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1628" tabRatio="935"/>
  </bookViews>
  <sheets>
    <sheet name="Меню" sheetId="17" r:id="rId1"/>
    <sheet name="Калькулятор" sheetId="18" r:id="rId2"/>
    <sheet name="Бытовая серия" sheetId="3" r:id="rId3"/>
    <sheet name="Кассетные блоки" sheetId="4" r:id="rId4"/>
    <sheet name="Канальные блоки" sheetId="5" r:id="rId5"/>
    <sheet name="Универсальные блоки" sheetId="6" r:id="rId6"/>
    <sheet name="Big Multi" sheetId="8" r:id="rId7"/>
    <sheet name="Зимний комплект" sheetId="19" r:id="rId8"/>
    <sheet name="Flexible Multi R32" sheetId="16" r:id="rId9"/>
    <sheet name="Flexible Multi R410A" sheetId="9" r:id="rId10"/>
    <sheet name="VRF" sheetId="10" r:id="rId11"/>
    <sheet name="РАСПРОДАЖА" sheetId="15" r:id="rId12"/>
    <sheet name="Доставка" sheetId="13" r:id="rId13"/>
  </sheets>
  <definedNames>
    <definedName name="Z_FA833650_9147_48FF_9246_B3943D91CD8D_.wvu.Cols" localSheetId="6" hidden="1">'Big Multi'!#REF!</definedName>
    <definedName name="Z_FA833650_9147_48FF_9246_B3943D91CD8D_.wvu.Cols" localSheetId="8" hidden="1">'Flexible Multi R32'!#REF!</definedName>
    <definedName name="Z_FA833650_9147_48FF_9246_B3943D91CD8D_.wvu.Cols" localSheetId="9" hidden="1">'Flexible Multi R410A'!#REF!</definedName>
    <definedName name="Z_FA833650_9147_48FF_9246_B3943D91CD8D_.wvu.Cols" localSheetId="10" hidden="1">VRF!#REF!</definedName>
    <definedName name="Z_FA833650_9147_48FF_9246_B3943D91CD8D_.wvu.Cols" localSheetId="2" hidden="1">'Бытовая серия'!#REF!</definedName>
    <definedName name="Z_FA833650_9147_48FF_9246_B3943D91CD8D_.wvu.Cols" localSheetId="7" hidden="1">'Зимний комплект'!#REF!</definedName>
    <definedName name="Z_FA833650_9147_48FF_9246_B3943D91CD8D_.wvu.Cols" localSheetId="4" hidden="1">'Канальные блоки'!#REF!</definedName>
    <definedName name="Z_FA833650_9147_48FF_9246_B3943D91CD8D_.wvu.Cols" localSheetId="3" hidden="1">'Кассетные блоки'!#REF!</definedName>
    <definedName name="Z_FA833650_9147_48FF_9246_B3943D91CD8D_.wvu.Cols" localSheetId="11" hidden="1">РАСПРОДАЖА!#REF!</definedName>
    <definedName name="Z_FA833650_9147_48FF_9246_B3943D91CD8D_.wvu.Cols" localSheetId="5" hidden="1">'Универсальные блоки'!#REF!</definedName>
    <definedName name="Z_FA833650_9147_48FF_9246_B3943D91CD8D_.wvu.PrintArea" localSheetId="6" hidden="1">'Big Multi'!$A$1:$P$58</definedName>
    <definedName name="Z_FA833650_9147_48FF_9246_B3943D91CD8D_.wvu.PrintArea" localSheetId="8" hidden="1">'Flexible Multi R32'!$A$1:$R$119</definedName>
    <definedName name="Z_FA833650_9147_48FF_9246_B3943D91CD8D_.wvu.PrintArea" localSheetId="9" hidden="1">'Flexible Multi R410A'!$A$1:$R$89</definedName>
    <definedName name="Z_FA833650_9147_48FF_9246_B3943D91CD8D_.wvu.PrintArea" localSheetId="10" hidden="1">VRF!$A$1:$K$318</definedName>
    <definedName name="Z_FA833650_9147_48FF_9246_B3943D91CD8D_.wvu.PrintArea" localSheetId="2" hidden="1">'Бытовая серия'!$A$1:$R$133</definedName>
    <definedName name="Z_FA833650_9147_48FF_9246_B3943D91CD8D_.wvu.PrintArea" localSheetId="7" hidden="1">'Зимний комплект'!$A$1:$O$427</definedName>
    <definedName name="Z_FA833650_9147_48FF_9246_B3943D91CD8D_.wvu.PrintArea" localSheetId="1" hidden="1">Калькулятор!$A$1:$E$19</definedName>
    <definedName name="Z_FA833650_9147_48FF_9246_B3943D91CD8D_.wvu.PrintArea" localSheetId="4" hidden="1">'Канальные блоки'!$A$1:$R$177</definedName>
    <definedName name="Z_FA833650_9147_48FF_9246_B3943D91CD8D_.wvu.PrintArea" localSheetId="3" hidden="1">'Кассетные блоки'!$A$1:$R$185</definedName>
    <definedName name="Z_FA833650_9147_48FF_9246_B3943D91CD8D_.wvu.PrintArea" localSheetId="0" hidden="1">Меню!$A$1:$R$53</definedName>
    <definedName name="Z_FA833650_9147_48FF_9246_B3943D91CD8D_.wvu.PrintArea" localSheetId="11" hidden="1">РАСПРОДАЖА!$A$1:$L$42</definedName>
    <definedName name="Z_FA833650_9147_48FF_9246_B3943D91CD8D_.wvu.PrintArea" localSheetId="5" hidden="1">'Универсальные блоки'!$A$1:$R$108</definedName>
    <definedName name="Z_FA833650_9147_48FF_9246_B3943D91CD8D_.wvu.PrintTitles" localSheetId="8" hidden="1">'Flexible Multi R32'!$4:$6</definedName>
    <definedName name="Z_FA833650_9147_48FF_9246_B3943D91CD8D_.wvu.PrintTitles" localSheetId="9" hidden="1">'Flexible Multi R410A'!$4:$6</definedName>
    <definedName name="Z_FA833650_9147_48FF_9246_B3943D91CD8D_.wvu.PrintTitles" localSheetId="2" hidden="1">'Бытовая серия'!$1:$6</definedName>
    <definedName name="Z_FA833650_9147_48FF_9246_B3943D91CD8D_.wvu.PrintTitles" localSheetId="5" hidden="1">'Универсальные блоки'!$3:$6</definedName>
    <definedName name="Z_FA833650_9147_48FF_9246_B3943D91CD8D_.wvu.Rows" localSheetId="7" hidden="1">'Зимний комплект'!$421:$421</definedName>
    <definedName name="_xlnm.Print_Titles" localSheetId="8">'Flexible Multi R32'!$4:$6</definedName>
    <definedName name="_xlnm.Print_Titles" localSheetId="9">'Flexible Multi R410A'!$4:$6</definedName>
    <definedName name="_xlnm.Print_Titles" localSheetId="2">'Бытовая серия'!$1:$6</definedName>
    <definedName name="_xlnm.Print_Titles" localSheetId="5">'Универсальные блоки'!$3:$6</definedName>
    <definedName name="_xlnm.Print_Area" localSheetId="6">'Big Multi'!$A$1:$P$58</definedName>
    <definedName name="_xlnm.Print_Area" localSheetId="8">'Flexible Multi R32'!$A$1:$R$119</definedName>
    <definedName name="_xlnm.Print_Area" localSheetId="9">'Flexible Multi R410A'!$A$1:$R$89</definedName>
    <definedName name="_xlnm.Print_Area" localSheetId="10">VRF!$A$1:$K$318</definedName>
    <definedName name="_xlnm.Print_Area" localSheetId="2">'Бытовая серия'!$A$1:$R$133</definedName>
    <definedName name="_xlnm.Print_Area" localSheetId="7">'Зимний комплект'!$A$1:$O$427</definedName>
    <definedName name="_xlnm.Print_Area" localSheetId="1">Калькулятор!$A$1:$E$22</definedName>
    <definedName name="_xlnm.Print_Area" localSheetId="4">'Канальные блоки'!$A$1:$R$177</definedName>
    <definedName name="_xlnm.Print_Area" localSheetId="3">'Кассетные блоки'!$A$1:$R$185</definedName>
    <definedName name="_xlnm.Print_Area" localSheetId="0">Меню!$A$1:$R$53</definedName>
    <definedName name="_xlnm.Print_Area" localSheetId="11">РАСПРОДАЖА!$A$1:$L$42</definedName>
    <definedName name="_xlnm.Print_Area" localSheetId="5">'Универсальные блоки'!$A$1:$R$108</definedName>
  </definedNames>
  <calcPr calcId="162913"/>
  <customWorkbookViews>
    <customWorkbookView name="dsgnpop@yandex.com - Личное представление" guid="{FA833650-9147-48FF-9246-B3943D91CD8D}" mergeInterval="0" personalView="1" maximized="1" xWindow="-8" yWindow="-8" windowWidth="1936" windowHeight="1056" tabRatio="916" activeSheetId="12"/>
  </customWorkbookViews>
</workbook>
</file>

<file path=xl/calcChain.xml><?xml version="1.0" encoding="utf-8"?>
<calcChain xmlns="http://schemas.openxmlformats.org/spreadsheetml/2006/main">
  <c r="M39" i="3" l="1"/>
  <c r="M37" i="3"/>
  <c r="J47" i="19"/>
  <c r="J49" i="19"/>
  <c r="J51" i="19"/>
  <c r="J53" i="19"/>
  <c r="J55" i="19"/>
  <c r="J57" i="19"/>
  <c r="J59" i="19"/>
  <c r="H155" i="10"/>
  <c r="H151" i="10"/>
  <c r="H153" i="10"/>
  <c r="H157" i="10"/>
  <c r="H159" i="10"/>
  <c r="H161" i="10"/>
  <c r="H149" i="10"/>
  <c r="H145" i="10"/>
  <c r="H143" i="10"/>
  <c r="H129" i="10"/>
  <c r="H131" i="10"/>
  <c r="H133" i="10"/>
  <c r="H135" i="10"/>
  <c r="H137" i="10"/>
  <c r="H139" i="10"/>
  <c r="H127" i="10"/>
  <c r="H121" i="10"/>
  <c r="H123" i="10"/>
  <c r="H119" i="10"/>
  <c r="H105" i="10"/>
  <c r="H107" i="10"/>
  <c r="H109" i="10"/>
  <c r="H111" i="10"/>
  <c r="H113" i="10"/>
  <c r="H115" i="10"/>
  <c r="H103" i="10"/>
  <c r="H89" i="10"/>
  <c r="H91" i="10"/>
  <c r="H93" i="10"/>
  <c r="H95" i="10"/>
  <c r="H97" i="10"/>
  <c r="H99" i="10"/>
  <c r="H87" i="10"/>
  <c r="H77" i="10"/>
  <c r="H79" i="10"/>
  <c r="H81" i="10"/>
  <c r="H83" i="10"/>
  <c r="H75" i="10"/>
  <c r="H58" i="10"/>
  <c r="H60" i="10"/>
  <c r="H62" i="10"/>
  <c r="H64" i="10"/>
  <c r="H56" i="10"/>
  <c r="H280" i="10"/>
  <c r="H283" i="10"/>
  <c r="H284" i="10"/>
  <c r="H277" i="10"/>
  <c r="H281" i="10"/>
  <c r="H3" i="10"/>
  <c r="H14" i="10"/>
  <c r="H15" i="10"/>
  <c r="H16" i="10"/>
  <c r="H17" i="10"/>
  <c r="H18" i="10"/>
  <c r="H19" i="10"/>
  <c r="H22" i="10"/>
  <c r="H23" i="10"/>
  <c r="H24" i="10"/>
  <c r="H25" i="10"/>
  <c r="H26" i="10"/>
  <c r="H27" i="10"/>
  <c r="H30" i="10"/>
  <c r="H31" i="10"/>
  <c r="H32" i="10"/>
  <c r="H33" i="10"/>
  <c r="H34" i="10"/>
  <c r="H37" i="10"/>
  <c r="H38" i="10"/>
  <c r="H39" i="10"/>
  <c r="H40" i="10"/>
  <c r="H41" i="10"/>
  <c r="H42" i="10"/>
  <c r="H45" i="10"/>
  <c r="H46" i="10"/>
  <c r="H47" i="10"/>
  <c r="H48" i="10"/>
  <c r="H49" i="10"/>
  <c r="H50" i="10"/>
  <c r="H51" i="10"/>
  <c r="H52" i="10"/>
  <c r="H53" i="10"/>
  <c r="H68" i="10"/>
  <c r="H69" i="10"/>
  <c r="H70" i="10"/>
  <c r="H71" i="10"/>
  <c r="H72" i="10"/>
  <c r="H165" i="10"/>
  <c r="H166" i="10"/>
  <c r="H167" i="10"/>
  <c r="H168" i="10"/>
  <c r="H169" i="10"/>
  <c r="H170" i="10"/>
  <c r="H171" i="10"/>
  <c r="H173" i="10"/>
  <c r="H176" i="10"/>
  <c r="H177" i="10"/>
  <c r="H178" i="10"/>
  <c r="H179" i="10"/>
  <c r="H180" i="10"/>
  <c r="H181" i="10"/>
  <c r="H182" i="10"/>
  <c r="H185" i="10"/>
  <c r="H186" i="10"/>
  <c r="H187" i="10"/>
  <c r="H188" i="10"/>
  <c r="H191" i="10"/>
  <c r="H192" i="10"/>
  <c r="H193" i="10"/>
  <c r="H194" i="10"/>
  <c r="H195" i="10"/>
  <c r="H196" i="10"/>
  <c r="H199" i="10"/>
  <c r="H200" i="10"/>
  <c r="H201" i="10"/>
  <c r="H202" i="10"/>
  <c r="H203" i="10"/>
  <c r="H204" i="10"/>
  <c r="C3" i="10" s="1"/>
  <c r="H205" i="10"/>
  <c r="H206" i="10"/>
  <c r="H210" i="10"/>
  <c r="H211" i="10"/>
  <c r="H212" i="10"/>
  <c r="H213" i="10"/>
  <c r="H214" i="10"/>
  <c r="H215" i="10"/>
  <c r="H216" i="10"/>
  <c r="H217" i="10"/>
  <c r="H218" i="10"/>
  <c r="H219" i="10"/>
  <c r="H220" i="10"/>
  <c r="H221" i="10"/>
  <c r="H222" i="10"/>
  <c r="H223" i="10"/>
  <c r="H224" i="10"/>
  <c r="H225" i="10"/>
  <c r="H226" i="10"/>
  <c r="H227" i="10"/>
  <c r="H228" i="10"/>
  <c r="H229" i="10"/>
  <c r="H230" i="10"/>
  <c r="H231" i="10"/>
  <c r="H232" i="10"/>
  <c r="H233" i="10"/>
  <c r="H234" i="10"/>
  <c r="H235" i="10"/>
  <c r="H236" i="10"/>
  <c r="H237" i="10"/>
  <c r="H238" i="10"/>
  <c r="H239" i="10"/>
  <c r="H240" i="10"/>
  <c r="H241" i="10"/>
  <c r="H242" i="10"/>
  <c r="H243" i="10"/>
  <c r="H244" i="10"/>
  <c r="H245" i="10"/>
  <c r="H246" i="10"/>
  <c r="H247" i="10"/>
  <c r="H248" i="10"/>
  <c r="H249" i="10"/>
  <c r="H250" i="10"/>
  <c r="H251" i="10"/>
  <c r="H252" i="10"/>
  <c r="H253" i="10"/>
  <c r="H254" i="10"/>
  <c r="H255" i="10"/>
  <c r="H256" i="10"/>
  <c r="H257" i="10"/>
  <c r="H258" i="10"/>
  <c r="H259" i="10"/>
  <c r="H260" i="10"/>
  <c r="H261" i="10"/>
  <c r="H262" i="10"/>
  <c r="H263" i="10"/>
  <c r="H264" i="10"/>
  <c r="H265" i="10"/>
  <c r="H267" i="10"/>
  <c r="H268" i="10"/>
  <c r="H269" i="10"/>
  <c r="H270" i="10"/>
  <c r="H271" i="10"/>
  <c r="H272" i="10"/>
  <c r="H273" i="10"/>
  <c r="H274" i="10"/>
  <c r="H275" i="10"/>
  <c r="H278" i="10"/>
  <c r="H279" i="10"/>
  <c r="H282" i="10"/>
  <c r="E161" i="10"/>
  <c r="E159" i="10"/>
  <c r="E157" i="10"/>
  <c r="E155" i="10"/>
  <c r="E153" i="10"/>
  <c r="E151" i="10"/>
  <c r="E149" i="10"/>
  <c r="E145" i="10"/>
  <c r="E143" i="10"/>
  <c r="E139" i="10"/>
  <c r="E137" i="10"/>
  <c r="E135" i="10"/>
  <c r="E133" i="10"/>
  <c r="E131" i="10"/>
  <c r="E129" i="10"/>
  <c r="E127" i="10"/>
  <c r="E123" i="10"/>
  <c r="E121" i="10"/>
  <c r="E119" i="10"/>
  <c r="E115" i="10"/>
  <c r="E113" i="10"/>
  <c r="E111" i="10"/>
  <c r="E109" i="10"/>
  <c r="E107" i="10"/>
  <c r="E105" i="10"/>
  <c r="E103" i="10"/>
  <c r="E99" i="10"/>
  <c r="E97" i="10"/>
  <c r="E95" i="10"/>
  <c r="E93" i="10"/>
  <c r="E91" i="10"/>
  <c r="E89" i="10"/>
  <c r="E87" i="10"/>
  <c r="E83" i="10"/>
  <c r="E81" i="10"/>
  <c r="E79" i="10"/>
  <c r="E77" i="10"/>
  <c r="E75" i="10"/>
  <c r="K3" i="10" l="1"/>
  <c r="H294" i="10" l="1"/>
  <c r="H295" i="10"/>
  <c r="H296" i="10"/>
  <c r="H293" i="10"/>
  <c r="H299" i="10"/>
  <c r="H300" i="10"/>
  <c r="H301" i="10"/>
  <c r="H302" i="10"/>
  <c r="H303" i="10"/>
  <c r="H304" i="10"/>
  <c r="H305" i="10"/>
  <c r="H306" i="10"/>
  <c r="H307" i="10"/>
  <c r="H308" i="10"/>
  <c r="H309" i="10"/>
  <c r="H310" i="10"/>
  <c r="H311" i="10"/>
  <c r="H298" i="10"/>
  <c r="H287" i="10"/>
  <c r="H288" i="10"/>
  <c r="H289" i="10"/>
  <c r="H290" i="10"/>
  <c r="H291" i="10"/>
  <c r="H286" i="10"/>
  <c r="H10" i="10"/>
  <c r="H11" i="10"/>
  <c r="H9" i="10"/>
  <c r="E56" i="10" l="1"/>
  <c r="E58" i="10"/>
  <c r="E62" i="10"/>
  <c r="E64" i="10"/>
  <c r="E60" i="10"/>
  <c r="J406" i="19"/>
  <c r="J404" i="19"/>
  <c r="J351" i="19"/>
  <c r="J349" i="19"/>
  <c r="J182" i="19"/>
  <c r="J180" i="19"/>
  <c r="J178" i="19"/>
  <c r="J164" i="19"/>
  <c r="J162" i="19"/>
  <c r="J160" i="19"/>
  <c r="J136" i="19"/>
  <c r="J138" i="19"/>
  <c r="J140" i="19"/>
  <c r="J142" i="19"/>
  <c r="J144" i="19"/>
  <c r="J146" i="19"/>
  <c r="J134" i="19"/>
  <c r="J88" i="19"/>
  <c r="J90" i="19"/>
  <c r="J92" i="19"/>
  <c r="J94" i="19"/>
  <c r="J96" i="19"/>
  <c r="J98" i="19"/>
  <c r="J100" i="19"/>
  <c r="J102" i="19"/>
  <c r="J104" i="19"/>
  <c r="J106" i="19"/>
  <c r="J108" i="19"/>
  <c r="J110" i="19"/>
  <c r="J112" i="19"/>
  <c r="J114" i="19"/>
  <c r="J116" i="19"/>
  <c r="J86" i="19"/>
  <c r="J334" i="19"/>
  <c r="J331" i="19"/>
  <c r="J337" i="19"/>
  <c r="O3" i="19" l="1"/>
  <c r="E17" i="18" s="1"/>
  <c r="L3" i="19"/>
  <c r="D17" i="18" s="1"/>
  <c r="J120" i="19"/>
  <c r="K120" i="19" s="1"/>
  <c r="L120" i="19" s="1"/>
  <c r="J10" i="19"/>
  <c r="K334" i="19"/>
  <c r="L334" i="19" s="1"/>
  <c r="K331" i="19"/>
  <c r="L331" i="19" s="1"/>
  <c r="K10" i="19" l="1"/>
  <c r="L10" i="19" s="1"/>
  <c r="J11" i="19" l="1"/>
  <c r="J12" i="19"/>
  <c r="J13" i="19"/>
  <c r="J14" i="19"/>
  <c r="J15" i="19"/>
  <c r="J16" i="19"/>
  <c r="J17" i="19"/>
  <c r="J18" i="19"/>
  <c r="J19" i="19"/>
  <c r="J20" i="19"/>
  <c r="J21" i="19"/>
  <c r="J22" i="19"/>
  <c r="J23" i="19"/>
  <c r="J24" i="19"/>
  <c r="J29" i="19"/>
  <c r="J30" i="19"/>
  <c r="J31" i="19"/>
  <c r="J32" i="19"/>
  <c r="J33" i="19"/>
  <c r="J34" i="19"/>
  <c r="J35" i="19"/>
  <c r="J36" i="19"/>
  <c r="J37" i="19"/>
  <c r="J38" i="19"/>
  <c r="J39" i="19"/>
  <c r="J40" i="19"/>
  <c r="J41" i="19"/>
  <c r="J42" i="19"/>
  <c r="J43" i="19"/>
  <c r="J44" i="19"/>
  <c r="J45" i="19"/>
  <c r="J61" i="19"/>
  <c r="J62" i="19"/>
  <c r="J63" i="19"/>
  <c r="J64" i="19"/>
  <c r="J68" i="19"/>
  <c r="J69" i="19"/>
  <c r="J70" i="19"/>
  <c r="J71" i="19"/>
  <c r="J72" i="19"/>
  <c r="J73" i="19"/>
  <c r="J74" i="19"/>
  <c r="J75" i="19"/>
  <c r="J76" i="19"/>
  <c r="J77" i="19"/>
  <c r="J78" i="19"/>
  <c r="J79" i="19"/>
  <c r="J80" i="19"/>
  <c r="J81" i="19"/>
  <c r="J82" i="19"/>
  <c r="J121" i="19"/>
  <c r="J122" i="19"/>
  <c r="J123" i="19"/>
  <c r="J124" i="19"/>
  <c r="J125" i="19"/>
  <c r="J126" i="19"/>
  <c r="J127" i="19"/>
  <c r="J128" i="19"/>
  <c r="J129" i="19"/>
  <c r="J130" i="19"/>
  <c r="J131" i="19"/>
  <c r="J148" i="19"/>
  <c r="J151" i="19"/>
  <c r="J154" i="19"/>
  <c r="J157" i="19"/>
  <c r="J166" i="19"/>
  <c r="J169" i="19"/>
  <c r="J172" i="19"/>
  <c r="J175" i="19"/>
  <c r="J184" i="19"/>
  <c r="J189" i="19"/>
  <c r="J194" i="19"/>
  <c r="J199" i="19"/>
  <c r="J204" i="19"/>
  <c r="J208" i="19"/>
  <c r="J212" i="19"/>
  <c r="J216" i="19"/>
  <c r="J221" i="19"/>
  <c r="J226" i="19"/>
  <c r="J231" i="19"/>
  <c r="J236" i="19"/>
  <c r="J240" i="19"/>
  <c r="J244" i="19"/>
  <c r="J248" i="19"/>
  <c r="J253" i="19"/>
  <c r="J258" i="19"/>
  <c r="J263" i="19"/>
  <c r="J268" i="19"/>
  <c r="J272" i="19"/>
  <c r="J276" i="19"/>
  <c r="J280" i="19"/>
  <c r="J284" i="19"/>
  <c r="J288" i="19"/>
  <c r="J292" i="19"/>
  <c r="J295" i="19"/>
  <c r="J298" i="19"/>
  <c r="J302" i="19"/>
  <c r="J306" i="19"/>
  <c r="J310" i="19"/>
  <c r="J313" i="19"/>
  <c r="J316" i="19"/>
  <c r="J321" i="19"/>
  <c r="J326" i="19"/>
  <c r="J341" i="19"/>
  <c r="J345" i="19"/>
  <c r="J353" i="19"/>
  <c r="J357" i="19"/>
  <c r="J361" i="19"/>
  <c r="J365" i="19"/>
  <c r="J370" i="19"/>
  <c r="J375" i="19"/>
  <c r="J380" i="19"/>
  <c r="J384" i="19"/>
  <c r="J388" i="19"/>
  <c r="J392" i="19"/>
  <c r="J395" i="19"/>
  <c r="J398" i="19"/>
  <c r="J401" i="19"/>
  <c r="J410" i="19"/>
  <c r="J411" i="19"/>
  <c r="J412" i="19"/>
  <c r="J415" i="19"/>
  <c r="J416" i="19"/>
  <c r="J417" i="19"/>
  <c r="J418" i="19"/>
  <c r="J419" i="19"/>
  <c r="J420" i="19"/>
  <c r="K420" i="19" l="1"/>
  <c r="L420" i="19" s="1"/>
  <c r="K416" i="19"/>
  <c r="L416" i="19" s="1"/>
  <c r="K410" i="19"/>
  <c r="L410" i="19" s="1"/>
  <c r="K398" i="19"/>
  <c r="L398" i="19" s="1"/>
  <c r="K384" i="19"/>
  <c r="L384" i="19" s="1"/>
  <c r="K365" i="19"/>
  <c r="L365" i="19" s="1"/>
  <c r="K351" i="19"/>
  <c r="L351" i="19" s="1"/>
  <c r="K337" i="19"/>
  <c r="L337" i="19" s="1"/>
  <c r="K313" i="19"/>
  <c r="L313" i="19" s="1"/>
  <c r="K298" i="19"/>
  <c r="L298" i="19" s="1"/>
  <c r="K284" i="19"/>
  <c r="L284" i="19" s="1"/>
  <c r="K268" i="19"/>
  <c r="L268" i="19" s="1"/>
  <c r="K248" i="19"/>
  <c r="L248" i="19" s="1"/>
  <c r="K231" i="19"/>
  <c r="L231" i="19" s="1"/>
  <c r="K212" i="19"/>
  <c r="L212" i="19" s="1"/>
  <c r="K194" i="19"/>
  <c r="L194" i="19" s="1"/>
  <c r="K180" i="19"/>
  <c r="L180" i="19" s="1"/>
  <c r="K24" i="19"/>
  <c r="L24" i="19" s="1"/>
  <c r="K20" i="19"/>
  <c r="L20" i="19" s="1"/>
  <c r="K16" i="19"/>
  <c r="L16" i="19" s="1"/>
  <c r="K12" i="19"/>
  <c r="L12" i="19" s="1"/>
  <c r="K417" i="19"/>
  <c r="L417" i="19" s="1"/>
  <c r="K411" i="19"/>
  <c r="L411" i="19" s="1"/>
  <c r="K401" i="19"/>
  <c r="L401" i="19" s="1"/>
  <c r="K388" i="19"/>
  <c r="L388" i="19" s="1"/>
  <c r="K353" i="19"/>
  <c r="L353" i="19" s="1"/>
  <c r="K316" i="19"/>
  <c r="L316" i="19" s="1"/>
  <c r="K272" i="19"/>
  <c r="L272" i="19" s="1"/>
  <c r="K216" i="19"/>
  <c r="L216" i="19" s="1"/>
  <c r="K182" i="19"/>
  <c r="L182" i="19" s="1"/>
  <c r="K142" i="19"/>
  <c r="L142" i="19" s="1"/>
  <c r="K75" i="19"/>
  <c r="L75" i="19" s="1"/>
  <c r="K280" i="19"/>
  <c r="L280" i="19" s="1"/>
  <c r="K370" i="19"/>
  <c r="L370" i="19" s="1"/>
  <c r="K341" i="19"/>
  <c r="L341" i="19" s="1"/>
  <c r="K302" i="19"/>
  <c r="L302" i="19" s="1"/>
  <c r="K288" i="19"/>
  <c r="L288" i="19" s="1"/>
  <c r="K253" i="19"/>
  <c r="L253" i="19" s="1"/>
  <c r="K236" i="19"/>
  <c r="L236" i="19" s="1"/>
  <c r="K199" i="19"/>
  <c r="L199" i="19" s="1"/>
  <c r="K162" i="19"/>
  <c r="L162" i="19" s="1"/>
  <c r="K151" i="19"/>
  <c r="L151" i="19" s="1"/>
  <c r="K134" i="19"/>
  <c r="L134" i="19" s="1"/>
  <c r="K128" i="19"/>
  <c r="L128" i="19" s="1"/>
  <c r="K124" i="19"/>
  <c r="L124" i="19" s="1"/>
  <c r="K110" i="19"/>
  <c r="L110" i="19" s="1"/>
  <c r="K102" i="19"/>
  <c r="L102" i="19" s="1"/>
  <c r="K94" i="19"/>
  <c r="L94" i="19" s="1"/>
  <c r="K86" i="19"/>
  <c r="L86" i="19" s="1"/>
  <c r="K61" i="19"/>
  <c r="L61" i="19" s="1"/>
  <c r="K53" i="19"/>
  <c r="L53" i="19" s="1"/>
  <c r="K45" i="19"/>
  <c r="L45" i="19" s="1"/>
  <c r="K41" i="19"/>
  <c r="L41" i="19" s="1"/>
  <c r="K37" i="19"/>
  <c r="L37" i="19" s="1"/>
  <c r="K33" i="19"/>
  <c r="L33" i="19" s="1"/>
  <c r="K29" i="19"/>
  <c r="L29" i="19" s="1"/>
  <c r="K419" i="19"/>
  <c r="L419" i="19" s="1"/>
  <c r="K415" i="19"/>
  <c r="L415" i="19" s="1"/>
  <c r="K406" i="19"/>
  <c r="L406" i="19" s="1"/>
  <c r="K395" i="19"/>
  <c r="L395" i="19" s="1"/>
  <c r="K380" i="19"/>
  <c r="L380" i="19" s="1"/>
  <c r="K361" i="19"/>
  <c r="L361" i="19" s="1"/>
  <c r="K349" i="19"/>
  <c r="L349" i="19" s="1"/>
  <c r="K326" i="19"/>
  <c r="L326" i="19" s="1"/>
  <c r="K310" i="19"/>
  <c r="L310" i="19" s="1"/>
  <c r="K295" i="19"/>
  <c r="L295" i="19" s="1"/>
  <c r="K263" i="19"/>
  <c r="L263" i="19" s="1"/>
  <c r="K244" i="19"/>
  <c r="L244" i="19" s="1"/>
  <c r="K226" i="19"/>
  <c r="L226" i="19" s="1"/>
  <c r="K208" i="19"/>
  <c r="L208" i="19" s="1"/>
  <c r="K189" i="19"/>
  <c r="L189" i="19" s="1"/>
  <c r="K178" i="19"/>
  <c r="L178" i="19" s="1"/>
  <c r="K81" i="19"/>
  <c r="L81" i="19" s="1"/>
  <c r="K73" i="19"/>
  <c r="L73" i="19" s="1"/>
  <c r="K63" i="19"/>
  <c r="L63" i="19" s="1"/>
  <c r="K57" i="19"/>
  <c r="L57" i="19" s="1"/>
  <c r="K49" i="19"/>
  <c r="L49" i="19" s="1"/>
  <c r="K43" i="19"/>
  <c r="L43" i="19" s="1"/>
  <c r="K39" i="19"/>
  <c r="L39" i="19" s="1"/>
  <c r="K35" i="19"/>
  <c r="L35" i="19" s="1"/>
  <c r="K31" i="19"/>
  <c r="L31" i="19" s="1"/>
  <c r="K418" i="19"/>
  <c r="L418" i="19" s="1"/>
  <c r="K412" i="19"/>
  <c r="L412" i="19" s="1"/>
  <c r="K404" i="19"/>
  <c r="L404" i="19" s="1"/>
  <c r="K392" i="19"/>
  <c r="L392" i="19" s="1"/>
  <c r="K375" i="19"/>
  <c r="L375" i="19" s="1"/>
  <c r="K357" i="19"/>
  <c r="L357" i="19" s="1"/>
  <c r="K345" i="19"/>
  <c r="L345" i="19" s="1"/>
  <c r="K321" i="19"/>
  <c r="L321" i="19" s="1"/>
  <c r="K306" i="19"/>
  <c r="L306" i="19" s="1"/>
  <c r="K292" i="19"/>
  <c r="L292" i="19" s="1"/>
  <c r="K276" i="19"/>
  <c r="L276" i="19" s="1"/>
  <c r="K258" i="19"/>
  <c r="L258" i="19" s="1"/>
  <c r="K240" i="19"/>
  <c r="L240" i="19" s="1"/>
  <c r="K221" i="19"/>
  <c r="L221" i="19" s="1"/>
  <c r="K204" i="19"/>
  <c r="L204" i="19" s="1"/>
  <c r="K184" i="19"/>
  <c r="L184" i="19" s="1"/>
  <c r="K164" i="19"/>
  <c r="L164" i="19" s="1"/>
  <c r="K154" i="19"/>
  <c r="L154" i="19" s="1"/>
  <c r="K144" i="19"/>
  <c r="L144" i="19" s="1"/>
  <c r="K136" i="19"/>
  <c r="L136" i="19" s="1"/>
  <c r="K129" i="19"/>
  <c r="L129" i="19" s="1"/>
  <c r="K125" i="19"/>
  <c r="L125" i="19" s="1"/>
  <c r="K121" i="19"/>
  <c r="L121" i="19" s="1"/>
  <c r="K112" i="19"/>
  <c r="L112" i="19" s="1"/>
  <c r="K104" i="19"/>
  <c r="L104" i="19" s="1"/>
  <c r="K96" i="19"/>
  <c r="L96" i="19" s="1"/>
  <c r="K88" i="19"/>
  <c r="L88" i="19" s="1"/>
  <c r="K80" i="19"/>
  <c r="L80" i="19" s="1"/>
  <c r="K76" i="19"/>
  <c r="L76" i="19" s="1"/>
  <c r="K72" i="19"/>
  <c r="L72" i="19" s="1"/>
  <c r="K62" i="19"/>
  <c r="L62" i="19" s="1"/>
  <c r="K55" i="19"/>
  <c r="L55" i="19" s="1"/>
  <c r="K42" i="19"/>
  <c r="L42" i="19" s="1"/>
  <c r="K38" i="19"/>
  <c r="L38" i="19" s="1"/>
  <c r="K34" i="19"/>
  <c r="L34" i="19" s="1"/>
  <c r="K30" i="19"/>
  <c r="L30" i="19" s="1"/>
  <c r="K22" i="19"/>
  <c r="L22" i="19" s="1"/>
  <c r="K18" i="19"/>
  <c r="L18" i="19" s="1"/>
  <c r="K14" i="19"/>
  <c r="L14" i="19" s="1"/>
  <c r="K92" i="19"/>
  <c r="L92" i="19" s="1"/>
  <c r="K100" i="19"/>
  <c r="L100" i="19" s="1"/>
  <c r="K68" i="19"/>
  <c r="L68" i="19" s="1"/>
  <c r="K47" i="19"/>
  <c r="L47" i="19" s="1"/>
  <c r="K160" i="19"/>
  <c r="L160" i="19" s="1"/>
  <c r="K148" i="19"/>
  <c r="L148" i="19" s="1"/>
  <c r="K140" i="19"/>
  <c r="L140" i="19" s="1"/>
  <c r="K131" i="19"/>
  <c r="L131" i="19" s="1"/>
  <c r="K127" i="19"/>
  <c r="L127" i="19" s="1"/>
  <c r="K123" i="19"/>
  <c r="L123" i="19" s="1"/>
  <c r="K116" i="19"/>
  <c r="L116" i="19" s="1"/>
  <c r="K108" i="19"/>
  <c r="L108" i="19" s="1"/>
  <c r="K169" i="19"/>
  <c r="L169" i="19" s="1"/>
  <c r="K79" i="19"/>
  <c r="L79" i="19" s="1"/>
  <c r="K74" i="19"/>
  <c r="L74" i="19" s="1"/>
  <c r="K166" i="19"/>
  <c r="L166" i="19" s="1"/>
  <c r="K157" i="19"/>
  <c r="L157" i="19" s="1"/>
  <c r="K146" i="19"/>
  <c r="L146" i="19" s="1"/>
  <c r="K138" i="19"/>
  <c r="L138" i="19" s="1"/>
  <c r="K130" i="19"/>
  <c r="L130" i="19" s="1"/>
  <c r="K126" i="19"/>
  <c r="L126" i="19" s="1"/>
  <c r="K122" i="19"/>
  <c r="L122" i="19" s="1"/>
  <c r="K114" i="19"/>
  <c r="L114" i="19" s="1"/>
  <c r="K106" i="19"/>
  <c r="L106" i="19" s="1"/>
  <c r="K98" i="19"/>
  <c r="L98" i="19" s="1"/>
  <c r="K90" i="19"/>
  <c r="L90" i="19" s="1"/>
  <c r="K71" i="19"/>
  <c r="L71" i="19" s="1"/>
  <c r="K175" i="19"/>
  <c r="L175" i="19" s="1"/>
  <c r="K77" i="19"/>
  <c r="L77" i="19" s="1"/>
  <c r="K172" i="19"/>
  <c r="L172" i="19" s="1"/>
  <c r="K82" i="19"/>
  <c r="L82" i="19" s="1"/>
  <c r="K69" i="19"/>
  <c r="L69" i="19" s="1"/>
  <c r="K21" i="19"/>
  <c r="L21" i="19" s="1"/>
  <c r="K13" i="19"/>
  <c r="L13" i="19" s="1"/>
  <c r="K64" i="19"/>
  <c r="L64" i="19" s="1"/>
  <c r="K51" i="19"/>
  <c r="L51" i="19" s="1"/>
  <c r="K40" i="19"/>
  <c r="L40" i="19" s="1"/>
  <c r="K32" i="19"/>
  <c r="L32" i="19" s="1"/>
  <c r="K23" i="19"/>
  <c r="L23" i="19" s="1"/>
  <c r="K15" i="19"/>
  <c r="L15" i="19" s="1"/>
  <c r="K17" i="19"/>
  <c r="L17" i="19" s="1"/>
  <c r="K78" i="19"/>
  <c r="L78" i="19" s="1"/>
  <c r="K70" i="19"/>
  <c r="L70" i="19" s="1"/>
  <c r="K59" i="19"/>
  <c r="L59" i="19" s="1"/>
  <c r="K44" i="19"/>
  <c r="L44" i="19" s="1"/>
  <c r="K36" i="19"/>
  <c r="L36" i="19" s="1"/>
  <c r="K19" i="19"/>
  <c r="L19" i="19" s="1"/>
  <c r="K11" i="19"/>
  <c r="L11" i="19" s="1"/>
  <c r="J3" i="19" l="1"/>
  <c r="R3" i="4"/>
  <c r="C17" i="18" l="1"/>
  <c r="O3" i="4"/>
  <c r="R3" i="5"/>
  <c r="O3" i="5"/>
  <c r="R3" i="6"/>
  <c r="R3" i="16"/>
  <c r="O3" i="16"/>
  <c r="L3" i="15"/>
  <c r="O3" i="6"/>
  <c r="L44" i="9" l="1"/>
  <c r="M44" i="9" s="1"/>
  <c r="O44" i="9" s="1"/>
  <c r="L45" i="9"/>
  <c r="M45" i="9" s="1"/>
  <c r="O45" i="9" s="1"/>
  <c r="L46" i="9"/>
  <c r="M46" i="9" s="1"/>
  <c r="O46" i="9" s="1"/>
  <c r="L46" i="16" l="1"/>
  <c r="L48" i="16"/>
  <c r="L50" i="16"/>
  <c r="L52" i="16"/>
  <c r="L54" i="16"/>
  <c r="N45" i="16"/>
  <c r="N46" i="16"/>
  <c r="N47" i="16"/>
  <c r="N48" i="16"/>
  <c r="N49" i="16"/>
  <c r="N50" i="16"/>
  <c r="N51" i="16"/>
  <c r="N52" i="16"/>
  <c r="N53" i="16"/>
  <c r="N54" i="16"/>
  <c r="N55" i="16"/>
  <c r="M46" i="16"/>
  <c r="O46" i="16" s="1"/>
  <c r="M48" i="16"/>
  <c r="O48" i="16" s="1"/>
  <c r="M50" i="16"/>
  <c r="O50" i="16" s="1"/>
  <c r="M52" i="16"/>
  <c r="O52" i="16" s="1"/>
  <c r="M54" i="16"/>
  <c r="O54" i="16" s="1"/>
  <c r="N44" i="16"/>
  <c r="M44" i="16"/>
  <c r="O44" i="16" s="1"/>
  <c r="L44" i="16"/>
  <c r="L32" i="9"/>
  <c r="L34" i="9"/>
  <c r="L36" i="9"/>
  <c r="L38" i="9"/>
  <c r="N31" i="9"/>
  <c r="N32" i="9"/>
  <c r="N33" i="9"/>
  <c r="N34" i="9"/>
  <c r="N35" i="9"/>
  <c r="N36" i="9"/>
  <c r="N37" i="9"/>
  <c r="N38" i="9"/>
  <c r="N39" i="9"/>
  <c r="M32" i="9"/>
  <c r="O32" i="9" s="1"/>
  <c r="M34" i="9"/>
  <c r="O34" i="9" s="1"/>
  <c r="M36" i="9"/>
  <c r="O36" i="9" s="1"/>
  <c r="M38" i="9"/>
  <c r="O38" i="9" s="1"/>
  <c r="M30" i="9"/>
  <c r="O30" i="9" s="1"/>
  <c r="N30" i="9"/>
  <c r="L117" i="3" l="1"/>
  <c r="M117" i="3" s="1"/>
  <c r="O117" i="3" s="1"/>
  <c r="I29" i="15"/>
  <c r="I15" i="15"/>
  <c r="I14" i="15"/>
  <c r="L89" i="16" l="1"/>
  <c r="M89" i="16" s="1"/>
  <c r="O89" i="16" s="1"/>
  <c r="L72" i="6"/>
  <c r="M72" i="6" s="1"/>
  <c r="O72" i="6" s="1"/>
  <c r="L137" i="5"/>
  <c r="M137" i="5" s="1"/>
  <c r="O137" i="5" s="1"/>
  <c r="L143" i="4"/>
  <c r="M143" i="4" s="1"/>
  <c r="O143" i="4" s="1"/>
  <c r="L104" i="3"/>
  <c r="M104" i="3" s="1"/>
  <c r="O104" i="3" s="1"/>
  <c r="L98" i="16" l="1"/>
  <c r="L99" i="16"/>
  <c r="L100" i="16"/>
  <c r="L101" i="16"/>
  <c r="L102" i="16"/>
  <c r="L103" i="16"/>
  <c r="L104" i="16"/>
  <c r="L105" i="16"/>
  <c r="L106" i="16"/>
  <c r="L107" i="16"/>
  <c r="L108" i="16"/>
  <c r="L109" i="16"/>
  <c r="L110" i="16"/>
  <c r="L111" i="16"/>
  <c r="L112" i="16"/>
  <c r="L113" i="16"/>
  <c r="L83" i="16"/>
  <c r="L84" i="16"/>
  <c r="L85" i="16"/>
  <c r="L86" i="16"/>
  <c r="L87" i="16"/>
  <c r="L96" i="6"/>
  <c r="L97" i="6"/>
  <c r="L98" i="6"/>
  <c r="L99" i="6"/>
  <c r="L100" i="6"/>
  <c r="L170" i="5"/>
  <c r="L169" i="5"/>
  <c r="L168" i="4" l="1"/>
  <c r="L169" i="4"/>
  <c r="Q94" i="3"/>
  <c r="L92" i="3" l="1"/>
  <c r="N92" i="3" s="1"/>
  <c r="L91" i="3"/>
  <c r="L11" i="3"/>
  <c r="N11" i="3" s="1"/>
  <c r="L10" i="3"/>
  <c r="L93" i="3"/>
  <c r="L94" i="3"/>
  <c r="N94" i="3" s="1"/>
  <c r="N10" i="3" l="1"/>
  <c r="M10" i="3"/>
  <c r="M91" i="3"/>
  <c r="N91" i="3"/>
  <c r="O91" i="3" s="1"/>
  <c r="N93" i="3"/>
  <c r="M93" i="3"/>
  <c r="O92" i="3"/>
  <c r="O10" i="3"/>
  <c r="O11" i="3"/>
  <c r="L97" i="3"/>
  <c r="M97" i="3" s="1"/>
  <c r="L98" i="3"/>
  <c r="M98" i="3" s="1"/>
  <c r="O98" i="3" s="1"/>
  <c r="L99" i="3"/>
  <c r="M99" i="3" s="1"/>
  <c r="O99" i="3" s="1"/>
  <c r="L100" i="3"/>
  <c r="M100" i="3" s="1"/>
  <c r="O100" i="3" s="1"/>
  <c r="L101" i="3"/>
  <c r="M101" i="3" s="1"/>
  <c r="O101" i="3" s="1"/>
  <c r="L102" i="3"/>
  <c r="M102" i="3" s="1"/>
  <c r="O102" i="3" s="1"/>
  <c r="L103" i="3"/>
  <c r="M103" i="3" s="1"/>
  <c r="O103" i="3" s="1"/>
  <c r="L105" i="3"/>
  <c r="M105" i="3" s="1"/>
  <c r="O105" i="3" s="1"/>
  <c r="L106" i="3"/>
  <c r="M106" i="3" s="1"/>
  <c r="O106" i="3" s="1"/>
  <c r="L107" i="3"/>
  <c r="M107" i="3" s="1"/>
  <c r="O107" i="3" s="1"/>
  <c r="L108" i="3"/>
  <c r="M108" i="3" s="1"/>
  <c r="O108" i="3" s="1"/>
  <c r="L109" i="3"/>
  <c r="M109" i="3" s="1"/>
  <c r="O109" i="3" s="1"/>
  <c r="L110" i="3"/>
  <c r="M110" i="3" s="1"/>
  <c r="O110" i="3" s="1"/>
  <c r="L111" i="3"/>
  <c r="M111" i="3" s="1"/>
  <c r="O111" i="3" s="1"/>
  <c r="L112" i="3"/>
  <c r="M112" i="3" s="1"/>
  <c r="O112" i="3" s="1"/>
  <c r="L113" i="3"/>
  <c r="M113" i="3" s="1"/>
  <c r="O113" i="3" s="1"/>
  <c r="L114" i="3"/>
  <c r="M114" i="3" s="1"/>
  <c r="O114" i="3" s="1"/>
  <c r="L115" i="3"/>
  <c r="M115" i="3" s="1"/>
  <c r="O115" i="3" s="1"/>
  <c r="L116" i="3"/>
  <c r="M116" i="3" s="1"/>
  <c r="O116" i="3" s="1"/>
  <c r="L118" i="3"/>
  <c r="M118" i="3" s="1"/>
  <c r="O118" i="3" s="1"/>
  <c r="L119" i="3"/>
  <c r="M119" i="3" s="1"/>
  <c r="O119" i="3" s="1"/>
  <c r="L120" i="3"/>
  <c r="M120" i="3" s="1"/>
  <c r="O120" i="3" s="1"/>
  <c r="L121" i="3"/>
  <c r="M121" i="3" s="1"/>
  <c r="O121" i="3" s="1"/>
  <c r="L122" i="3"/>
  <c r="M122" i="3" s="1"/>
  <c r="O122" i="3" s="1"/>
  <c r="L123" i="3"/>
  <c r="M123" i="3" s="1"/>
  <c r="O123" i="3" s="1"/>
  <c r="L124" i="3"/>
  <c r="M124" i="3" s="1"/>
  <c r="O124" i="3" s="1"/>
  <c r="L125" i="3"/>
  <c r="M125" i="3" s="1"/>
  <c r="O125" i="3" s="1"/>
  <c r="L126" i="3"/>
  <c r="M126" i="3" s="1"/>
  <c r="O126" i="3" s="1"/>
  <c r="L127" i="3"/>
  <c r="M127" i="3" s="1"/>
  <c r="O127" i="3" s="1"/>
  <c r="M168" i="4"/>
  <c r="O168" i="4" s="1"/>
  <c r="M169" i="4"/>
  <c r="O169" i="4" s="1"/>
  <c r="O94" i="3"/>
  <c r="L16" i="3"/>
  <c r="N16" i="3" s="1"/>
  <c r="L17" i="3"/>
  <c r="L18" i="3"/>
  <c r="N18" i="3" s="1"/>
  <c r="L19" i="3"/>
  <c r="L20" i="3"/>
  <c r="N20" i="3" s="1"/>
  <c r="L21" i="3"/>
  <c r="L22" i="3"/>
  <c r="N22" i="3" s="1"/>
  <c r="L15" i="3"/>
  <c r="M21" i="3" l="1"/>
  <c r="N21" i="3"/>
  <c r="M17" i="3"/>
  <c r="N17" i="3"/>
  <c r="M19" i="3"/>
  <c r="N19" i="3"/>
  <c r="N15" i="3"/>
  <c r="M15" i="3"/>
  <c r="O97" i="3"/>
  <c r="O93" i="3"/>
  <c r="L53" i="3" l="1"/>
  <c r="N53" i="3" s="1"/>
  <c r="L54" i="3"/>
  <c r="M54" i="3" l="1"/>
  <c r="N54" i="3"/>
  <c r="O54" i="3"/>
  <c r="O53" i="3"/>
  <c r="L83" i="9" l="1"/>
  <c r="M83" i="9" s="1"/>
  <c r="O83" i="9" s="1"/>
  <c r="L82" i="9"/>
  <c r="M82" i="9" s="1"/>
  <c r="O82" i="9" s="1"/>
  <c r="L81" i="9"/>
  <c r="M81" i="9" s="1"/>
  <c r="O81" i="9" s="1"/>
  <c r="L80" i="9"/>
  <c r="M80" i="9" s="1"/>
  <c r="O80" i="9" s="1"/>
  <c r="L79" i="9"/>
  <c r="M79" i="9" s="1"/>
  <c r="O79" i="9" s="1"/>
  <c r="L78" i="9"/>
  <c r="M78" i="9" s="1"/>
  <c r="O78" i="9" s="1"/>
  <c r="L77" i="9"/>
  <c r="M77" i="9" s="1"/>
  <c r="O77" i="9" s="1"/>
  <c r="L76" i="9"/>
  <c r="M76" i="9" s="1"/>
  <c r="O76" i="9" s="1"/>
  <c r="L75" i="9"/>
  <c r="M75" i="9" s="1"/>
  <c r="O75" i="9" s="1"/>
  <c r="L74" i="9"/>
  <c r="M74" i="9" s="1"/>
  <c r="O74" i="9" s="1"/>
  <c r="L73" i="9"/>
  <c r="M73" i="9" s="1"/>
  <c r="O73" i="9" s="1"/>
  <c r="R72" i="9"/>
  <c r="L72" i="9"/>
  <c r="M72" i="9" s="1"/>
  <c r="L71" i="9"/>
  <c r="M71" i="9" s="1"/>
  <c r="O71" i="9" s="1"/>
  <c r="L70" i="9"/>
  <c r="M70" i="9" s="1"/>
  <c r="O70" i="9" s="1"/>
  <c r="L69" i="9"/>
  <c r="M69" i="9" s="1"/>
  <c r="O69" i="9" s="1"/>
  <c r="L68" i="9"/>
  <c r="M68" i="9" s="1"/>
  <c r="O68" i="9" s="1"/>
  <c r="L67" i="9"/>
  <c r="M67" i="9" s="1"/>
  <c r="O67" i="9" s="1"/>
  <c r="L66" i="9"/>
  <c r="M66" i="9" s="1"/>
  <c r="O66" i="9" s="1"/>
  <c r="L65" i="9"/>
  <c r="M65" i="9" s="1"/>
  <c r="O65" i="9" s="1"/>
  <c r="L64" i="9"/>
  <c r="M64" i="9" s="1"/>
  <c r="O64" i="9" s="1"/>
  <c r="L63" i="9"/>
  <c r="M63" i="9" s="1"/>
  <c r="O63" i="9" s="1"/>
  <c r="L62" i="9"/>
  <c r="M62" i="9" s="1"/>
  <c r="O62" i="9" s="1"/>
  <c r="L61" i="9"/>
  <c r="M61" i="9" s="1"/>
  <c r="O61" i="9" s="1"/>
  <c r="L60" i="9"/>
  <c r="M60" i="9" s="1"/>
  <c r="O60" i="9" s="1"/>
  <c r="L59" i="9"/>
  <c r="M59" i="9" s="1"/>
  <c r="O59" i="9" s="1"/>
  <c r="L58" i="9"/>
  <c r="M58" i="9" s="1"/>
  <c r="O58" i="9" s="1"/>
  <c r="L57" i="9"/>
  <c r="M57" i="9" s="1"/>
  <c r="O57" i="9" s="1"/>
  <c r="L56" i="9"/>
  <c r="M56" i="9" s="1"/>
  <c r="O56" i="9" s="1"/>
  <c r="L55" i="9"/>
  <c r="M55" i="9" s="1"/>
  <c r="O55" i="9" s="1"/>
  <c r="L54" i="9"/>
  <c r="M54" i="9" s="1"/>
  <c r="O54" i="9" s="1"/>
  <c r="L53" i="9"/>
  <c r="L50" i="9"/>
  <c r="M50" i="9" s="1"/>
  <c r="O50" i="9" s="1"/>
  <c r="L49" i="9"/>
  <c r="M49" i="9" s="1"/>
  <c r="O49" i="9" s="1"/>
  <c r="L43" i="9"/>
  <c r="M43" i="9" s="1"/>
  <c r="O43" i="9" s="1"/>
  <c r="L42" i="9"/>
  <c r="M42" i="9" s="1"/>
  <c r="O42" i="9" s="1"/>
  <c r="L30" i="9"/>
  <c r="L27" i="9"/>
  <c r="M27" i="9" s="1"/>
  <c r="O27" i="9" s="1"/>
  <c r="L26" i="9"/>
  <c r="M26" i="9" s="1"/>
  <c r="O26" i="9" s="1"/>
  <c r="L25" i="9"/>
  <c r="M25" i="9" s="1"/>
  <c r="O25" i="9" s="1"/>
  <c r="L22" i="9"/>
  <c r="M22" i="9" s="1"/>
  <c r="O22" i="9" s="1"/>
  <c r="L21" i="9"/>
  <c r="M21" i="9" s="1"/>
  <c r="O21" i="9" s="1"/>
  <c r="L20" i="9"/>
  <c r="M20" i="9" s="1"/>
  <c r="O20" i="9" s="1"/>
  <c r="L19" i="9"/>
  <c r="M19" i="9" s="1"/>
  <c r="O19" i="9" s="1"/>
  <c r="L16" i="9"/>
  <c r="M16" i="9" s="1"/>
  <c r="O16" i="9" s="1"/>
  <c r="L15" i="9"/>
  <c r="M15" i="9" s="1"/>
  <c r="O15" i="9" s="1"/>
  <c r="L14" i="9"/>
  <c r="M14" i="9" s="1"/>
  <c r="O14" i="9" s="1"/>
  <c r="L13" i="9"/>
  <c r="M13" i="9" s="1"/>
  <c r="O13" i="9" s="1"/>
  <c r="D21" i="18"/>
  <c r="M53" i="9" l="1"/>
  <c r="O53" i="9" s="1"/>
  <c r="O72" i="9"/>
  <c r="Q72" i="9" s="1"/>
  <c r="C21" i="18" l="1"/>
  <c r="I10" i="15" l="1"/>
  <c r="I35" i="15" l="1"/>
  <c r="I34" i="15"/>
  <c r="I30" i="15"/>
  <c r="I32" i="15"/>
  <c r="I8" i="15" l="1"/>
  <c r="L165" i="4" l="1"/>
  <c r="M165" i="4" l="1"/>
  <c r="O165" i="4" s="1"/>
  <c r="L69" i="16"/>
  <c r="L68" i="16"/>
  <c r="L67" i="16"/>
  <c r="L66" i="16"/>
  <c r="L65" i="16"/>
  <c r="N67" i="16" l="1"/>
  <c r="M67" i="16"/>
  <c r="O67" i="16" s="1"/>
  <c r="N66" i="16"/>
  <c r="M66" i="16"/>
  <c r="O66" i="16" s="1"/>
  <c r="N68" i="16"/>
  <c r="M68" i="16"/>
  <c r="O68" i="16" s="1"/>
  <c r="N65" i="16"/>
  <c r="M65" i="16"/>
  <c r="O65" i="16" s="1"/>
  <c r="M69" i="16"/>
  <c r="O69" i="16" s="1"/>
  <c r="N69" i="16"/>
  <c r="M112" i="16"/>
  <c r="O112" i="16" s="1"/>
  <c r="M111" i="16"/>
  <c r="O111" i="16" s="1"/>
  <c r="M110" i="16"/>
  <c r="O110" i="16" s="1"/>
  <c r="M109" i="16"/>
  <c r="O109" i="16" s="1"/>
  <c r="M108" i="16"/>
  <c r="O108" i="16" s="1"/>
  <c r="M107" i="16"/>
  <c r="O107" i="16" s="1"/>
  <c r="M106" i="16"/>
  <c r="O106" i="16" s="1"/>
  <c r="M105" i="16"/>
  <c r="O105" i="16" s="1"/>
  <c r="M104" i="16"/>
  <c r="O104" i="16" s="1"/>
  <c r="M103" i="16"/>
  <c r="O103" i="16" s="1"/>
  <c r="M102" i="16"/>
  <c r="O102" i="16" s="1"/>
  <c r="M101" i="16"/>
  <c r="O101" i="16" s="1"/>
  <c r="M100" i="16"/>
  <c r="O100" i="16" s="1"/>
  <c r="M99" i="16"/>
  <c r="O99" i="16" s="1"/>
  <c r="M98" i="16"/>
  <c r="O98" i="16" s="1"/>
  <c r="L97" i="16"/>
  <c r="M97" i="16" s="1"/>
  <c r="O97" i="16" s="1"/>
  <c r="L96" i="16"/>
  <c r="M96" i="16" s="1"/>
  <c r="O96" i="16" s="1"/>
  <c r="L95" i="16"/>
  <c r="M95" i="16" s="1"/>
  <c r="O95" i="16" s="1"/>
  <c r="L94" i="16"/>
  <c r="M94" i="16" s="1"/>
  <c r="O94" i="16" s="1"/>
  <c r="L91" i="16"/>
  <c r="M91" i="16" s="1"/>
  <c r="O91" i="16" s="1"/>
  <c r="M87" i="16"/>
  <c r="O87" i="16" s="1"/>
  <c r="M86" i="16"/>
  <c r="O86" i="16" s="1"/>
  <c r="M85" i="16"/>
  <c r="O85" i="16" s="1"/>
  <c r="M84" i="16"/>
  <c r="O84" i="16" s="1"/>
  <c r="L90" i="16"/>
  <c r="M90" i="16" s="1"/>
  <c r="O90" i="16" s="1"/>
  <c r="L93" i="16"/>
  <c r="M93" i="16" s="1"/>
  <c r="O93" i="16" s="1"/>
  <c r="L88" i="16"/>
  <c r="M88" i="16" s="1"/>
  <c r="O88" i="16" s="1"/>
  <c r="L92" i="16"/>
  <c r="M92" i="16" s="1"/>
  <c r="O92" i="16" s="1"/>
  <c r="M83" i="16"/>
  <c r="O83" i="16" s="1"/>
  <c r="L82" i="16"/>
  <c r="M82" i="16" s="1"/>
  <c r="O82" i="16" s="1"/>
  <c r="L89" i="6" l="1"/>
  <c r="L91" i="6"/>
  <c r="L164" i="5"/>
  <c r="L161" i="5"/>
  <c r="M91" i="6" l="1"/>
  <c r="O91" i="6" s="1"/>
  <c r="M96" i="6"/>
  <c r="O96" i="6" s="1"/>
  <c r="M89" i="6"/>
  <c r="O89" i="6" s="1"/>
  <c r="M100" i="6"/>
  <c r="O100" i="6" s="1"/>
  <c r="M164" i="5"/>
  <c r="O164" i="5" s="1"/>
  <c r="M169" i="5"/>
  <c r="O169" i="5" s="1"/>
  <c r="M161" i="5"/>
  <c r="O161" i="5" s="1"/>
  <c r="M170" i="5"/>
  <c r="O170" i="5" s="1"/>
  <c r="L170" i="4"/>
  <c r="M170" i="4" l="1"/>
  <c r="O170" i="4" s="1"/>
  <c r="L94" i="6"/>
  <c r="L93" i="6"/>
  <c r="M93" i="6" l="1"/>
  <c r="O93" i="6" s="1"/>
  <c r="M94" i="6"/>
  <c r="O94" i="6" s="1"/>
  <c r="L138" i="4"/>
  <c r="M138" i="4" s="1"/>
  <c r="L139" i="4"/>
  <c r="M139" i="4" s="1"/>
  <c r="L140" i="4"/>
  <c r="M140" i="4" s="1"/>
  <c r="L141" i="4"/>
  <c r="M141" i="4" s="1"/>
  <c r="L142" i="4"/>
  <c r="M142" i="4" s="1"/>
  <c r="L144" i="4"/>
  <c r="M144" i="4" s="1"/>
  <c r="L145" i="4"/>
  <c r="M145" i="4" s="1"/>
  <c r="L146" i="4"/>
  <c r="M146" i="4" s="1"/>
  <c r="L147" i="4"/>
  <c r="M147" i="4" s="1"/>
  <c r="L150" i="4"/>
  <c r="M150" i="4" s="1"/>
  <c r="L149" i="4"/>
  <c r="M149" i="4" s="1"/>
  <c r="L148" i="4"/>
  <c r="M148" i="4" s="1"/>
  <c r="L166" i="4"/>
  <c r="M166" i="4" s="1"/>
  <c r="O166" i="4" s="1"/>
  <c r="L167" i="4"/>
  <c r="M167" i="4" s="1"/>
  <c r="O167" i="4" s="1"/>
  <c r="L172" i="4"/>
  <c r="M172" i="4" s="1"/>
  <c r="O172" i="4" s="1"/>
  <c r="L162" i="4"/>
  <c r="M162" i="4" s="1"/>
  <c r="O162" i="4" s="1"/>
  <c r="L164" i="4"/>
  <c r="M164" i="4" s="1"/>
  <c r="O164" i="4" s="1"/>
  <c r="L173" i="4"/>
  <c r="M173" i="4" s="1"/>
  <c r="O173" i="4" s="1"/>
  <c r="L159" i="4"/>
  <c r="M159" i="4" s="1"/>
  <c r="O159" i="4" s="1"/>
  <c r="L160" i="4"/>
  <c r="M160" i="4" s="1"/>
  <c r="O160" i="4" s="1"/>
  <c r="L175" i="4"/>
  <c r="M175" i="4" s="1"/>
  <c r="O175" i="4" s="1"/>
  <c r="L177" i="4"/>
  <c r="M177" i="4" s="1"/>
  <c r="O177" i="4" s="1"/>
  <c r="L154" i="4"/>
  <c r="M154" i="4" s="1"/>
  <c r="O154" i="4" s="1"/>
  <c r="L153" i="4"/>
  <c r="M153" i="4" s="1"/>
  <c r="O153" i="4" s="1"/>
  <c r="L152" i="4"/>
  <c r="M152" i="4" s="1"/>
  <c r="O152" i="4" s="1"/>
  <c r="L151" i="4"/>
  <c r="M151" i="4" s="1"/>
  <c r="O151" i="4" s="1"/>
  <c r="L158" i="4"/>
  <c r="M158" i="4" s="1"/>
  <c r="O158" i="4" s="1"/>
  <c r="L157" i="4"/>
  <c r="M157" i="4" s="1"/>
  <c r="O157" i="4" s="1"/>
  <c r="L156" i="4"/>
  <c r="M156" i="4" s="1"/>
  <c r="O156" i="4" s="1"/>
  <c r="L155" i="4"/>
  <c r="M155" i="4" s="1"/>
  <c r="O155" i="4" s="1"/>
  <c r="L176" i="4"/>
  <c r="M176" i="4" s="1"/>
  <c r="O176" i="4" s="1"/>
  <c r="L178" i="4"/>
  <c r="M178" i="4" s="1"/>
  <c r="O178" i="4" s="1"/>
  <c r="L179" i="4"/>
  <c r="M179" i="4" s="1"/>
  <c r="O179" i="4" s="1"/>
  <c r="L163" i="4"/>
  <c r="M163" i="4" s="1"/>
  <c r="O163" i="4" s="1"/>
  <c r="L174" i="4"/>
  <c r="M174" i="4" s="1"/>
  <c r="O174" i="4" s="1"/>
  <c r="L161" i="4"/>
  <c r="M161" i="4" s="1"/>
  <c r="O161" i="4" s="1"/>
  <c r="L171" i="4"/>
  <c r="M171" i="4" s="1"/>
  <c r="O171" i="4" s="1"/>
  <c r="L137" i="4"/>
  <c r="M137" i="4" s="1"/>
  <c r="O137" i="4" s="1"/>
  <c r="L128" i="5"/>
  <c r="L129" i="5"/>
  <c r="L130" i="5"/>
  <c r="L131" i="5"/>
  <c r="L132" i="5"/>
  <c r="L133" i="5"/>
  <c r="L134" i="5"/>
  <c r="L135" i="5"/>
  <c r="L136" i="5"/>
  <c r="L138" i="5"/>
  <c r="L139" i="5"/>
  <c r="L140" i="5"/>
  <c r="L141" i="5"/>
  <c r="L142" i="5"/>
  <c r="L143" i="5"/>
  <c r="L146" i="5"/>
  <c r="L147" i="5"/>
  <c r="L148" i="5"/>
  <c r="L149" i="5"/>
  <c r="L153" i="5"/>
  <c r="L152" i="5"/>
  <c r="L151" i="5"/>
  <c r="L150" i="5"/>
  <c r="L154" i="5"/>
  <c r="L155" i="5"/>
  <c r="L145" i="5"/>
  <c r="L144" i="5"/>
  <c r="L157" i="5"/>
  <c r="L158" i="5"/>
  <c r="L159" i="5"/>
  <c r="L160" i="5"/>
  <c r="L156" i="5"/>
  <c r="L168" i="5"/>
  <c r="L171" i="5"/>
  <c r="L162" i="5"/>
  <c r="L163" i="5"/>
  <c r="L165" i="5"/>
  <c r="L166" i="5"/>
  <c r="L167" i="5"/>
  <c r="L127" i="5"/>
  <c r="L95" i="6"/>
  <c r="L83" i="6"/>
  <c r="L80" i="6"/>
  <c r="L81" i="6"/>
  <c r="L79" i="6"/>
  <c r="L77" i="6"/>
  <c r="L76" i="6"/>
  <c r="L69" i="6"/>
  <c r="L10" i="6"/>
  <c r="L11" i="6"/>
  <c r="L12" i="6"/>
  <c r="L13" i="6"/>
  <c r="L14" i="6"/>
  <c r="L9" i="6"/>
  <c r="L78" i="16"/>
  <c r="L77" i="16"/>
  <c r="L76" i="16"/>
  <c r="L73" i="16"/>
  <c r="L72" i="16"/>
  <c r="N77" i="16" l="1"/>
  <c r="O77" i="16" s="1"/>
  <c r="M77" i="16"/>
  <c r="N78" i="16"/>
  <c r="O78" i="16" s="1"/>
  <c r="M78" i="16"/>
  <c r="N76" i="16"/>
  <c r="O76" i="16" s="1"/>
  <c r="M76" i="16"/>
  <c r="N13" i="6"/>
  <c r="O13" i="6" s="1"/>
  <c r="M13" i="6"/>
  <c r="N12" i="6"/>
  <c r="O12" i="6" s="1"/>
  <c r="M80" i="6"/>
  <c r="O80" i="6" s="1"/>
  <c r="N11" i="6"/>
  <c r="O11" i="6" s="1"/>
  <c r="M11" i="6"/>
  <c r="M97" i="6"/>
  <c r="O97" i="6" s="1"/>
  <c r="M83" i="6"/>
  <c r="O83" i="6" s="1"/>
  <c r="N10" i="6"/>
  <c r="O10" i="6" s="1"/>
  <c r="M69" i="6"/>
  <c r="O69" i="6" s="1"/>
  <c r="M76" i="6"/>
  <c r="O76" i="6" s="1"/>
  <c r="N9" i="6"/>
  <c r="O9" i="6" s="1"/>
  <c r="M9" i="6"/>
  <c r="M77" i="6"/>
  <c r="O77" i="6" s="1"/>
  <c r="M81" i="6"/>
  <c r="O81" i="6" s="1"/>
  <c r="M99" i="6"/>
  <c r="O99" i="6" s="1"/>
  <c r="M95" i="6"/>
  <c r="O95" i="6" s="1"/>
  <c r="N14" i="6"/>
  <c r="O14" i="6" s="1"/>
  <c r="M79" i="6"/>
  <c r="O79" i="6" s="1"/>
  <c r="M138" i="5"/>
  <c r="O138" i="5" s="1"/>
  <c r="M168" i="5"/>
  <c r="O168" i="5" s="1"/>
  <c r="M171" i="5"/>
  <c r="O171" i="5" s="1"/>
  <c r="M155" i="5"/>
  <c r="O155" i="5" s="1"/>
  <c r="M154" i="5"/>
  <c r="O154" i="5" s="1"/>
  <c r="M167" i="5"/>
  <c r="O167" i="5" s="1"/>
  <c r="M133" i="5"/>
  <c r="O133" i="5" s="1"/>
  <c r="M147" i="5"/>
  <c r="O147" i="5" s="1"/>
  <c r="M156" i="5"/>
  <c r="O156" i="5" s="1"/>
  <c r="M135" i="5"/>
  <c r="O135" i="5" s="1"/>
  <c r="M160" i="5"/>
  <c r="O160" i="5" s="1"/>
  <c r="M134" i="5"/>
  <c r="O134" i="5" s="1"/>
  <c r="M166" i="5"/>
  <c r="O166" i="5" s="1"/>
  <c r="M142" i="5"/>
  <c r="O142" i="5" s="1"/>
  <c r="M165" i="5"/>
  <c r="O165" i="5" s="1"/>
  <c r="M158" i="5"/>
  <c r="O158" i="5" s="1"/>
  <c r="M132" i="5"/>
  <c r="O132" i="5" s="1"/>
  <c r="M148" i="5"/>
  <c r="O148" i="5" s="1"/>
  <c r="M136" i="5"/>
  <c r="O136" i="5" s="1"/>
  <c r="M146" i="5"/>
  <c r="O146" i="5" s="1"/>
  <c r="M150" i="5"/>
  <c r="O150" i="5" s="1"/>
  <c r="M151" i="5"/>
  <c r="O151" i="5" s="1"/>
  <c r="M152" i="5"/>
  <c r="O152" i="5" s="1"/>
  <c r="M163" i="5"/>
  <c r="O163" i="5" s="1"/>
  <c r="M157" i="5"/>
  <c r="O157" i="5" s="1"/>
  <c r="M153" i="5"/>
  <c r="O153" i="5" s="1"/>
  <c r="M140" i="5"/>
  <c r="O140" i="5" s="1"/>
  <c r="M131" i="5"/>
  <c r="O131" i="5" s="1"/>
  <c r="M145" i="5"/>
  <c r="O145" i="5" s="1"/>
  <c r="M129" i="5"/>
  <c r="O129" i="5" s="1"/>
  <c r="M128" i="5"/>
  <c r="O128" i="5" s="1"/>
  <c r="M127" i="5"/>
  <c r="O127" i="5" s="1"/>
  <c r="M143" i="5"/>
  <c r="O143" i="5" s="1"/>
  <c r="M159" i="5"/>
  <c r="O159" i="5" s="1"/>
  <c r="M141" i="5"/>
  <c r="O141" i="5" s="1"/>
  <c r="M162" i="5"/>
  <c r="O162" i="5" s="1"/>
  <c r="M144" i="5"/>
  <c r="O144" i="5" s="1"/>
  <c r="M149" i="5"/>
  <c r="O149" i="5" s="1"/>
  <c r="M139" i="5"/>
  <c r="O139" i="5" s="1"/>
  <c r="M130" i="5"/>
  <c r="O130" i="5" s="1"/>
  <c r="N73" i="16"/>
  <c r="O73" i="16" s="1"/>
  <c r="M73" i="16"/>
  <c r="N72" i="16"/>
  <c r="O72" i="16" s="1"/>
  <c r="M72" i="16"/>
  <c r="L62" i="16"/>
  <c r="L22" i="16"/>
  <c r="L23" i="16"/>
  <c r="L21" i="16"/>
  <c r="A119" i="16"/>
  <c r="A118" i="16"/>
  <c r="A117" i="16"/>
  <c r="A115" i="16"/>
  <c r="M113" i="16"/>
  <c r="O113" i="16" s="1"/>
  <c r="L81" i="16"/>
  <c r="M81" i="16" s="1"/>
  <c r="O81" i="16" s="1"/>
  <c r="L61" i="16"/>
  <c r="L60" i="16"/>
  <c r="L59" i="16"/>
  <c r="L58" i="16"/>
  <c r="L41" i="16"/>
  <c r="L40" i="16"/>
  <c r="L39" i="16"/>
  <c r="L38" i="16"/>
  <c r="L35" i="16"/>
  <c r="L29" i="16"/>
  <c r="L34" i="16"/>
  <c r="L28" i="16"/>
  <c r="L33" i="16"/>
  <c r="L27" i="16"/>
  <c r="L32" i="16"/>
  <c r="L26" i="16"/>
  <c r="L20" i="16"/>
  <c r="L19" i="16"/>
  <c r="L18" i="16"/>
  <c r="L17" i="16"/>
  <c r="L14" i="16"/>
  <c r="L13" i="16"/>
  <c r="L12" i="16"/>
  <c r="L11" i="16"/>
  <c r="L10" i="16"/>
  <c r="L9" i="16"/>
  <c r="E15" i="18"/>
  <c r="M14" i="16" l="1"/>
  <c r="O14" i="16" s="1"/>
  <c r="M35" i="16"/>
  <c r="O35" i="16" s="1"/>
  <c r="M11" i="16"/>
  <c r="O11" i="16" s="1"/>
  <c r="M17" i="16"/>
  <c r="O17" i="16" s="1"/>
  <c r="M26" i="16"/>
  <c r="O26" i="16" s="1"/>
  <c r="M28" i="16"/>
  <c r="O28" i="16" s="1"/>
  <c r="M38" i="16"/>
  <c r="O38" i="16" s="1"/>
  <c r="M22" i="16"/>
  <c r="O22" i="16" s="1"/>
  <c r="M20" i="16"/>
  <c r="O20" i="16" s="1"/>
  <c r="M12" i="16"/>
  <c r="O12" i="16" s="1"/>
  <c r="M32" i="16"/>
  <c r="O32" i="16" s="1"/>
  <c r="M34" i="16"/>
  <c r="O34" i="16" s="1"/>
  <c r="M39" i="16"/>
  <c r="O39" i="16" s="1"/>
  <c r="M10" i="16"/>
  <c r="O10" i="16" s="1"/>
  <c r="M33" i="16"/>
  <c r="O33" i="16" s="1"/>
  <c r="M41" i="16"/>
  <c r="O41" i="16" s="1"/>
  <c r="M23" i="16"/>
  <c r="O23" i="16" s="1"/>
  <c r="M18" i="16"/>
  <c r="O18" i="16" s="1"/>
  <c r="M9" i="16"/>
  <c r="O9" i="16" s="1"/>
  <c r="M13" i="16"/>
  <c r="O13" i="16" s="1"/>
  <c r="M19" i="16"/>
  <c r="O19" i="16" s="1"/>
  <c r="M27" i="16"/>
  <c r="O27" i="16" s="1"/>
  <c r="M29" i="16"/>
  <c r="O29" i="16" s="1"/>
  <c r="M40" i="16"/>
  <c r="O40" i="16" s="1"/>
  <c r="M21" i="16"/>
  <c r="O21" i="16" s="1"/>
  <c r="N60" i="16"/>
  <c r="M60" i="16"/>
  <c r="O60" i="16" s="1"/>
  <c r="N61" i="16"/>
  <c r="M61" i="16"/>
  <c r="O61" i="16" s="1"/>
  <c r="M62" i="16"/>
  <c r="O62" i="16" s="1"/>
  <c r="N62" i="16"/>
  <c r="N58" i="16"/>
  <c r="M58" i="16"/>
  <c r="O58" i="16" s="1"/>
  <c r="N59" i="16"/>
  <c r="M59" i="16"/>
  <c r="O59" i="16" s="1"/>
  <c r="D15" i="18"/>
  <c r="L82" i="6"/>
  <c r="L3" i="16" l="1"/>
  <c r="M98" i="6"/>
  <c r="O98" i="6" s="1"/>
  <c r="M82" i="6"/>
  <c r="O82" i="6" s="1"/>
  <c r="C15" i="18"/>
  <c r="O138" i="4"/>
  <c r="O146" i="4"/>
  <c r="O145" i="4"/>
  <c r="L63" i="3" l="1"/>
  <c r="N63" i="3" s="1"/>
  <c r="L62" i="3"/>
  <c r="L59" i="3"/>
  <c r="N59" i="3" s="1"/>
  <c r="L58" i="3"/>
  <c r="M58" i="3" l="1"/>
  <c r="N58" i="3"/>
  <c r="M62" i="3"/>
  <c r="N62" i="3"/>
  <c r="O59" i="3"/>
  <c r="L52" i="6" l="1"/>
  <c r="L51" i="6"/>
  <c r="L50" i="6"/>
  <c r="L49" i="6"/>
  <c r="L48" i="6"/>
  <c r="L47" i="6"/>
  <c r="L46" i="6"/>
  <c r="L45" i="6"/>
  <c r="L44" i="6"/>
  <c r="L43" i="6"/>
  <c r="L75" i="6"/>
  <c r="L71" i="6"/>
  <c r="L70" i="6"/>
  <c r="L42" i="6"/>
  <c r="L41" i="6"/>
  <c r="L40" i="6"/>
  <c r="L39" i="6"/>
  <c r="L22" i="6"/>
  <c r="L21" i="6"/>
  <c r="L20" i="6"/>
  <c r="L19" i="6"/>
  <c r="L34" i="6"/>
  <c r="L33" i="6"/>
  <c r="L32" i="6"/>
  <c r="L31" i="6"/>
  <c r="L30" i="6"/>
  <c r="L29" i="6"/>
  <c r="L28" i="6"/>
  <c r="L27" i="6"/>
  <c r="L26" i="6"/>
  <c r="L25" i="6"/>
  <c r="L24" i="6"/>
  <c r="L23" i="6"/>
  <c r="L38" i="6"/>
  <c r="L37" i="6"/>
  <c r="L18" i="6"/>
  <c r="L17" i="6"/>
  <c r="O144" i="4"/>
  <c r="O148" i="4"/>
  <c r="O149" i="4"/>
  <c r="O139" i="4"/>
  <c r="N45" i="6" l="1"/>
  <c r="O45" i="6" s="1"/>
  <c r="M45" i="6"/>
  <c r="N47" i="6"/>
  <c r="O47" i="6" s="1"/>
  <c r="N21" i="6"/>
  <c r="O21" i="6" s="1"/>
  <c r="M21" i="6"/>
  <c r="N24" i="6"/>
  <c r="O24" i="6" s="1"/>
  <c r="N40" i="6"/>
  <c r="O40" i="6" s="1"/>
  <c r="N46" i="6"/>
  <c r="O46" i="6" s="1"/>
  <c r="N26" i="6"/>
  <c r="O26" i="6" s="1"/>
  <c r="N42" i="6"/>
  <c r="O42" i="6" s="1"/>
  <c r="N27" i="6"/>
  <c r="O27" i="6" s="1"/>
  <c r="M70" i="6"/>
  <c r="O70" i="6" s="1"/>
  <c r="N18" i="6"/>
  <c r="O18" i="6" s="1"/>
  <c r="N20" i="6"/>
  <c r="O20" i="6" s="1"/>
  <c r="N37" i="6"/>
  <c r="O37" i="6" s="1"/>
  <c r="M37" i="6"/>
  <c r="N43" i="6"/>
  <c r="O43" i="6" s="1"/>
  <c r="M43" i="6"/>
  <c r="N25" i="6"/>
  <c r="O25" i="6" s="1"/>
  <c r="M25" i="6"/>
  <c r="N41" i="6"/>
  <c r="O41" i="6" s="1"/>
  <c r="M41" i="6"/>
  <c r="N17" i="6"/>
  <c r="O17" i="6" s="1"/>
  <c r="M17" i="6"/>
  <c r="N19" i="6"/>
  <c r="O19" i="6" s="1"/>
  <c r="M19" i="6"/>
  <c r="M71" i="6"/>
  <c r="O71" i="6" s="1"/>
  <c r="M75" i="6"/>
  <c r="O75" i="6" s="1"/>
  <c r="N38" i="6"/>
  <c r="O38" i="6" s="1"/>
  <c r="N22" i="6"/>
  <c r="O22" i="6" s="1"/>
  <c r="N23" i="6"/>
  <c r="O23" i="6" s="1"/>
  <c r="M23" i="6"/>
  <c r="N39" i="6"/>
  <c r="O39" i="6" s="1"/>
  <c r="M39" i="6"/>
  <c r="N44" i="6"/>
  <c r="O44" i="6" s="1"/>
  <c r="E18" i="18"/>
  <c r="K25" i="15"/>
  <c r="K24" i="15"/>
  <c r="K23" i="15"/>
  <c r="I3" i="15" l="1"/>
  <c r="I27" i="15"/>
  <c r="I24" i="15"/>
  <c r="I25" i="15"/>
  <c r="I23" i="15"/>
  <c r="I20" i="15"/>
  <c r="I16" i="15"/>
  <c r="I17" i="15"/>
  <c r="F3" i="15" l="1"/>
  <c r="D18" i="18"/>
  <c r="C18" i="18" l="1"/>
  <c r="L85" i="3"/>
  <c r="N85" i="3" s="1"/>
  <c r="L86" i="3"/>
  <c r="L87" i="3"/>
  <c r="N87" i="3" s="1"/>
  <c r="L84" i="3"/>
  <c r="N86" i="3" l="1"/>
  <c r="M86" i="3"/>
  <c r="N84" i="3"/>
  <c r="M84" i="3"/>
  <c r="E21" i="18"/>
  <c r="P3" i="8" l="1"/>
  <c r="J20" i="8"/>
  <c r="M3" i="8"/>
  <c r="J43" i="8"/>
  <c r="K43" i="8" s="1"/>
  <c r="A54" i="8"/>
  <c r="A56" i="8"/>
  <c r="A57" i="8"/>
  <c r="A58" i="8"/>
  <c r="D14" i="18" l="1"/>
  <c r="E14" i="18"/>
  <c r="L43" i="8"/>
  <c r="M43" i="8" s="1"/>
  <c r="J42" i="8"/>
  <c r="K42" i="8" s="1"/>
  <c r="J26" i="8"/>
  <c r="J37" i="8"/>
  <c r="K37" i="8" s="1"/>
  <c r="J36" i="8"/>
  <c r="K36" i="8" s="1"/>
  <c r="J52" i="8"/>
  <c r="J35" i="8"/>
  <c r="K35" i="8" s="1"/>
  <c r="J23" i="8"/>
  <c r="J47" i="8"/>
  <c r="K47" i="8" s="1"/>
  <c r="J31" i="8"/>
  <c r="J46" i="8"/>
  <c r="K46" i="8" s="1"/>
  <c r="J45" i="8"/>
  <c r="K45" i="8" s="1"/>
  <c r="J44" i="8"/>
  <c r="K44" i="8" s="1"/>
  <c r="J34" i="8"/>
  <c r="K34" i="8" s="1"/>
  <c r="J51" i="8"/>
  <c r="J39" i="8"/>
  <c r="K39" i="8" s="1"/>
  <c r="J11" i="8"/>
  <c r="K11" i="8" s="1"/>
  <c r="J50" i="8"/>
  <c r="J38" i="8"/>
  <c r="K38" i="8" s="1"/>
  <c r="J27" i="8"/>
  <c r="J29" i="8"/>
  <c r="J21" i="8"/>
  <c r="J16" i="8"/>
  <c r="K16" i="8" s="1"/>
  <c r="J14" i="8"/>
  <c r="K14" i="8" s="1"/>
  <c r="J24" i="8"/>
  <c r="J12" i="8"/>
  <c r="K12" i="8" s="1"/>
  <c r="J25" i="8"/>
  <c r="J15" i="8"/>
  <c r="K15" i="8" s="1"/>
  <c r="J13" i="8"/>
  <c r="K13" i="8" s="1"/>
  <c r="J30" i="8"/>
  <c r="J22" i="8"/>
  <c r="J17" i="8"/>
  <c r="K17" i="8" s="1"/>
  <c r="J10" i="8"/>
  <c r="K10" i="8" s="1"/>
  <c r="J28" i="8"/>
  <c r="L15" i="8" l="1"/>
  <c r="M15" i="8" s="1"/>
  <c r="K50" i="8"/>
  <c r="M50" i="8" s="1"/>
  <c r="L14" i="8"/>
  <c r="M14" i="8" s="1"/>
  <c r="L22" i="8"/>
  <c r="M22" i="8" s="1"/>
  <c r="K51" i="8"/>
  <c r="M51" i="8" s="1"/>
  <c r="L35" i="8"/>
  <c r="M35" i="8" s="1"/>
  <c r="K52" i="8"/>
  <c r="M52" i="8" s="1"/>
  <c r="L13" i="8"/>
  <c r="M13" i="8" s="1"/>
  <c r="E13" i="18"/>
  <c r="D13" i="18"/>
  <c r="E12" i="18" l="1"/>
  <c r="D12" i="18"/>
  <c r="E11" i="18" l="1"/>
  <c r="D11" i="18"/>
  <c r="L66" i="3"/>
  <c r="L67" i="3"/>
  <c r="N67" i="3" s="1"/>
  <c r="M66" i="3" l="1"/>
  <c r="N66" i="3"/>
  <c r="L39" i="3"/>
  <c r="L40" i="3"/>
  <c r="N40" i="3" s="1"/>
  <c r="L30" i="3"/>
  <c r="L31" i="3"/>
  <c r="N31" i="3" s="1"/>
  <c r="L41" i="3"/>
  <c r="L42" i="3"/>
  <c r="N42" i="3" s="1"/>
  <c r="L32" i="3"/>
  <c r="L37" i="3"/>
  <c r="L38" i="3"/>
  <c r="N38" i="3" s="1"/>
  <c r="R3" i="3"/>
  <c r="E10" i="18" s="1"/>
  <c r="O3" i="3"/>
  <c r="D10" i="18" s="1"/>
  <c r="N32" i="3" l="1"/>
  <c r="M32" i="3"/>
  <c r="N30" i="3"/>
  <c r="O30" i="3" s="1"/>
  <c r="M30" i="3"/>
  <c r="N39" i="3"/>
  <c r="M41" i="3"/>
  <c r="N41" i="3"/>
  <c r="O41" i="3" s="1"/>
  <c r="N37" i="3"/>
  <c r="O37" i="3"/>
  <c r="O32" i="3"/>
  <c r="O39" i="3"/>
  <c r="O42" i="3"/>
  <c r="O38" i="3"/>
  <c r="O31" i="3"/>
  <c r="O40" i="3"/>
  <c r="A184" i="4" l="1"/>
  <c r="A85" i="9"/>
  <c r="A87" i="9"/>
  <c r="A88" i="9"/>
  <c r="A89" i="9"/>
  <c r="R3" i="9"/>
  <c r="E16" i="18" s="1"/>
  <c r="E19" i="18" s="1"/>
  <c r="L10" i="9" l="1"/>
  <c r="M10" i="9" s="1"/>
  <c r="L9" i="9"/>
  <c r="M9" i="9" s="1"/>
  <c r="O10" i="9" l="1"/>
  <c r="O3" i="9"/>
  <c r="O9" i="9"/>
  <c r="L3" i="9" s="1"/>
  <c r="D16" i="18" l="1"/>
  <c r="D19" i="18" s="1"/>
  <c r="O84" i="9"/>
  <c r="C16" i="18"/>
  <c r="L88" i="6" l="1"/>
  <c r="M88" i="6" l="1"/>
  <c r="O88" i="6" s="1"/>
  <c r="L123" i="5"/>
  <c r="L121" i="5"/>
  <c r="L118" i="5"/>
  <c r="L120" i="5"/>
  <c r="L122" i="5"/>
  <c r="L124" i="5"/>
  <c r="L119" i="5"/>
  <c r="L117" i="5"/>
  <c r="L97" i="5"/>
  <c r="L93" i="5"/>
  <c r="L89" i="5"/>
  <c r="L85" i="5"/>
  <c r="L95" i="5"/>
  <c r="L91" i="5"/>
  <c r="L87" i="5"/>
  <c r="L96" i="5"/>
  <c r="L92" i="5"/>
  <c r="L88" i="5"/>
  <c r="L90" i="5"/>
  <c r="L86" i="5"/>
  <c r="L98" i="5"/>
  <c r="L94" i="5"/>
  <c r="L69" i="5"/>
  <c r="L70" i="5"/>
  <c r="L77" i="5"/>
  <c r="L80" i="5"/>
  <c r="L76" i="5"/>
  <c r="L79" i="5"/>
  <c r="L82" i="5"/>
  <c r="L75" i="5"/>
  <c r="L73" i="5"/>
  <c r="L78" i="5"/>
  <c r="L71" i="5"/>
  <c r="L74" i="5"/>
  <c r="L81" i="5"/>
  <c r="L72" i="5"/>
  <c r="L43" i="5"/>
  <c r="L37" i="5"/>
  <c r="L47" i="5"/>
  <c r="L44" i="5"/>
  <c r="L51" i="5"/>
  <c r="L48" i="5"/>
  <c r="L38" i="5"/>
  <c r="L52" i="5"/>
  <c r="L36" i="5"/>
  <c r="L34" i="5"/>
  <c r="L41" i="5"/>
  <c r="L30" i="5"/>
  <c r="L42" i="5"/>
  <c r="L40" i="5"/>
  <c r="L35" i="5"/>
  <c r="L32" i="5"/>
  <c r="L50" i="5"/>
  <c r="L46" i="5"/>
  <c r="L31" i="5"/>
  <c r="L29" i="5"/>
  <c r="L33" i="5"/>
  <c r="L39" i="5"/>
  <c r="L49" i="5"/>
  <c r="L45" i="5"/>
  <c r="L24" i="5"/>
  <c r="L20" i="5"/>
  <c r="L22" i="5"/>
  <c r="L25" i="5"/>
  <c r="L21" i="5"/>
  <c r="L19" i="5"/>
  <c r="L23" i="5"/>
  <c r="L26" i="5"/>
  <c r="L11" i="5"/>
  <c r="L12" i="5"/>
  <c r="L10" i="5"/>
  <c r="L16" i="5"/>
  <c r="L14" i="5"/>
  <c r="L13" i="5"/>
  <c r="L9" i="5"/>
  <c r="L15" i="5"/>
  <c r="L110" i="4"/>
  <c r="N110" i="4" s="1"/>
  <c r="L106" i="4"/>
  <c r="L97" i="4"/>
  <c r="L104" i="4"/>
  <c r="N104" i="4" s="1"/>
  <c r="L96" i="4"/>
  <c r="N96" i="4" s="1"/>
  <c r="L95" i="4"/>
  <c r="N95" i="4" s="1"/>
  <c r="L111" i="4"/>
  <c r="N111" i="4" s="1"/>
  <c r="L102" i="4"/>
  <c r="N102" i="4" s="1"/>
  <c r="L107" i="4"/>
  <c r="N107" i="4" s="1"/>
  <c r="L101" i="4"/>
  <c r="N101" i="4" s="1"/>
  <c r="L100" i="4"/>
  <c r="L105" i="4"/>
  <c r="N105" i="4" s="1"/>
  <c r="L109" i="4"/>
  <c r="L99" i="4"/>
  <c r="N99" i="4" s="1"/>
  <c r="L103" i="4"/>
  <c r="L98" i="4"/>
  <c r="N98" i="4" s="1"/>
  <c r="L94" i="4"/>
  <c r="L108" i="4"/>
  <c r="N108" i="4" s="1"/>
  <c r="L90" i="4"/>
  <c r="N90" i="4" s="1"/>
  <c r="L89" i="4"/>
  <c r="L76" i="4"/>
  <c r="N76" i="4" s="1"/>
  <c r="L91" i="4"/>
  <c r="N91" i="4" s="1"/>
  <c r="L75" i="4"/>
  <c r="N75" i="4" s="1"/>
  <c r="L74" i="4"/>
  <c r="L86" i="4"/>
  <c r="L77" i="4"/>
  <c r="L81" i="4"/>
  <c r="N81" i="4" s="1"/>
  <c r="L85" i="4"/>
  <c r="N85" i="4" s="1"/>
  <c r="L84" i="4"/>
  <c r="N84" i="4" s="1"/>
  <c r="L80" i="4"/>
  <c r="L83" i="4"/>
  <c r="L87" i="4"/>
  <c r="N87" i="4" s="1"/>
  <c r="L82" i="4"/>
  <c r="N82" i="4" s="1"/>
  <c r="L88" i="4"/>
  <c r="N88" i="4" s="1"/>
  <c r="L79" i="4"/>
  <c r="N79" i="4" s="1"/>
  <c r="L78" i="4"/>
  <c r="N78" i="4" s="1"/>
  <c r="L38" i="4"/>
  <c r="L29" i="4"/>
  <c r="L11" i="4"/>
  <c r="N11" i="4" s="1"/>
  <c r="L33" i="4"/>
  <c r="N33" i="4" s="1"/>
  <c r="L14" i="4"/>
  <c r="N14" i="4" s="1"/>
  <c r="L32" i="4"/>
  <c r="L24" i="4"/>
  <c r="N24" i="4" s="1"/>
  <c r="L25" i="4"/>
  <c r="L16" i="4"/>
  <c r="L28" i="4"/>
  <c r="L21" i="4"/>
  <c r="N21" i="4" s="1"/>
  <c r="L15" i="4"/>
  <c r="N15" i="4" s="1"/>
  <c r="L10" i="4"/>
  <c r="L37" i="4"/>
  <c r="L20" i="4"/>
  <c r="N20" i="4" s="1"/>
  <c r="L27" i="4"/>
  <c r="N27" i="4" s="1"/>
  <c r="L19" i="4"/>
  <c r="L23" i="4"/>
  <c r="N23" i="4" s="1"/>
  <c r="L12" i="4"/>
  <c r="N12" i="4" s="1"/>
  <c r="L39" i="4"/>
  <c r="N39" i="4" s="1"/>
  <c r="L36" i="4"/>
  <c r="N36" i="4" s="1"/>
  <c r="L31" i="4"/>
  <c r="L13" i="4"/>
  <c r="L34" i="4"/>
  <c r="L22" i="4"/>
  <c r="L18" i="4"/>
  <c r="N18" i="4" s="1"/>
  <c r="L26" i="4"/>
  <c r="L17" i="4"/>
  <c r="N17" i="4" s="1"/>
  <c r="L30" i="4"/>
  <c r="N30" i="4" s="1"/>
  <c r="L35" i="4"/>
  <c r="L69" i="4"/>
  <c r="L65" i="4"/>
  <c r="N65" i="4" s="1"/>
  <c r="L64" i="4"/>
  <c r="L63" i="4"/>
  <c r="L70" i="4"/>
  <c r="L71" i="4"/>
  <c r="N71" i="4" s="1"/>
  <c r="L59" i="4"/>
  <c r="N59" i="4" s="1"/>
  <c r="L58" i="4"/>
  <c r="L57" i="4"/>
  <c r="L68" i="4"/>
  <c r="N68" i="4" s="1"/>
  <c r="L60" i="4"/>
  <c r="L52" i="4"/>
  <c r="N52" i="4" s="1"/>
  <c r="L47" i="4"/>
  <c r="N47" i="4" s="1"/>
  <c r="L42" i="4"/>
  <c r="L48" i="4"/>
  <c r="L43" i="4"/>
  <c r="N43" i="4" s="1"/>
  <c r="L67" i="4"/>
  <c r="L51" i="4"/>
  <c r="L46" i="4"/>
  <c r="N46" i="4" s="1"/>
  <c r="L44" i="4"/>
  <c r="N44" i="4" s="1"/>
  <c r="L53" i="4"/>
  <c r="N53" i="4" s="1"/>
  <c r="L45" i="4"/>
  <c r="L49" i="4"/>
  <c r="N49" i="4" s="1"/>
  <c r="L54" i="4"/>
  <c r="L66" i="4"/>
  <c r="L56" i="4"/>
  <c r="N56" i="4" s="1"/>
  <c r="L50" i="4"/>
  <c r="N50" i="4" s="1"/>
  <c r="L55" i="4"/>
  <c r="N55" i="4" s="1"/>
  <c r="L62" i="4"/>
  <c r="N62" i="4" s="1"/>
  <c r="L61" i="4"/>
  <c r="L65" i="3"/>
  <c r="N65" i="3" s="1"/>
  <c r="L64" i="3"/>
  <c r="L44" i="3"/>
  <c r="N44" i="3" s="1"/>
  <c r="L43" i="3"/>
  <c r="L26" i="3"/>
  <c r="L27" i="3"/>
  <c r="N27" i="3" s="1"/>
  <c r="L29" i="3"/>
  <c r="N29" i="3" s="1"/>
  <c r="L33" i="3"/>
  <c r="N33" i="3" s="1"/>
  <c r="L28" i="3"/>
  <c r="L61" i="3"/>
  <c r="N61" i="3" s="1"/>
  <c r="L57" i="3"/>
  <c r="N57" i="3" s="1"/>
  <c r="L56" i="3"/>
  <c r="L60" i="3"/>
  <c r="L55" i="3"/>
  <c r="N55" i="3" s="1"/>
  <c r="L50" i="3"/>
  <c r="L52" i="3"/>
  <c r="L49" i="3"/>
  <c r="N49" i="3" s="1"/>
  <c r="L51" i="3"/>
  <c r="N51" i="3" s="1"/>
  <c r="L48" i="3"/>
  <c r="L80" i="3"/>
  <c r="N80" i="3" s="1"/>
  <c r="L77" i="3"/>
  <c r="L79" i="3"/>
  <c r="L78" i="3"/>
  <c r="N78" i="3" s="1"/>
  <c r="L73" i="3"/>
  <c r="L75" i="3"/>
  <c r="L72" i="3"/>
  <c r="N72" i="3" s="1"/>
  <c r="L74" i="3"/>
  <c r="N74" i="3" s="1"/>
  <c r="L76" i="3"/>
  <c r="N76" i="3" s="1"/>
  <c r="L71" i="3"/>
  <c r="M79" i="3" l="1"/>
  <c r="N79" i="3"/>
  <c r="N64" i="3"/>
  <c r="M64" i="3"/>
  <c r="M48" i="3"/>
  <c r="N48" i="3"/>
  <c r="O48" i="3" s="1"/>
  <c r="N71" i="3"/>
  <c r="M71" i="3"/>
  <c r="N75" i="3"/>
  <c r="M75" i="3"/>
  <c r="N77" i="3"/>
  <c r="M77" i="3"/>
  <c r="N60" i="3"/>
  <c r="M60" i="3"/>
  <c r="M28" i="3"/>
  <c r="N28" i="3"/>
  <c r="M26" i="3"/>
  <c r="N26" i="3"/>
  <c r="O26" i="3" s="1"/>
  <c r="M50" i="3"/>
  <c r="N50" i="3"/>
  <c r="N73" i="3"/>
  <c r="M73" i="3"/>
  <c r="M52" i="3"/>
  <c r="N52" i="3"/>
  <c r="N56" i="3"/>
  <c r="M56" i="3"/>
  <c r="M43" i="3"/>
  <c r="N43" i="3"/>
  <c r="O43" i="3" s="1"/>
  <c r="O28" i="3"/>
  <c r="O50" i="3"/>
  <c r="N29" i="5"/>
  <c r="O29" i="5" s="1"/>
  <c r="M29" i="5"/>
  <c r="N30" i="5"/>
  <c r="O30" i="5" s="1"/>
  <c r="N70" i="5"/>
  <c r="O70" i="5" s="1"/>
  <c r="N25" i="5"/>
  <c r="O25" i="5" s="1"/>
  <c r="M25" i="5"/>
  <c r="N41" i="5"/>
  <c r="O41" i="5" s="1"/>
  <c r="M41" i="5"/>
  <c r="N12" i="5"/>
  <c r="O12" i="5" s="1"/>
  <c r="N20" i="5"/>
  <c r="O20" i="5" s="1"/>
  <c r="N34" i="5"/>
  <c r="O34" i="5" s="1"/>
  <c r="N37" i="5"/>
  <c r="O37" i="5" s="1"/>
  <c r="M37" i="5"/>
  <c r="N75" i="5"/>
  <c r="O75" i="5" s="1"/>
  <c r="M75" i="5"/>
  <c r="N91" i="5"/>
  <c r="O91" i="5" s="1"/>
  <c r="M91" i="5"/>
  <c r="N11" i="5"/>
  <c r="O11" i="5" s="1"/>
  <c r="M11" i="5"/>
  <c r="N24" i="5"/>
  <c r="O24" i="5" s="1"/>
  <c r="N36" i="5"/>
  <c r="O36" i="5" s="1"/>
  <c r="N43" i="5"/>
  <c r="O43" i="5" s="1"/>
  <c r="N69" i="5"/>
  <c r="O69" i="5" s="1"/>
  <c r="M69" i="5"/>
  <c r="N15" i="5"/>
  <c r="O15" i="5" s="1"/>
  <c r="M15" i="5"/>
  <c r="N26" i="5"/>
  <c r="O26" i="5" s="1"/>
  <c r="N32" i="5"/>
  <c r="O32" i="5" s="1"/>
  <c r="N72" i="5"/>
  <c r="O72" i="5" s="1"/>
  <c r="N86" i="5"/>
  <c r="O86" i="5" s="1"/>
  <c r="N85" i="5"/>
  <c r="O85" i="5" s="1"/>
  <c r="M85" i="5"/>
  <c r="N10" i="5"/>
  <c r="O10" i="5" s="1"/>
  <c r="N9" i="5"/>
  <c r="O9" i="5" s="1"/>
  <c r="M9" i="5"/>
  <c r="N23" i="5"/>
  <c r="O23" i="5" s="1"/>
  <c r="M23" i="5"/>
  <c r="N35" i="5"/>
  <c r="O35" i="5" s="1"/>
  <c r="M35" i="5"/>
  <c r="N38" i="5"/>
  <c r="O38" i="5" s="1"/>
  <c r="N76" i="5"/>
  <c r="O76" i="5" s="1"/>
  <c r="N90" i="5"/>
  <c r="O90" i="5" s="1"/>
  <c r="N89" i="5"/>
  <c r="O89" i="5" s="1"/>
  <c r="M89" i="5"/>
  <c r="N22" i="5"/>
  <c r="O22" i="5" s="1"/>
  <c r="N73" i="5"/>
  <c r="O73" i="5" s="1"/>
  <c r="M73" i="5"/>
  <c r="N13" i="5"/>
  <c r="O13" i="5" s="1"/>
  <c r="M13" i="5"/>
  <c r="N19" i="5"/>
  <c r="O19" i="5" s="1"/>
  <c r="M19" i="5"/>
  <c r="N39" i="5"/>
  <c r="O39" i="5" s="1"/>
  <c r="M39" i="5"/>
  <c r="N40" i="5"/>
  <c r="O40" i="5" s="1"/>
  <c r="N74" i="5"/>
  <c r="O74" i="5" s="1"/>
  <c r="N88" i="5"/>
  <c r="O88" i="5" s="1"/>
  <c r="N93" i="5"/>
  <c r="O93" i="5" s="1"/>
  <c r="N16" i="5"/>
  <c r="O16" i="5" s="1"/>
  <c r="N31" i="5"/>
  <c r="O31" i="5" s="1"/>
  <c r="M31" i="5"/>
  <c r="N87" i="5"/>
  <c r="O87" i="5" s="1"/>
  <c r="M87" i="5"/>
  <c r="N14" i="5"/>
  <c r="O14" i="5" s="1"/>
  <c r="N21" i="5"/>
  <c r="O21" i="5" s="1"/>
  <c r="M21" i="5"/>
  <c r="N33" i="5"/>
  <c r="O33" i="5" s="1"/>
  <c r="M33" i="5"/>
  <c r="N42" i="5"/>
  <c r="O42" i="5" s="1"/>
  <c r="N71" i="5"/>
  <c r="O71" i="5" s="1"/>
  <c r="M71" i="5"/>
  <c r="N77" i="5"/>
  <c r="O77" i="5" s="1"/>
  <c r="N92" i="5"/>
  <c r="O92" i="5" s="1"/>
  <c r="M89" i="4"/>
  <c r="N89" i="4"/>
  <c r="O89" i="4" s="1"/>
  <c r="N57" i="4"/>
  <c r="O57" i="4" s="1"/>
  <c r="N100" i="4"/>
  <c r="O100" i="4" s="1"/>
  <c r="M100" i="4"/>
  <c r="N97" i="4"/>
  <c r="O97" i="4" s="1"/>
  <c r="M97" i="4"/>
  <c r="N54" i="4"/>
  <c r="O54" i="4" s="1"/>
  <c r="M54" i="4"/>
  <c r="M77" i="4"/>
  <c r="N77" i="4"/>
  <c r="O77" i="4" s="1"/>
  <c r="N106" i="4"/>
  <c r="O106" i="4" s="1"/>
  <c r="M106" i="4"/>
  <c r="N25" i="4"/>
  <c r="O25" i="4" s="1"/>
  <c r="M94" i="4"/>
  <c r="N94" i="4"/>
  <c r="O94" i="4" s="1"/>
  <c r="M42" i="4"/>
  <c r="N42" i="4"/>
  <c r="O42" i="4" s="1"/>
  <c r="M74" i="4"/>
  <c r="N74" i="4"/>
  <c r="O74" i="4" s="1"/>
  <c r="M51" i="4"/>
  <c r="N51" i="4"/>
  <c r="O51" i="4" s="1"/>
  <c r="N48" i="4"/>
  <c r="O48" i="4" s="1"/>
  <c r="M48" i="4"/>
  <c r="M10" i="4"/>
  <c r="N10" i="4"/>
  <c r="O10" i="4" s="1"/>
  <c r="N86" i="4"/>
  <c r="O86" i="4" s="1"/>
  <c r="M86" i="4"/>
  <c r="M83" i="4"/>
  <c r="N83" i="4"/>
  <c r="O83" i="4" s="1"/>
  <c r="M103" i="4"/>
  <c r="N103" i="4"/>
  <c r="O103" i="4" s="1"/>
  <c r="N13" i="4"/>
  <c r="O13" i="4" s="1"/>
  <c r="M13" i="4"/>
  <c r="N80" i="4"/>
  <c r="O80" i="4" s="1"/>
  <c r="M80" i="4"/>
  <c r="N45" i="4"/>
  <c r="O45" i="4" s="1"/>
  <c r="M45" i="4"/>
  <c r="N22" i="4"/>
  <c r="O22" i="4" s="1"/>
  <c r="M22" i="4"/>
  <c r="M19" i="4"/>
  <c r="N19" i="4"/>
  <c r="O19" i="4" s="1"/>
  <c r="N16" i="4"/>
  <c r="O16" i="4" s="1"/>
  <c r="M16" i="4"/>
  <c r="M109" i="4"/>
  <c r="N109" i="4"/>
  <c r="O109" i="4" s="1"/>
  <c r="O52" i="3"/>
  <c r="O33" i="3"/>
  <c r="O15" i="3"/>
  <c r="O21" i="3"/>
  <c r="O51" i="3"/>
  <c r="O17" i="3"/>
  <c r="O57" i="3"/>
  <c r="O44" i="3"/>
  <c r="O27" i="3"/>
  <c r="O19" i="3"/>
  <c r="O16" i="3"/>
  <c r="O18" i="3"/>
  <c r="O49" i="3"/>
  <c r="O22" i="3"/>
  <c r="O29" i="3"/>
  <c r="O55" i="3"/>
  <c r="O20" i="3"/>
  <c r="O56" i="4"/>
  <c r="O68" i="4"/>
  <c r="O65" i="4"/>
  <c r="O27" i="4"/>
  <c r="O78" i="4"/>
  <c r="O85" i="4"/>
  <c r="O105" i="4"/>
  <c r="O104" i="4"/>
  <c r="O20" i="4"/>
  <c r="O24" i="4"/>
  <c r="O79" i="4"/>
  <c r="O81" i="4"/>
  <c r="O90" i="4"/>
  <c r="O43" i="4"/>
  <c r="O88" i="4"/>
  <c r="O108" i="4"/>
  <c r="O101" i="4"/>
  <c r="O49" i="4"/>
  <c r="O59" i="4"/>
  <c r="O30" i="4"/>
  <c r="O36" i="4"/>
  <c r="O14" i="4"/>
  <c r="O82" i="4"/>
  <c r="O107" i="4"/>
  <c r="O110" i="4"/>
  <c r="O71" i="4"/>
  <c r="O17" i="4"/>
  <c r="O39" i="4"/>
  <c r="O15" i="4"/>
  <c r="O33" i="4"/>
  <c r="O87" i="4"/>
  <c r="O98" i="4"/>
  <c r="O102" i="4"/>
  <c r="O62" i="4"/>
  <c r="O53" i="4"/>
  <c r="O47" i="4"/>
  <c r="O12" i="4"/>
  <c r="O21" i="4"/>
  <c r="O11" i="4"/>
  <c r="O75" i="4"/>
  <c r="O111" i="4"/>
  <c r="O55" i="4"/>
  <c r="O44" i="4"/>
  <c r="O52" i="4"/>
  <c r="O18" i="4"/>
  <c r="O23" i="4"/>
  <c r="O91" i="4"/>
  <c r="O99" i="4"/>
  <c r="O95" i="4"/>
  <c r="O50" i="4"/>
  <c r="O46" i="4"/>
  <c r="O84" i="4"/>
  <c r="O76" i="4"/>
  <c r="O96" i="4"/>
  <c r="A173" i="5" l="1"/>
  <c r="A175" i="5"/>
  <c r="A176" i="5"/>
  <c r="A177" i="5"/>
  <c r="L58" i="5"/>
  <c r="L62" i="5"/>
  <c r="L66" i="5"/>
  <c r="L104" i="5"/>
  <c r="L108" i="5"/>
  <c r="L112" i="5"/>
  <c r="L114" i="5" l="1"/>
  <c r="L110" i="5"/>
  <c r="L106" i="5"/>
  <c r="L102" i="5"/>
  <c r="L64" i="5"/>
  <c r="L60" i="5"/>
  <c r="L56" i="5"/>
  <c r="L113" i="5"/>
  <c r="L111" i="5"/>
  <c r="L109" i="5"/>
  <c r="L107" i="5"/>
  <c r="L105" i="5"/>
  <c r="L103" i="5"/>
  <c r="L101" i="5"/>
  <c r="L65" i="5"/>
  <c r="L63" i="5"/>
  <c r="L61" i="5"/>
  <c r="L59" i="5"/>
  <c r="L57" i="5"/>
  <c r="L55" i="5"/>
  <c r="L84" i="6" l="1"/>
  <c r="L85" i="6"/>
  <c r="L92" i="6"/>
  <c r="L101" i="6"/>
  <c r="L87" i="6"/>
  <c r="L86" i="6"/>
  <c r="L73" i="6"/>
  <c r="L78" i="6"/>
  <c r="L90" i="6"/>
  <c r="L74" i="6"/>
  <c r="L102" i="6"/>
  <c r="M87" i="6" l="1"/>
  <c r="O87" i="6" s="1"/>
  <c r="M73" i="6"/>
  <c r="O73" i="6" s="1"/>
  <c r="M102" i="6"/>
  <c r="O102" i="6" s="1"/>
  <c r="M86" i="6"/>
  <c r="O86" i="6" s="1"/>
  <c r="M101" i="6"/>
  <c r="O101" i="6" s="1"/>
  <c r="M92" i="6"/>
  <c r="O92" i="6" s="1"/>
  <c r="M74" i="6"/>
  <c r="O74" i="6" s="1"/>
  <c r="M85" i="6"/>
  <c r="O85" i="6" s="1"/>
  <c r="M90" i="6"/>
  <c r="O90" i="6" s="1"/>
  <c r="M84" i="6"/>
  <c r="O84" i="6" s="1"/>
  <c r="M78" i="6"/>
  <c r="O78" i="6" s="1"/>
  <c r="A108" i="6" l="1"/>
  <c r="A107" i="6"/>
  <c r="A106" i="6"/>
  <c r="A104" i="6"/>
  <c r="A181" i="4"/>
  <c r="A183" i="4"/>
  <c r="A185" i="4"/>
  <c r="L129" i="4" l="1"/>
  <c r="L121" i="4"/>
  <c r="L114" i="4"/>
  <c r="M114" i="4" s="1"/>
  <c r="L60" i="6"/>
  <c r="L59" i="6"/>
  <c r="L56" i="6"/>
  <c r="L58" i="6"/>
  <c r="L115" i="4"/>
  <c r="L133" i="4"/>
  <c r="L62" i="6"/>
  <c r="L64" i="6"/>
  <c r="L63" i="6"/>
  <c r="L61" i="6"/>
  <c r="L66" i="6"/>
  <c r="L65" i="6"/>
  <c r="L55" i="6"/>
  <c r="L57" i="6"/>
  <c r="L128" i="4"/>
  <c r="L123" i="4"/>
  <c r="L125" i="4"/>
  <c r="L134" i="4"/>
  <c r="L132" i="4"/>
  <c r="L117" i="4"/>
  <c r="L126" i="4"/>
  <c r="L116" i="4"/>
  <c r="L119" i="4"/>
  <c r="L124" i="4"/>
  <c r="L131" i="4"/>
  <c r="L118" i="4"/>
  <c r="L122" i="4"/>
  <c r="L130" i="4"/>
  <c r="L127" i="4"/>
  <c r="L120" i="4"/>
  <c r="O140" i="4" l="1"/>
  <c r="O147" i="4"/>
  <c r="O142" i="4"/>
  <c r="O141" i="4"/>
  <c r="O150" i="4"/>
  <c r="L47" i="8" l="1"/>
  <c r="M47" i="8" s="1"/>
  <c r="L25" i="8"/>
  <c r="M25" i="8" s="1"/>
  <c r="L29" i="8"/>
  <c r="M29" i="8" s="1"/>
  <c r="L10" i="8"/>
  <c r="M10" i="8" s="1"/>
  <c r="L11" i="8"/>
  <c r="M11" i="8" s="1"/>
  <c r="N118" i="5"/>
  <c r="O118" i="5" s="1"/>
  <c r="N122" i="5"/>
  <c r="O122" i="5" s="1"/>
  <c r="L44" i="8"/>
  <c r="M44" i="8" s="1"/>
  <c r="L21" i="8"/>
  <c r="M21" i="8" s="1"/>
  <c r="L30" i="8"/>
  <c r="M30" i="8" s="1"/>
  <c r="L12" i="8"/>
  <c r="M12" i="8" s="1"/>
  <c r="L39" i="8"/>
  <c r="M39" i="8" s="1"/>
  <c r="L27" i="8"/>
  <c r="M27" i="8" s="1"/>
  <c r="L16" i="8"/>
  <c r="M16" i="8" s="1"/>
  <c r="N56" i="6"/>
  <c r="O56" i="6" s="1"/>
  <c r="N58" i="6"/>
  <c r="O58" i="6" s="1"/>
  <c r="N60" i="6"/>
  <c r="O60" i="6" s="1"/>
  <c r="N62" i="6"/>
  <c r="O62" i="6" s="1"/>
  <c r="N64" i="6"/>
  <c r="O64" i="6" s="1"/>
  <c r="N66" i="6"/>
  <c r="O66" i="6" s="1"/>
  <c r="N52" i="6"/>
  <c r="O52" i="6" s="1"/>
  <c r="N32" i="6"/>
  <c r="O32" i="6" s="1"/>
  <c r="N124" i="5"/>
  <c r="O124" i="5" s="1"/>
  <c r="N102" i="5"/>
  <c r="O102" i="5" s="1"/>
  <c r="N106" i="5"/>
  <c r="O106" i="5" s="1"/>
  <c r="N110" i="5"/>
  <c r="O110" i="5" s="1"/>
  <c r="N114" i="5"/>
  <c r="O114" i="5" s="1"/>
  <c r="N98" i="5"/>
  <c r="O98" i="5" s="1"/>
  <c r="N82" i="5"/>
  <c r="O82" i="5" s="1"/>
  <c r="N58" i="5"/>
  <c r="O58" i="5" s="1"/>
  <c r="N62" i="5"/>
  <c r="O62" i="5" s="1"/>
  <c r="N66" i="5"/>
  <c r="O66" i="5" s="1"/>
  <c r="N51" i="5"/>
  <c r="O51" i="5" s="1"/>
  <c r="L17" i="8"/>
  <c r="M17" i="8" s="1"/>
  <c r="N50" i="5"/>
  <c r="O50" i="5" s="1"/>
  <c r="L36" i="8"/>
  <c r="M36" i="8" s="1"/>
  <c r="N48" i="5"/>
  <c r="O48" i="5" s="1"/>
  <c r="N46" i="5"/>
  <c r="O46" i="5" s="1"/>
  <c r="N50" i="6"/>
  <c r="O50" i="6" s="1"/>
  <c r="N30" i="6"/>
  <c r="O30" i="6" s="1"/>
  <c r="N34" i="6"/>
  <c r="O34" i="6" s="1"/>
  <c r="N120" i="5"/>
  <c r="O120" i="5" s="1"/>
  <c r="N104" i="5"/>
  <c r="O104" i="5" s="1"/>
  <c r="N108" i="5"/>
  <c r="O108" i="5" s="1"/>
  <c r="N112" i="5"/>
  <c r="O112" i="5" s="1"/>
  <c r="N96" i="5"/>
  <c r="O96" i="5" s="1"/>
  <c r="N80" i="5"/>
  <c r="O80" i="5" s="1"/>
  <c r="N56" i="5"/>
  <c r="O56" i="5" s="1"/>
  <c r="N60" i="5"/>
  <c r="O60" i="5" s="1"/>
  <c r="N64" i="5"/>
  <c r="O64" i="5" s="1"/>
  <c r="N118" i="4"/>
  <c r="O118" i="4" s="1"/>
  <c r="N122" i="4"/>
  <c r="O122" i="4" s="1"/>
  <c r="N130" i="4"/>
  <c r="O130" i="4" s="1"/>
  <c r="N134" i="4"/>
  <c r="O134" i="4" s="1"/>
  <c r="N38" i="4"/>
  <c r="O38" i="4" s="1"/>
  <c r="N121" i="4"/>
  <c r="O121" i="4" s="1"/>
  <c r="N61" i="4"/>
  <c r="O61" i="4" s="1"/>
  <c r="N115" i="4"/>
  <c r="O115" i="4" s="1"/>
  <c r="N119" i="4"/>
  <c r="O119" i="4" s="1"/>
  <c r="N127" i="4"/>
  <c r="O127" i="4" s="1"/>
  <c r="N131" i="4"/>
  <c r="O131" i="4" s="1"/>
  <c r="N67" i="4"/>
  <c r="O67" i="4" s="1"/>
  <c r="N29" i="4"/>
  <c r="O29" i="4" s="1"/>
  <c r="N125" i="4"/>
  <c r="O125" i="4" s="1"/>
  <c r="N70" i="4"/>
  <c r="O70" i="4" s="1"/>
  <c r="N35" i="4"/>
  <c r="O35" i="4" s="1"/>
  <c r="N116" i="4"/>
  <c r="O116" i="4" s="1"/>
  <c r="N124" i="4"/>
  <c r="O124" i="4" s="1"/>
  <c r="N128" i="4"/>
  <c r="O128" i="4" s="1"/>
  <c r="N64" i="4"/>
  <c r="O64" i="4" s="1"/>
  <c r="N32" i="4"/>
  <c r="O32" i="4" s="1"/>
  <c r="N133" i="4"/>
  <c r="O133" i="4" s="1"/>
  <c r="O85" i="3"/>
  <c r="O87" i="3"/>
  <c r="M69" i="4" l="1"/>
  <c r="N69" i="4"/>
  <c r="O69" i="4" s="1"/>
  <c r="M121" i="5"/>
  <c r="N121" i="5"/>
  <c r="O121" i="5" s="1"/>
  <c r="M79" i="5"/>
  <c r="N79" i="5"/>
  <c r="O79" i="5" s="1"/>
  <c r="M123" i="5"/>
  <c r="N123" i="5"/>
  <c r="O123" i="5" s="1"/>
  <c r="M65" i="6"/>
  <c r="N65" i="6"/>
  <c r="O65" i="6" s="1"/>
  <c r="M120" i="4"/>
  <c r="N120" i="4"/>
  <c r="O120" i="4" s="1"/>
  <c r="M129" i="4"/>
  <c r="N129" i="4"/>
  <c r="O129" i="4" s="1"/>
  <c r="M37" i="4"/>
  <c r="N37" i="4"/>
  <c r="O37" i="4" s="1"/>
  <c r="M61" i="5"/>
  <c r="N61" i="5"/>
  <c r="O61" i="5" s="1"/>
  <c r="K20" i="8"/>
  <c r="L20" i="8"/>
  <c r="M20" i="8" s="1"/>
  <c r="M111" i="5"/>
  <c r="N111" i="5"/>
  <c r="O111" i="5" s="1"/>
  <c r="K28" i="8"/>
  <c r="L28" i="8"/>
  <c r="M28" i="8" s="1"/>
  <c r="M57" i="5"/>
  <c r="N57" i="5"/>
  <c r="O57" i="5" s="1"/>
  <c r="K30" i="8"/>
  <c r="L31" i="8"/>
  <c r="M31" i="8" s="1"/>
  <c r="M119" i="5"/>
  <c r="N119" i="5"/>
  <c r="O119" i="5" s="1"/>
  <c r="L42" i="8"/>
  <c r="M42" i="8" s="1"/>
  <c r="M51" i="6"/>
  <c r="N51" i="6"/>
  <c r="O51" i="6" s="1"/>
  <c r="M63" i="6"/>
  <c r="N63" i="6"/>
  <c r="O63" i="6" s="1"/>
  <c r="L37" i="8"/>
  <c r="M37" i="8" s="1"/>
  <c r="M28" i="4"/>
  <c r="N28" i="4"/>
  <c r="O28" i="4" s="1"/>
  <c r="N114" i="4"/>
  <c r="O114" i="4" s="1"/>
  <c r="M97" i="5"/>
  <c r="N97" i="5"/>
  <c r="O97" i="5" s="1"/>
  <c r="M51" i="5"/>
  <c r="N52" i="5"/>
  <c r="O52" i="5" s="1"/>
  <c r="M29" i="6"/>
  <c r="N29" i="6"/>
  <c r="O29" i="6" s="1"/>
  <c r="M117" i="4"/>
  <c r="N117" i="4"/>
  <c r="O117" i="4" s="1"/>
  <c r="M132" i="4"/>
  <c r="N132" i="4"/>
  <c r="O132" i="4" s="1"/>
  <c r="M31" i="4"/>
  <c r="N31" i="4"/>
  <c r="O31" i="4" s="1"/>
  <c r="M66" i="4"/>
  <c r="N66" i="4"/>
  <c r="O66" i="4" s="1"/>
  <c r="M49" i="5"/>
  <c r="N49" i="5"/>
  <c r="O49" i="5" s="1"/>
  <c r="M81" i="5"/>
  <c r="N81" i="5"/>
  <c r="O81" i="5" s="1"/>
  <c r="M113" i="5"/>
  <c r="N113" i="5"/>
  <c r="O113" i="5" s="1"/>
  <c r="M43" i="5"/>
  <c r="N44" i="5"/>
  <c r="O44" i="5" s="1"/>
  <c r="M55" i="5"/>
  <c r="N55" i="5"/>
  <c r="O55" i="5" s="1"/>
  <c r="M95" i="5"/>
  <c r="N95" i="5"/>
  <c r="O95" i="5" s="1"/>
  <c r="M107" i="5"/>
  <c r="N107" i="5"/>
  <c r="O107" i="5" s="1"/>
  <c r="M117" i="5"/>
  <c r="N117" i="5"/>
  <c r="O117" i="5" s="1"/>
  <c r="M47" i="5"/>
  <c r="N47" i="5"/>
  <c r="O47" i="5" s="1"/>
  <c r="M27" i="6"/>
  <c r="N28" i="6"/>
  <c r="O28" i="6" s="1"/>
  <c r="K24" i="8"/>
  <c r="L24" i="8"/>
  <c r="M24" i="8" s="1"/>
  <c r="L45" i="8"/>
  <c r="M45" i="8" s="1"/>
  <c r="M55" i="6"/>
  <c r="N55" i="6"/>
  <c r="O55" i="6" s="1"/>
  <c r="M33" i="6"/>
  <c r="N33" i="6"/>
  <c r="O33" i="6" s="1"/>
  <c r="M49" i="6"/>
  <c r="N49" i="6"/>
  <c r="O49" i="6" s="1"/>
  <c r="M61" i="6"/>
  <c r="N61" i="6"/>
  <c r="O61" i="6" s="1"/>
  <c r="O84" i="3"/>
  <c r="M34" i="4"/>
  <c r="N34" i="4"/>
  <c r="O34" i="4" s="1"/>
  <c r="M65" i="5"/>
  <c r="N65" i="5"/>
  <c r="O65" i="5" s="1"/>
  <c r="M59" i="5"/>
  <c r="N59" i="5"/>
  <c r="O59" i="5" s="1"/>
  <c r="M101" i="5"/>
  <c r="N101" i="5"/>
  <c r="O101" i="5" s="1"/>
  <c r="M77" i="5"/>
  <c r="N78" i="5"/>
  <c r="O78" i="5" s="1"/>
  <c r="M47" i="6"/>
  <c r="N48" i="6"/>
  <c r="O48" i="6" s="1"/>
  <c r="M57" i="6"/>
  <c r="N57" i="6"/>
  <c r="O57" i="6" s="1"/>
  <c r="O86" i="3"/>
  <c r="M60" i="4"/>
  <c r="N60" i="4"/>
  <c r="O60" i="4" s="1"/>
  <c r="M63" i="4"/>
  <c r="N63" i="4"/>
  <c r="O63" i="4" s="1"/>
  <c r="M123" i="4"/>
  <c r="N123" i="4"/>
  <c r="O123" i="4" s="1"/>
  <c r="M25" i="4"/>
  <c r="N26" i="4"/>
  <c r="O26" i="4" s="1"/>
  <c r="M57" i="4"/>
  <c r="N58" i="4"/>
  <c r="O58" i="4" s="1"/>
  <c r="M126" i="4"/>
  <c r="N126" i="4"/>
  <c r="O126" i="4" s="1"/>
  <c r="M109" i="5"/>
  <c r="N109" i="5"/>
  <c r="O109" i="5" s="1"/>
  <c r="M45" i="5"/>
  <c r="N45" i="5"/>
  <c r="O45" i="5" s="1"/>
  <c r="L34" i="8"/>
  <c r="M34" i="8" s="1"/>
  <c r="L46" i="8"/>
  <c r="M46" i="8" s="1"/>
  <c r="M63" i="5"/>
  <c r="N63" i="5"/>
  <c r="O63" i="5" s="1"/>
  <c r="M103" i="5"/>
  <c r="N103" i="5"/>
  <c r="O103" i="5" s="1"/>
  <c r="M105" i="5"/>
  <c r="N105" i="5"/>
  <c r="O105" i="5" s="1"/>
  <c r="M93" i="5"/>
  <c r="N94" i="5"/>
  <c r="O94" i="5" s="1"/>
  <c r="K22" i="8"/>
  <c r="L23" i="8"/>
  <c r="M23" i="8" s="1"/>
  <c r="K26" i="8"/>
  <c r="L26" i="8"/>
  <c r="M26" i="8" s="1"/>
  <c r="L38" i="8"/>
  <c r="M38" i="8" s="1"/>
  <c r="M31" i="6"/>
  <c r="N31" i="6"/>
  <c r="O31" i="6" s="1"/>
  <c r="M59" i="6"/>
  <c r="N59" i="6"/>
  <c r="O59" i="6" s="1"/>
  <c r="L3" i="6" l="1"/>
  <c r="L3" i="5"/>
  <c r="C12" i="18" s="1"/>
  <c r="L3" i="4"/>
  <c r="J3" i="8"/>
  <c r="O103" i="6"/>
  <c r="C13" i="18" l="1"/>
  <c r="C11" i="18"/>
  <c r="C14" i="18"/>
  <c r="O77" i="3"/>
  <c r="O78" i="3"/>
  <c r="O74" i="3" l="1"/>
  <c r="O76" i="3"/>
  <c r="O56" i="3"/>
  <c r="O80" i="3"/>
  <c r="O65" i="3"/>
  <c r="O67" i="3"/>
  <c r="O61" i="3"/>
  <c r="O72" i="3"/>
  <c r="O63" i="3"/>
  <c r="O66" i="3"/>
  <c r="O73" i="3"/>
  <c r="O79" i="3"/>
  <c r="O64" i="3"/>
  <c r="O75" i="3"/>
  <c r="O71" i="3"/>
  <c r="O60" i="3"/>
  <c r="O62" i="3" l="1"/>
  <c r="O58" i="3"/>
  <c r="L3" i="3" l="1"/>
  <c r="C10" i="18" s="1"/>
  <c r="C19" i="18" l="1"/>
</calcChain>
</file>

<file path=xl/sharedStrings.xml><?xml version="1.0" encoding="utf-8"?>
<sst xmlns="http://schemas.openxmlformats.org/spreadsheetml/2006/main" count="4811" uniqueCount="1729">
  <si>
    <t>Адаптер для подключения проводного пульта или внешнего управления</t>
  </si>
  <si>
    <t>Беспроводной ПДУ</t>
  </si>
  <si>
    <t>Проводной ПДУ</t>
  </si>
  <si>
    <t>Групповой пульт управления</t>
  </si>
  <si>
    <t>Конвертор для сети Lonworks</t>
  </si>
  <si>
    <t>Системный контроллер</t>
  </si>
  <si>
    <t>Шлюз  BACnet</t>
  </si>
  <si>
    <t>Комплект соеденительных  кабелей для управления дополнительными устройствами</t>
  </si>
  <si>
    <t>Дренажный насос для подпотолочных моделей</t>
  </si>
  <si>
    <t>Заглушка воздуховыпускного отверстия</t>
  </si>
  <si>
    <t>Комплект для подмеса свежего воздуха</t>
  </si>
  <si>
    <t>Центральный пульт управления</t>
  </si>
  <si>
    <t>Ваш % скидки</t>
  </si>
  <si>
    <t>Объём, куб.м.</t>
  </si>
  <si>
    <t>Вес в кг, брутто</t>
  </si>
  <si>
    <t>Наружный</t>
  </si>
  <si>
    <t>Внутренний</t>
  </si>
  <si>
    <t>Сумма с учетом вашей скидки</t>
  </si>
  <si>
    <t>Кол-во</t>
  </si>
  <si>
    <t>Выносной датчик температуры</t>
  </si>
  <si>
    <t xml:space="preserve">Диагностическая программа мониторинга через Интернет </t>
  </si>
  <si>
    <t>Модель</t>
  </si>
  <si>
    <t>Мощность, кВт</t>
  </si>
  <si>
    <t>охл.</t>
  </si>
  <si>
    <t>нагрев</t>
  </si>
  <si>
    <t>Аксессуары</t>
  </si>
  <si>
    <t>Усилитель сигнала</t>
  </si>
  <si>
    <t xml:space="preserve">Внутренние блоки кассетного типа </t>
  </si>
  <si>
    <t xml:space="preserve">Внутренние блоки канального типа </t>
  </si>
  <si>
    <t>ARHG18LLTB</t>
  </si>
  <si>
    <t>Энергоэффективность</t>
  </si>
  <si>
    <t>EER</t>
  </si>
  <si>
    <t>COP</t>
  </si>
  <si>
    <t>4,12 / A</t>
  </si>
  <si>
    <t>3,21 / A</t>
  </si>
  <si>
    <t>3,62 / A</t>
  </si>
  <si>
    <t>3,91 / A</t>
  </si>
  <si>
    <t>4,35 / A</t>
  </si>
  <si>
    <t>4,55 / A</t>
  </si>
  <si>
    <t>3,87 / A</t>
  </si>
  <si>
    <t>Ионный деодорирующий фильтр, яблочно-катехиновый фильтр</t>
  </si>
  <si>
    <t>Соединительный кабель для подключения внешнего управления</t>
  </si>
  <si>
    <t>Декоративная
 панель</t>
  </si>
  <si>
    <t>4,38 / A</t>
  </si>
  <si>
    <t>3,68 / A</t>
  </si>
  <si>
    <t>3,61 / A</t>
  </si>
  <si>
    <t>3,08 / B</t>
  </si>
  <si>
    <t>3,78 / A</t>
  </si>
  <si>
    <t>4,91 / A</t>
  </si>
  <si>
    <t>4,43 / A</t>
  </si>
  <si>
    <t>3,85 / A</t>
  </si>
  <si>
    <t>3,72 / A</t>
  </si>
  <si>
    <t>2,81 / C</t>
  </si>
  <si>
    <t>3,71 / A</t>
  </si>
  <si>
    <t>10,0
(2,7-11,2)</t>
  </si>
  <si>
    <t>3,01 / B</t>
  </si>
  <si>
    <t>3,41 / B</t>
  </si>
  <si>
    <t>3,52 / A</t>
  </si>
  <si>
    <t>3,90 / A</t>
  </si>
  <si>
    <t>3,43 / B</t>
  </si>
  <si>
    <t>3,73/ A</t>
  </si>
  <si>
    <t>3,69 / A</t>
  </si>
  <si>
    <t>3,90  /A</t>
  </si>
  <si>
    <t>3,81 / A</t>
  </si>
  <si>
    <t>3,66 / A</t>
  </si>
  <si>
    <t>3,50 / A</t>
  </si>
  <si>
    <t>Комплект изоляции для работы в условиях высокой влажности</t>
  </si>
  <si>
    <t>Дополнительное програмное обеспечение для системного контроллера</t>
  </si>
  <si>
    <t>Состав 
комплекта</t>
  </si>
  <si>
    <t>Наружные блоки  (R410a, тепло/холод)</t>
  </si>
  <si>
    <t>Наружные блоки с возможностью подключения нескольких внутренних блоков по схеме Twin/Triple. Использование нескольких внутренних блоков вместо одного внутреннего блока большой производительности позволяет обеспечить равномерное распределение температуры по всему объёму помещения.</t>
  </si>
  <si>
    <t>Внутренний блок комплектуется проводным пультом и воздушным фильтром</t>
  </si>
  <si>
    <t xml:space="preserve">Инверторные наружные блоки с возможностью подключения нескольких внутренних блоков. Высокая эффективность, большая длина трассы, простой монтаж. </t>
  </si>
  <si>
    <t>Внутренние блоки кассетного типа компактные  (R410a, тепло/холод)</t>
  </si>
  <si>
    <t>Внутренние блоки канального типа  (R410a, тепло/холод)</t>
  </si>
  <si>
    <t>Внутренний блок комплектуется проводным пультом, дренажным насосом и воздушным фильтром</t>
  </si>
  <si>
    <t>Внутренние блоки напольно-подпотолочного типа  (R410a, тепло/холод)</t>
  </si>
  <si>
    <t>Комплект соеденительных  кабелей для подключения внешнего управления к внутренним блокам</t>
  </si>
  <si>
    <t>Внутренние блоки настенного типа c встроенным ЭРВ клапаном</t>
  </si>
  <si>
    <t>Ионный деодорирующий и яблочно-катехиновый фильтр</t>
  </si>
  <si>
    <t>Внутренние блоки настенного типа c выносным ЭРВ клапаном</t>
  </si>
  <si>
    <t>Внутренний блок комплектуется дренажным насосом и воздушным фильтром</t>
  </si>
  <si>
    <t>Внутренние блоки напольно-подпотолочного и подпотолочного типа  (R410a, тепло/холод)</t>
  </si>
  <si>
    <t>Внутренний блок комплектуется воздушными фильтрами</t>
  </si>
  <si>
    <t>Заглушка для напольных блоков</t>
  </si>
  <si>
    <t>Соединительный кабель для  подключения внешнего управления</t>
  </si>
  <si>
    <t>4,1 / A</t>
  </si>
  <si>
    <t xml:space="preserve">Система с рекуперацией тепла (одновременной работой в режимах охлаждения и обогрева). Инверторные наружные блоки с возможностью подключения нескольких внутренних блоков. Высокая эффективность, большая длина трассы, простой монтаж.  </t>
  </si>
  <si>
    <t>Сенсорный проводной пульт</t>
  </si>
  <si>
    <t>3,19 / B</t>
  </si>
  <si>
    <t>3,25 / A</t>
  </si>
  <si>
    <t>3,6 / A</t>
  </si>
  <si>
    <t>Сетевой конвертор для подключения к Modbus</t>
  </si>
  <si>
    <t>Сетевой конвертор для подключения к KNX</t>
  </si>
  <si>
    <t>3,49 / A</t>
  </si>
  <si>
    <t>Адаптер для управления через Wi-Fi</t>
  </si>
  <si>
    <t>3,53 / A</t>
  </si>
  <si>
    <t>AOHG45LBT8</t>
  </si>
  <si>
    <t>Габариты, мм</t>
  </si>
  <si>
    <t>578x790x300</t>
  </si>
  <si>
    <t>830x900x330</t>
  </si>
  <si>
    <t>268x840x203</t>
  </si>
  <si>
    <t>540x790x290</t>
  </si>
  <si>
    <t>620x790x290</t>
  </si>
  <si>
    <t>282x870x185</t>
  </si>
  <si>
    <t>578x790x315</t>
  </si>
  <si>
    <t>600x740x200</t>
  </si>
  <si>
    <t>1290x900x330</t>
  </si>
  <si>
    <t>270x1135x700</t>
  </si>
  <si>
    <t>400x1050x500</t>
  </si>
  <si>
    <t>199x990x655</t>
  </si>
  <si>
    <t>240x1660x700</t>
  </si>
  <si>
    <t xml:space="preserve">245x570x570 </t>
  </si>
  <si>
    <t>49x700x700</t>
  </si>
  <si>
    <t xml:space="preserve">288x840x840 </t>
  </si>
  <si>
    <t>50x950x950</t>
  </si>
  <si>
    <t>1290х900х330</t>
  </si>
  <si>
    <t>198x700x620</t>
  </si>
  <si>
    <t>425х1250х490</t>
  </si>
  <si>
    <t>450х1587х700</t>
  </si>
  <si>
    <t>550х1587х700</t>
  </si>
  <si>
    <t>245x570x570</t>
  </si>
  <si>
    <t>914x970x370</t>
  </si>
  <si>
    <t>275х790х215</t>
  </si>
  <si>
    <t>320х998х228</t>
  </si>
  <si>
    <t>245х570х570</t>
  </si>
  <si>
    <t>50x700x700</t>
  </si>
  <si>
    <t>246х840х840</t>
  </si>
  <si>
    <t>288х840х840</t>
  </si>
  <si>
    <t>198х700х620</t>
  </si>
  <si>
    <t>270х1135х700</t>
  </si>
  <si>
    <t>400х1050х500</t>
  </si>
  <si>
    <t>450х1550х700</t>
  </si>
  <si>
    <t>199х990х655</t>
  </si>
  <si>
    <t>240х1660х700</t>
  </si>
  <si>
    <t>С какими блоками cовместимы</t>
  </si>
  <si>
    <t>Название и назначение</t>
  </si>
  <si>
    <t>Совместим со всеми внутренними блоками, допускающими подключение проводного пульта управления. При интеграции необходим для каждого внутреннего блока.</t>
  </si>
  <si>
    <t>AGHG09-14L</t>
  </si>
  <si>
    <t>Совместим не со всеми
моделями, подробнее
см. тех. документацию.</t>
  </si>
  <si>
    <t>AUHG07-24L</t>
  </si>
  <si>
    <t>Со всеми внутренними блоками серии Flexible Multi в комбинации с
AOHG45LBT8</t>
  </si>
  <si>
    <t xml:space="preserve">Упрощенный проводной пуль с возможностью управления режимами </t>
  </si>
  <si>
    <t>Сет. конвертер для подключения
 сплит-системы к сети VRF Airstage V II</t>
  </si>
  <si>
    <t xml:space="preserve">Сетевой конвертор для подключения к Modbus </t>
  </si>
  <si>
    <t>Программа для расширенной сервисной диагностики</t>
  </si>
  <si>
    <t xml:space="preserve">Фланец круглый </t>
  </si>
  <si>
    <t>3,5 / B</t>
  </si>
  <si>
    <t xml:space="preserve">Инфракрасный пульт управления + приемник сигнала </t>
  </si>
  <si>
    <t>Инфракрасный пульт управления + приемник сигнала</t>
  </si>
  <si>
    <t xml:space="preserve"> Воздушный фильтр</t>
  </si>
  <si>
    <t xml:space="preserve">Фланец прямоугольный </t>
  </si>
  <si>
    <t xml:space="preserve">Дренажный насос </t>
  </si>
  <si>
    <t xml:space="preserve"> Воздушный фильтр </t>
  </si>
  <si>
    <t>ASHG-LFCA, AGHG-L</t>
  </si>
  <si>
    <t>Высоконапорные блоки</t>
  </si>
  <si>
    <t xml:space="preserve">Упрощенный проводной пульт с возможностью управления режимами </t>
  </si>
  <si>
    <t xml:space="preserve">Адаптер для подключения проводного пульта к </t>
  </si>
  <si>
    <t>ИК-приемник</t>
  </si>
  <si>
    <t>Соединительный кабель</t>
  </si>
  <si>
    <t>Контроллер внешнего переключения</t>
  </si>
  <si>
    <t>Разветвитель</t>
  </si>
  <si>
    <t xml:space="preserve">Разветвитель </t>
  </si>
  <si>
    <t>Коллектор</t>
  </si>
  <si>
    <t xml:space="preserve">Коллектор </t>
  </si>
  <si>
    <t>RB-блок однопортовый</t>
  </si>
  <si>
    <t xml:space="preserve">RB-блок однопортовый </t>
  </si>
  <si>
    <t xml:space="preserve">RB-блок четырехпортовый </t>
  </si>
  <si>
    <t>Проводной пульт для полнофункционального индивидуального управления блоком или группой (до 16 внутренних блоков, работающих в одном режиме)</t>
  </si>
  <si>
    <t>ASHG-LUCA, ASHG-LMCA</t>
  </si>
  <si>
    <t>ИТОГО</t>
  </si>
  <si>
    <t>ЭРВ-блок</t>
  </si>
  <si>
    <t>Блок управления</t>
  </si>
  <si>
    <t>Мультизональные системы (VRF)</t>
  </si>
  <si>
    <t xml:space="preserve">Общий вес брутто, кг </t>
  </si>
  <si>
    <t>Ваш заказ:</t>
  </si>
  <si>
    <t>Проводной пульт для индивидуального управления блоком или группой (до 16 внутренних блоков, работающих в одном режиме)</t>
  </si>
  <si>
    <t>Цена комплекта с вашей скидкой</t>
  </si>
  <si>
    <t>Цена  с вашей скидкой поблочно</t>
  </si>
  <si>
    <t>Розничная цена комплекта</t>
  </si>
  <si>
    <t>Розничная цена поблочно</t>
  </si>
  <si>
    <t>Розничная цена</t>
  </si>
  <si>
    <t xml:space="preserve">Со всеми внутренними блоками серии Flexible Multi </t>
  </si>
  <si>
    <t>Системы управления</t>
  </si>
  <si>
    <t>Разветвители для 2-х трубных систем</t>
  </si>
  <si>
    <t>Разветвители для 3-х трубных систем</t>
  </si>
  <si>
    <t>RB-блоки (только для 3-х трубных систем)</t>
  </si>
  <si>
    <t>DX-kit</t>
  </si>
  <si>
    <t>Прочее</t>
  </si>
  <si>
    <t>Оплата производится в рублях по курсу ЦБ РФ на день выставления счета.</t>
  </si>
  <si>
    <t>ДОСТАВКА КЛИМАТИЧЕСКОЙ ТЕХНИКИ ПО МОСКВЕ</t>
  </si>
  <si>
    <t>ДОСТАВКА КЛИМАТИЧЕСКОЙ ТЕХНИКИ В РЕГИОНЫ</t>
  </si>
  <si>
    <t xml:space="preserve">                                             </t>
  </si>
  <si>
    <t>6,8
(0,9-8,0)</t>
  </si>
  <si>
    <t>3,54 / B</t>
  </si>
  <si>
    <t>3,18 / B</t>
  </si>
  <si>
    <t>198x900x620</t>
  </si>
  <si>
    <t>1334x970x370</t>
  </si>
  <si>
    <t>1690x930x765</t>
  </si>
  <si>
    <t>1690x1240x765</t>
  </si>
  <si>
    <t>компания "АЯК-Москва"</t>
  </si>
  <si>
    <t>830х900х330</t>
  </si>
  <si>
    <t>998х970х370</t>
  </si>
  <si>
    <t>198х900х620</t>
  </si>
  <si>
    <t>198х1100х620</t>
  </si>
  <si>
    <t>8,5
(2,8-10,0)</t>
  </si>
  <si>
    <t>288x840x840</t>
  </si>
  <si>
    <t>Тел./факс: 8-800-23456-05</t>
  </si>
  <si>
    <t xml:space="preserve">  Мультизональные системы</t>
  </si>
  <si>
    <t xml:space="preserve">Eco Server                                                 </t>
  </si>
  <si>
    <t>3,43 / A</t>
  </si>
  <si>
    <t>4,0 / A</t>
  </si>
  <si>
    <t>3,58 / B</t>
  </si>
  <si>
    <t>3,32 / A</t>
  </si>
  <si>
    <t>3,75 / A</t>
  </si>
  <si>
    <t>3,04 / B</t>
  </si>
  <si>
    <t>3,64 / A</t>
  </si>
  <si>
    <t>3,8 / A</t>
  </si>
  <si>
    <t>4,05 / A</t>
  </si>
  <si>
    <t>3,7 / A</t>
  </si>
  <si>
    <t>3,37 / A</t>
  </si>
  <si>
    <t>3,03 / B</t>
  </si>
  <si>
    <t>340x1150x280</t>
  </si>
  <si>
    <t xml:space="preserve">246x840x840 </t>
  </si>
  <si>
    <t>53x950x950</t>
  </si>
  <si>
    <t>300x700x700</t>
  </si>
  <si>
    <t>300x1000x700</t>
  </si>
  <si>
    <t>300x1400x700</t>
  </si>
  <si>
    <t xml:space="preserve">Трехфазные инверторные наружные блоки с возможностью подключения нескольких внутренних блоков. Высокая эффективность, большая длина трассы, простой монтаж. </t>
  </si>
  <si>
    <t>198 x 700 x 450</t>
  </si>
  <si>
    <t>198 x 900 x 450</t>
  </si>
  <si>
    <t>198 x 1100 x 450</t>
  </si>
  <si>
    <t>Низконапорные блоки со встроенным дренажным насосом</t>
  </si>
  <si>
    <t>ИК-приемник для канальных блоков VRF</t>
  </si>
  <si>
    <t>Управляемые жалюзи для тонких канальных блоков 04-07-09-12-14</t>
  </si>
  <si>
    <t>Управляемые жалюзи для тонких канальных блоков 18</t>
  </si>
  <si>
    <t>Управляемые жалюзи для тонких канальных блоков 24</t>
  </si>
  <si>
    <t>Широкая декоративная панель для полноразмерных кассетных блоков</t>
  </si>
  <si>
    <t>Заглушка выпускного отверстия в кассетных блоках</t>
  </si>
  <si>
    <t>Разветвитель для параллельного подключении 2х EEV для</t>
  </si>
  <si>
    <t>Центральный сенсорный пульт управления</t>
  </si>
  <si>
    <t>Wi-Fi Controller</t>
  </si>
  <si>
    <t>Конвертор для подключения внутренних блоков к VRF системе</t>
  </si>
  <si>
    <t>Конвертор на MODBus</t>
  </si>
  <si>
    <t>Усилитель сигнала для VRF системы</t>
  </si>
  <si>
    <t>Утилита распределения расходования электроэнергии</t>
  </si>
  <si>
    <t>Комплект изоляции для работы при высокой влажности</t>
  </si>
  <si>
    <t>Датчик присутствия человека для кассетных блоков</t>
  </si>
  <si>
    <t>Кабель подключения внешнего управления</t>
  </si>
  <si>
    <t>ARHG07-09LLTA, ARHG12-14LLTB</t>
  </si>
  <si>
    <t>ARHG24LLTB</t>
  </si>
  <si>
    <t>UTY-VDGX</t>
  </si>
  <si>
    <t>2,94 / В</t>
  </si>
  <si>
    <t>3,4 / В</t>
  </si>
  <si>
    <t>3,3 / B</t>
  </si>
  <si>
    <t>3,5 / В </t>
  </si>
  <si>
    <t>4,0 /А </t>
  </si>
  <si>
    <t>2,69 / А</t>
  </si>
  <si>
    <t>3,16 / А</t>
  </si>
  <si>
    <t>Рекомендованная розничная цена</t>
  </si>
  <si>
    <t>Блок-распределитель на 2 внутренних блока</t>
  </si>
  <si>
    <t>Блок-распределитель на 3 внутренних блока</t>
  </si>
  <si>
    <t xml:space="preserve">Комплект разветвителей </t>
  </si>
  <si>
    <t>В комбинации с блоками-распределителями
и AOHG45LBT8</t>
  </si>
  <si>
    <t>600х740х200</t>
  </si>
  <si>
    <t>340х1150х280</t>
  </si>
  <si>
    <t>288х 840х 840</t>
  </si>
  <si>
    <t xml:space="preserve">Заглушка выпускного отверстия в кассетных блоках </t>
  </si>
  <si>
    <t>AUHG-LVLA(B)</t>
  </si>
  <si>
    <t>Конвертор (электропитание 12В) для подключения внутреннего блока  к VRF</t>
  </si>
  <si>
    <t>Конвертор (электропитание 220В) для подключения внутреннего блока  к VRF</t>
  </si>
  <si>
    <t>ARHG12-18LLTB</t>
  </si>
  <si>
    <t>ASHG07-14LMCA</t>
  </si>
  <si>
    <t>ASHG07-14LUCA</t>
  </si>
  <si>
    <t>ИК-приемник для кассетных блоков VRF</t>
  </si>
  <si>
    <t xml:space="preserve">Датчик присутствия человека </t>
  </si>
  <si>
    <t>Фильтр с длительным сроком службы</t>
  </si>
  <si>
    <t>Фильтр с длительным сроком службы </t>
  </si>
  <si>
    <t xml:space="preserve">Управляемые жалюзи для тонких канальных блоков </t>
  </si>
  <si>
    <t>Любой внутренний блок при наличии проводного пульта</t>
  </si>
  <si>
    <t>Внутренние блоки настенного типа серии Winner White</t>
  </si>
  <si>
    <t>Ресивер</t>
  </si>
  <si>
    <t>Обновленный упр. ПДУ двухпроводной(с управлением режимами)</t>
  </si>
  <si>
    <t>Обновленный упр. ПДУ двухпроводной(без управления режимами)</t>
  </si>
  <si>
    <t>UTY-PLGXR1/UTY-PLGXR2</t>
  </si>
  <si>
    <t>UTY-PLGXE2</t>
  </si>
  <si>
    <t>UTY-PEGX/PEGXZ1</t>
  </si>
  <si>
    <t xml:space="preserve">Розничная цена </t>
  </si>
  <si>
    <t>Внутренние блоки настенного типа серии Energy Plus</t>
  </si>
  <si>
    <t>Соединительный кабель для подключения нагревателя дренажного поддона</t>
  </si>
  <si>
    <t>www.general-aircond.ru</t>
  </si>
  <si>
    <t>111020, г. Москва, ул. 2-я Синичкина, д. 9А, Бизнес-центр Синица Плаза</t>
  </si>
  <si>
    <t>Инверторные сплит-системы настенного типа (R32, тепло/холод)</t>
  </si>
  <si>
    <t>270x784x224</t>
  </si>
  <si>
    <t>541x663x290</t>
  </si>
  <si>
    <t>293x790x249</t>
  </si>
  <si>
    <t>542x799x290</t>
  </si>
  <si>
    <t>632x799x290</t>
  </si>
  <si>
    <t>270x834x215</t>
  </si>
  <si>
    <t>280x980x240</t>
  </si>
  <si>
    <t>716x820x315</t>
  </si>
  <si>
    <r>
      <t>Общий объем, м</t>
    </r>
    <r>
      <rPr>
        <b/>
        <vertAlign val="superscript"/>
        <sz val="11"/>
        <rFont val="Calibri"/>
        <family val="2"/>
        <charset val="204"/>
        <scheme val="minor"/>
      </rPr>
      <t xml:space="preserve">3  </t>
    </r>
  </si>
  <si>
    <r>
      <t>Объем, м</t>
    </r>
    <r>
      <rPr>
        <b/>
        <vertAlign val="superscript"/>
        <sz val="11"/>
        <color indexed="9"/>
        <rFont val="Calibri"/>
        <family val="2"/>
        <charset val="204"/>
        <scheme val="minor"/>
      </rPr>
      <t>3</t>
    </r>
  </si>
  <si>
    <r>
      <rPr>
        <b/>
        <sz val="10"/>
        <color indexed="63"/>
        <rFont val="Calibri"/>
        <family val="2"/>
        <charset val="204"/>
        <scheme val="minor"/>
      </rPr>
      <t>2,0</t>
    </r>
    <r>
      <rPr>
        <sz val="10"/>
        <color indexed="63"/>
        <rFont val="Calibri"/>
        <family val="2"/>
        <charset val="204"/>
        <scheme val="minor"/>
      </rPr>
      <t xml:space="preserve"> 
(0,9-2,8)</t>
    </r>
  </si>
  <si>
    <r>
      <rPr>
        <b/>
        <sz val="10"/>
        <color indexed="63"/>
        <rFont val="Calibri"/>
        <family val="2"/>
        <charset val="204"/>
        <scheme val="minor"/>
      </rPr>
      <t>2,5</t>
    </r>
    <r>
      <rPr>
        <sz val="10"/>
        <color indexed="63"/>
        <rFont val="Calibri"/>
        <family val="2"/>
        <charset val="204"/>
        <scheme val="minor"/>
      </rPr>
      <t xml:space="preserve">
(0,9-3,4)</t>
    </r>
  </si>
  <si>
    <r>
      <rPr>
        <b/>
        <sz val="10"/>
        <color indexed="63"/>
        <rFont val="Calibri"/>
        <family val="2"/>
        <charset val="204"/>
        <scheme val="minor"/>
      </rPr>
      <t>2,5</t>
    </r>
    <r>
      <rPr>
        <sz val="10"/>
        <color indexed="63"/>
        <rFont val="Calibri"/>
        <family val="2"/>
        <charset val="204"/>
        <scheme val="minor"/>
      </rPr>
      <t xml:space="preserve"> 
(0,9-3,0)</t>
    </r>
  </si>
  <si>
    <r>
      <rPr>
        <b/>
        <sz val="10"/>
        <color indexed="63"/>
        <rFont val="Calibri"/>
        <family val="2"/>
        <charset val="204"/>
        <scheme val="minor"/>
      </rPr>
      <t>2,8</t>
    </r>
    <r>
      <rPr>
        <sz val="10"/>
        <color indexed="63"/>
        <rFont val="Calibri"/>
        <family val="2"/>
        <charset val="204"/>
        <scheme val="minor"/>
      </rPr>
      <t xml:space="preserve"> 
(0,9-3,8)</t>
    </r>
  </si>
  <si>
    <r>
      <rPr>
        <b/>
        <sz val="10"/>
        <color indexed="63"/>
        <rFont val="Calibri"/>
        <family val="2"/>
        <charset val="204"/>
        <scheme val="minor"/>
      </rPr>
      <t xml:space="preserve">3,4 
</t>
    </r>
    <r>
      <rPr>
        <sz val="10"/>
        <color indexed="63"/>
        <rFont val="Calibri"/>
        <family val="2"/>
        <charset val="204"/>
        <scheme val="minor"/>
      </rPr>
      <t>(0,9-3,7)</t>
    </r>
  </si>
  <si>
    <r>
      <rPr>
        <b/>
        <sz val="10"/>
        <color indexed="63"/>
        <rFont val="Calibri"/>
        <family val="2"/>
        <charset val="204"/>
        <scheme val="minor"/>
      </rPr>
      <t xml:space="preserve">3,8
</t>
    </r>
    <r>
      <rPr>
        <sz val="10"/>
        <color indexed="63"/>
        <rFont val="Calibri"/>
        <family val="2"/>
        <charset val="204"/>
        <scheme val="minor"/>
      </rPr>
      <t>(0,9-4,8)</t>
    </r>
  </si>
  <si>
    <r>
      <rPr>
        <b/>
        <sz val="10"/>
        <color indexed="63"/>
        <rFont val="Calibri"/>
        <family val="2"/>
        <charset val="204"/>
        <scheme val="minor"/>
      </rPr>
      <t xml:space="preserve">5,2 
</t>
    </r>
    <r>
      <rPr>
        <sz val="10"/>
        <color indexed="63"/>
        <rFont val="Calibri"/>
        <family val="2"/>
        <charset val="204"/>
        <scheme val="minor"/>
      </rPr>
      <t>(0,9-5,5)</t>
    </r>
  </si>
  <si>
    <r>
      <rPr>
        <b/>
        <sz val="10"/>
        <color indexed="63"/>
        <rFont val="Calibri"/>
        <family val="2"/>
        <charset val="204"/>
        <scheme val="minor"/>
      </rPr>
      <t xml:space="preserve">6,3
</t>
    </r>
    <r>
      <rPr>
        <sz val="10"/>
        <color indexed="63"/>
        <rFont val="Calibri"/>
        <family val="2"/>
        <charset val="204"/>
        <scheme val="minor"/>
      </rPr>
      <t>(0,9-5,5)</t>
    </r>
  </si>
  <si>
    <r>
      <rPr>
        <b/>
        <sz val="10"/>
        <color indexed="63"/>
        <rFont val="Calibri"/>
        <family val="2"/>
        <charset val="204"/>
        <scheme val="minor"/>
      </rPr>
      <t xml:space="preserve">7,1
</t>
    </r>
    <r>
      <rPr>
        <sz val="10"/>
        <color indexed="63"/>
        <rFont val="Calibri"/>
        <family val="2"/>
        <charset val="204"/>
        <scheme val="minor"/>
      </rPr>
      <t>(0,9-7,7)</t>
    </r>
  </si>
  <si>
    <r>
      <rPr>
        <b/>
        <sz val="10"/>
        <color indexed="63"/>
        <rFont val="Calibri"/>
        <family val="2"/>
        <charset val="204"/>
        <scheme val="minor"/>
      </rPr>
      <t xml:space="preserve">8,0
</t>
    </r>
    <r>
      <rPr>
        <sz val="10"/>
        <color indexed="63"/>
        <rFont val="Calibri"/>
        <family val="2"/>
        <charset val="204"/>
        <scheme val="minor"/>
      </rPr>
      <t>(0,9-9,0)</t>
    </r>
  </si>
  <si>
    <r>
      <rPr>
        <b/>
        <sz val="10"/>
        <color indexed="63"/>
        <rFont val="Calibri"/>
        <family val="2"/>
        <charset val="204"/>
        <scheme val="minor"/>
      </rPr>
      <t>2,0</t>
    </r>
    <r>
      <rPr>
        <sz val="10"/>
        <color indexed="63"/>
        <rFont val="Calibri"/>
        <family val="2"/>
        <charset val="204"/>
        <scheme val="minor"/>
      </rPr>
      <t xml:space="preserve"> 
(0,9-3,0)</t>
    </r>
  </si>
  <si>
    <r>
      <rPr>
        <b/>
        <sz val="10"/>
        <color indexed="63"/>
        <rFont val="Calibri"/>
        <family val="2"/>
        <charset val="204"/>
        <scheme val="minor"/>
      </rPr>
      <t>2,5</t>
    </r>
    <r>
      <rPr>
        <sz val="10"/>
        <color indexed="63"/>
        <rFont val="Calibri"/>
        <family val="2"/>
        <charset val="204"/>
        <scheme val="minor"/>
      </rPr>
      <t xml:space="preserve"> 
(0,9-3,2)</t>
    </r>
  </si>
  <si>
    <r>
      <rPr>
        <b/>
        <sz val="10"/>
        <color indexed="63"/>
        <rFont val="Calibri"/>
        <family val="2"/>
        <charset val="204"/>
        <scheme val="minor"/>
      </rPr>
      <t>2,8</t>
    </r>
    <r>
      <rPr>
        <sz val="10"/>
        <color indexed="63"/>
        <rFont val="Calibri"/>
        <family val="2"/>
        <charset val="204"/>
        <scheme val="minor"/>
      </rPr>
      <t xml:space="preserve"> 
(0,9-4,0)</t>
    </r>
  </si>
  <si>
    <r>
      <rPr>
        <b/>
        <sz val="10"/>
        <color indexed="63"/>
        <rFont val="Calibri"/>
        <family val="2"/>
        <charset val="204"/>
        <scheme val="minor"/>
      </rPr>
      <t xml:space="preserve">3,4 
</t>
    </r>
    <r>
      <rPr>
        <sz val="10"/>
        <color indexed="63"/>
        <rFont val="Calibri"/>
        <family val="2"/>
        <charset val="204"/>
        <scheme val="minor"/>
      </rPr>
      <t>(0,9-3,9)</t>
    </r>
  </si>
  <si>
    <r>
      <rPr>
        <b/>
        <sz val="10"/>
        <color indexed="63"/>
        <rFont val="Calibri"/>
        <family val="2"/>
        <charset val="204"/>
        <scheme val="minor"/>
      </rPr>
      <t xml:space="preserve">4,0
</t>
    </r>
    <r>
      <rPr>
        <sz val="10"/>
        <color indexed="63"/>
        <rFont val="Calibri"/>
        <family val="2"/>
        <charset val="204"/>
        <scheme val="minor"/>
      </rPr>
      <t>(0,9-5,3)</t>
    </r>
  </si>
  <si>
    <r>
      <rPr>
        <b/>
        <sz val="10"/>
        <color indexed="63"/>
        <rFont val="Calibri"/>
        <family val="2"/>
        <charset val="204"/>
        <scheme val="minor"/>
      </rPr>
      <t xml:space="preserve">4,2 
</t>
    </r>
    <r>
      <rPr>
        <sz val="10"/>
        <color indexed="63"/>
        <rFont val="Calibri"/>
        <family val="2"/>
        <charset val="204"/>
        <scheme val="minor"/>
      </rPr>
      <t>(0,9-4,4)</t>
    </r>
  </si>
  <si>
    <r>
      <rPr>
        <b/>
        <sz val="10"/>
        <color indexed="63"/>
        <rFont val="Calibri"/>
        <family val="2"/>
        <charset val="204"/>
        <scheme val="minor"/>
      </rPr>
      <t xml:space="preserve">5,4
</t>
    </r>
    <r>
      <rPr>
        <sz val="10"/>
        <color indexed="63"/>
        <rFont val="Calibri"/>
        <family val="2"/>
        <charset val="204"/>
        <scheme val="minor"/>
      </rPr>
      <t>(0,9-6,0)</t>
    </r>
  </si>
  <si>
    <r>
      <rPr>
        <b/>
        <sz val="10"/>
        <color indexed="63"/>
        <rFont val="Calibri"/>
        <family val="2"/>
        <charset val="204"/>
        <scheme val="minor"/>
      </rPr>
      <t xml:space="preserve">5,2
</t>
    </r>
    <r>
      <rPr>
        <sz val="10"/>
        <color indexed="63"/>
        <rFont val="Calibri"/>
        <family val="2"/>
        <charset val="204"/>
        <scheme val="minor"/>
      </rPr>
      <t>(0,9-6,0)</t>
    </r>
  </si>
  <si>
    <r>
      <rPr>
        <b/>
        <sz val="10"/>
        <color indexed="63"/>
        <rFont val="Calibri"/>
        <family val="2"/>
        <charset val="204"/>
        <scheme val="minor"/>
      </rPr>
      <t xml:space="preserve">6,3
</t>
    </r>
    <r>
      <rPr>
        <sz val="10"/>
        <color indexed="63"/>
        <rFont val="Calibri"/>
        <family val="2"/>
        <charset val="204"/>
        <scheme val="minor"/>
      </rPr>
      <t>(0,9-8,7)</t>
    </r>
  </si>
  <si>
    <r>
      <rPr>
        <b/>
        <sz val="10"/>
        <color indexed="63"/>
        <rFont val="Calibri"/>
        <family val="2"/>
        <charset val="204"/>
        <scheme val="minor"/>
      </rPr>
      <t xml:space="preserve">7,1
</t>
    </r>
    <r>
      <rPr>
        <sz val="10"/>
        <color indexed="63"/>
        <rFont val="Calibri"/>
        <family val="2"/>
        <charset val="204"/>
        <scheme val="minor"/>
      </rPr>
      <t>(0,9-8,3)</t>
    </r>
  </si>
  <si>
    <r>
      <rPr>
        <b/>
        <sz val="10"/>
        <color indexed="63"/>
        <rFont val="Calibri"/>
        <family val="2"/>
        <charset val="204"/>
        <scheme val="minor"/>
      </rPr>
      <t xml:space="preserve">8,0
</t>
    </r>
    <r>
      <rPr>
        <sz val="10"/>
        <color indexed="63"/>
        <rFont val="Calibri"/>
        <family val="2"/>
        <charset val="204"/>
        <scheme val="minor"/>
      </rPr>
      <t>(0,9-10,1)</t>
    </r>
  </si>
  <si>
    <r>
      <rPr>
        <b/>
        <sz val="10"/>
        <color indexed="63"/>
        <rFont val="Calibri"/>
        <family val="2"/>
        <charset val="204"/>
        <scheme val="minor"/>
      </rPr>
      <t xml:space="preserve">8,8
</t>
    </r>
    <r>
      <rPr>
        <sz val="10"/>
        <color indexed="63"/>
        <rFont val="Calibri"/>
        <family val="2"/>
        <charset val="204"/>
        <scheme val="minor"/>
      </rPr>
      <t>(2,2-11,0)</t>
    </r>
  </si>
  <si>
    <r>
      <rPr>
        <b/>
        <sz val="10"/>
        <color indexed="63"/>
        <rFont val="Calibri"/>
        <family val="2"/>
        <charset val="204"/>
        <scheme val="minor"/>
      </rPr>
      <t xml:space="preserve">10,1
</t>
    </r>
    <r>
      <rPr>
        <sz val="10"/>
        <color indexed="63"/>
        <rFont val="Calibri"/>
        <family val="2"/>
        <charset val="204"/>
        <scheme val="minor"/>
      </rPr>
      <t>(2,7-11,2)</t>
    </r>
  </si>
  <si>
    <r>
      <t xml:space="preserve">3,5
</t>
    </r>
    <r>
      <rPr>
        <sz val="10"/>
        <color indexed="63"/>
        <rFont val="Calibri"/>
        <family val="2"/>
        <charset val="204"/>
        <scheme val="minor"/>
      </rPr>
      <t>(0,9-5,5)</t>
    </r>
  </si>
  <si>
    <r>
      <t xml:space="preserve">2,6
</t>
    </r>
    <r>
      <rPr>
        <sz val="10"/>
        <color indexed="63"/>
        <rFont val="Calibri"/>
        <family val="2"/>
        <charset val="204"/>
        <scheme val="minor"/>
      </rPr>
      <t>(0,9-3,5)</t>
    </r>
  </si>
  <si>
    <r>
      <t xml:space="preserve">3,5
</t>
    </r>
    <r>
      <rPr>
        <sz val="10"/>
        <rFont val="Calibri"/>
        <family val="2"/>
        <charset val="204"/>
        <scheme val="minor"/>
      </rPr>
      <t>(0,9-4,0)</t>
    </r>
  </si>
  <si>
    <r>
      <t xml:space="preserve">4,5
</t>
    </r>
    <r>
      <rPr>
        <sz val="10"/>
        <color indexed="63"/>
        <rFont val="Calibri"/>
        <family val="2"/>
        <charset val="204"/>
        <scheme val="minor"/>
      </rPr>
      <t>(0,9-6,6)</t>
    </r>
  </si>
  <si>
    <r>
      <t xml:space="preserve">4,2
</t>
    </r>
    <r>
      <rPr>
        <sz val="10"/>
        <rFont val="Calibri"/>
        <family val="2"/>
        <charset val="204"/>
        <scheme val="minor"/>
      </rPr>
      <t>(0,9-4,0)</t>
    </r>
  </si>
  <si>
    <r>
      <t xml:space="preserve">5,2
</t>
    </r>
    <r>
      <rPr>
        <sz val="10"/>
        <color indexed="63"/>
        <rFont val="Calibri"/>
        <family val="2"/>
        <charset val="204"/>
        <scheme val="minor"/>
      </rPr>
      <t>(0,9-6,6)</t>
    </r>
  </si>
  <si>
    <r>
      <rPr>
        <b/>
        <sz val="24"/>
        <color rgb="FFE30017"/>
        <rFont val="Calibri"/>
        <family val="2"/>
        <charset val="204"/>
        <scheme val="minor"/>
      </rPr>
      <t xml:space="preserve">Eco Range        </t>
    </r>
    <r>
      <rPr>
        <sz val="24"/>
        <color indexed="10"/>
        <rFont val="Calibri"/>
        <family val="2"/>
        <charset val="204"/>
        <scheme val="minor"/>
      </rPr>
      <t xml:space="preserve">                           </t>
    </r>
  </si>
  <si>
    <r>
      <rPr>
        <b/>
        <sz val="24"/>
        <color indexed="10"/>
        <rFont val="Calibri"/>
        <family val="2"/>
        <charset val="204"/>
        <scheme val="minor"/>
      </rPr>
      <t xml:space="preserve">Standard       </t>
    </r>
    <r>
      <rPr>
        <sz val="24"/>
        <color indexed="10"/>
        <rFont val="Calibri"/>
        <family val="2"/>
        <charset val="204"/>
        <scheme val="minor"/>
      </rPr>
      <t xml:space="preserve">                                      </t>
    </r>
  </si>
  <si>
    <r>
      <rPr>
        <b/>
        <sz val="10"/>
        <rFont val="Calibri"/>
        <family val="2"/>
        <charset val="204"/>
        <scheme val="minor"/>
      </rPr>
      <t>6,8</t>
    </r>
    <r>
      <rPr>
        <sz val="10"/>
        <rFont val="Calibri"/>
        <family val="2"/>
        <charset val="204"/>
        <scheme val="minor"/>
      </rPr>
      <t xml:space="preserve">
(0,9-8,0)</t>
    </r>
  </si>
  <si>
    <r>
      <rPr>
        <b/>
        <sz val="10"/>
        <rFont val="Calibri"/>
        <family val="2"/>
        <charset val="204"/>
        <scheme val="minor"/>
      </rPr>
      <t>8,5</t>
    </r>
    <r>
      <rPr>
        <sz val="10"/>
        <rFont val="Calibri"/>
        <family val="2"/>
        <charset val="204"/>
        <scheme val="minor"/>
      </rPr>
      <t xml:space="preserve">
(2,8-10,0)</t>
    </r>
  </si>
  <si>
    <r>
      <rPr>
        <b/>
        <sz val="10"/>
        <rFont val="Calibri"/>
        <family val="2"/>
        <charset val="204"/>
        <scheme val="minor"/>
      </rPr>
      <t>10,0</t>
    </r>
    <r>
      <rPr>
        <sz val="10"/>
        <rFont val="Calibri"/>
        <family val="2"/>
        <charset val="204"/>
        <scheme val="minor"/>
      </rPr>
      <t xml:space="preserve">
(2,7-11,2)</t>
    </r>
  </si>
  <si>
    <r>
      <rPr>
        <b/>
        <sz val="10"/>
        <rFont val="Calibri"/>
        <family val="2"/>
        <charset val="204"/>
        <scheme val="minor"/>
      </rPr>
      <t>9,5</t>
    </r>
    <r>
      <rPr>
        <sz val="10"/>
        <rFont val="Calibri"/>
        <family val="2"/>
        <charset val="204"/>
        <scheme val="minor"/>
      </rPr>
      <t xml:space="preserve">
(2,8-11,2)</t>
    </r>
  </si>
  <si>
    <r>
      <rPr>
        <b/>
        <sz val="10"/>
        <rFont val="Calibri"/>
        <family val="2"/>
        <charset val="204"/>
        <scheme val="minor"/>
      </rPr>
      <t>10,8</t>
    </r>
    <r>
      <rPr>
        <sz val="10"/>
        <rFont val="Calibri"/>
        <family val="2"/>
        <charset val="204"/>
        <scheme val="minor"/>
      </rPr>
      <t xml:space="preserve">
(2,7-12,7)</t>
    </r>
  </si>
  <si>
    <r>
      <rPr>
        <b/>
        <sz val="10"/>
        <rFont val="Calibri"/>
        <family val="2"/>
        <charset val="204"/>
        <scheme val="minor"/>
      </rPr>
      <t>3,5</t>
    </r>
    <r>
      <rPr>
        <sz val="10"/>
        <rFont val="Calibri"/>
        <family val="2"/>
        <charset val="204"/>
        <scheme val="minor"/>
      </rPr>
      <t xml:space="preserve">
(0,9-4,4)</t>
    </r>
  </si>
  <si>
    <r>
      <rPr>
        <b/>
        <sz val="10"/>
        <rFont val="Calibri"/>
        <family val="2"/>
        <charset val="204"/>
        <scheme val="minor"/>
      </rPr>
      <t>4,1</t>
    </r>
    <r>
      <rPr>
        <sz val="10"/>
        <rFont val="Calibri"/>
        <family val="2"/>
        <charset val="204"/>
        <scheme val="minor"/>
      </rPr>
      <t xml:space="preserve">
(0,9-5,7)</t>
    </r>
  </si>
  <si>
    <r>
      <rPr>
        <b/>
        <sz val="10"/>
        <rFont val="Calibri"/>
        <family val="2"/>
        <charset val="204"/>
        <scheme val="minor"/>
      </rPr>
      <t>4,3</t>
    </r>
    <r>
      <rPr>
        <sz val="10"/>
        <rFont val="Calibri"/>
        <family val="2"/>
        <charset val="204"/>
        <scheme val="minor"/>
      </rPr>
      <t xml:space="preserve">
(0,9-5,4)</t>
    </r>
  </si>
  <si>
    <r>
      <rPr>
        <b/>
        <sz val="10"/>
        <rFont val="Calibri"/>
        <family val="2"/>
        <charset val="204"/>
        <scheme val="minor"/>
      </rPr>
      <t>5,0</t>
    </r>
    <r>
      <rPr>
        <sz val="10"/>
        <rFont val="Calibri"/>
        <family val="2"/>
        <charset val="204"/>
        <scheme val="minor"/>
      </rPr>
      <t xml:space="preserve">
(0,9-6,5)</t>
    </r>
  </si>
  <si>
    <r>
      <rPr>
        <b/>
        <sz val="10"/>
        <rFont val="Calibri"/>
        <family val="2"/>
        <charset val="204"/>
        <scheme val="minor"/>
      </rPr>
      <t>5,2</t>
    </r>
    <r>
      <rPr>
        <sz val="10"/>
        <rFont val="Calibri"/>
        <family val="2"/>
        <charset val="204"/>
        <scheme val="minor"/>
      </rPr>
      <t xml:space="preserve">
(0,9-5,9)</t>
    </r>
  </si>
  <si>
    <r>
      <rPr>
        <b/>
        <sz val="10"/>
        <rFont val="Calibri"/>
        <family val="2"/>
        <charset val="204"/>
        <scheme val="minor"/>
      </rPr>
      <t>6,0</t>
    </r>
    <r>
      <rPr>
        <sz val="10"/>
        <rFont val="Calibri"/>
        <family val="2"/>
        <charset val="204"/>
        <scheme val="minor"/>
      </rPr>
      <t xml:space="preserve">
(0,9-7,5)</t>
    </r>
  </si>
  <si>
    <r>
      <t>12,1</t>
    </r>
    <r>
      <rPr>
        <sz val="10"/>
        <rFont val="Calibri"/>
        <family val="2"/>
        <charset val="204"/>
        <scheme val="minor"/>
      </rPr>
      <t xml:space="preserve">
(4,0-14,0)</t>
    </r>
  </si>
  <si>
    <r>
      <t>10,0</t>
    </r>
    <r>
      <rPr>
        <sz val="10"/>
        <rFont val="Calibri"/>
        <family val="2"/>
        <charset val="204"/>
        <scheme val="minor"/>
      </rPr>
      <t xml:space="preserve">
(4,7-11,4)</t>
    </r>
  </si>
  <si>
    <r>
      <t>11,2</t>
    </r>
    <r>
      <rPr>
        <sz val="10"/>
        <rFont val="Calibri"/>
        <family val="2"/>
        <charset val="204"/>
        <scheme val="minor"/>
      </rPr>
      <t xml:space="preserve">
(5,0-14,0)</t>
    </r>
  </si>
  <si>
    <r>
      <rPr>
        <b/>
        <sz val="10"/>
        <rFont val="Calibri"/>
        <family val="2"/>
        <charset val="204"/>
        <scheme val="minor"/>
      </rPr>
      <t>13,4</t>
    </r>
    <r>
      <rPr>
        <sz val="10"/>
        <rFont val="Calibri"/>
        <family val="2"/>
        <charset val="204"/>
        <scheme val="minor"/>
      </rPr>
      <t xml:space="preserve">
(5,0-14,5)</t>
    </r>
  </si>
  <si>
    <r>
      <t>2,83</t>
    </r>
    <r>
      <rPr>
        <b/>
        <sz val="10"/>
        <color rgb="FF212121"/>
        <rFont val="Calibri"/>
        <family val="2"/>
        <charset val="204"/>
        <scheme val="minor"/>
      </rPr>
      <t> / В</t>
    </r>
  </si>
  <si>
    <r>
      <rPr>
        <sz val="14"/>
        <rFont val="Calibri"/>
        <family val="2"/>
        <charset val="204"/>
        <scheme val="minor"/>
      </rPr>
      <t xml:space="preserve">
</t>
    </r>
    <r>
      <rPr>
        <sz val="11"/>
        <color theme="0" tint="-0.34998626667073579"/>
        <rFont val="Calibri"/>
        <family val="2"/>
        <charset val="204"/>
        <scheme val="minor"/>
      </rPr>
      <t>Телефон:</t>
    </r>
    <r>
      <rPr>
        <sz val="14"/>
        <rFont val="Calibri"/>
        <family val="2"/>
        <charset val="204"/>
        <scheme val="minor"/>
      </rPr>
      <t xml:space="preserve"> 
</t>
    </r>
    <r>
      <rPr>
        <b/>
        <sz val="16"/>
        <color rgb="FFFF0000"/>
        <rFont val="Calibri"/>
        <family val="2"/>
        <charset val="204"/>
        <scheme val="minor"/>
      </rPr>
      <t>8-495-660-11-11</t>
    </r>
    <r>
      <rPr>
        <sz val="10"/>
        <rFont val="Calibri"/>
        <family val="2"/>
        <charset val="204"/>
        <scheme val="minor"/>
      </rPr>
      <t xml:space="preserve">
</t>
    </r>
  </si>
  <si>
    <r>
      <rPr>
        <sz val="14"/>
        <rFont val="Calibri"/>
        <family val="2"/>
        <charset val="204"/>
        <scheme val="minor"/>
      </rPr>
      <t xml:space="preserve">
</t>
    </r>
    <r>
      <rPr>
        <sz val="11"/>
        <color theme="0" tint="-0.249977111117893"/>
        <rFont val="Calibri"/>
        <family val="2"/>
        <charset val="204"/>
        <scheme val="minor"/>
      </rPr>
      <t xml:space="preserve">Телефон: </t>
    </r>
    <r>
      <rPr>
        <sz val="14"/>
        <rFont val="Calibri"/>
        <family val="2"/>
        <charset val="204"/>
        <scheme val="minor"/>
      </rPr>
      <t xml:space="preserve">
</t>
    </r>
    <r>
      <rPr>
        <b/>
        <sz val="16"/>
        <color rgb="FFFF0000"/>
        <rFont val="Calibri"/>
        <family val="2"/>
        <charset val="204"/>
        <scheme val="minor"/>
      </rPr>
      <t>8-800-100-44-44</t>
    </r>
    <r>
      <rPr>
        <sz val="10"/>
        <rFont val="Calibri"/>
        <family val="2"/>
        <charset val="204"/>
        <scheme val="minor"/>
      </rPr>
      <t xml:space="preserve">
</t>
    </r>
  </si>
  <si>
    <r>
      <rPr>
        <sz val="14"/>
        <rFont val="Calibri"/>
        <family val="2"/>
        <charset val="204"/>
        <scheme val="minor"/>
      </rPr>
      <t xml:space="preserve">
</t>
    </r>
    <r>
      <rPr>
        <sz val="11"/>
        <color theme="0" tint="-0.249977111117893"/>
        <rFont val="Calibri"/>
        <family val="2"/>
        <charset val="204"/>
        <scheme val="minor"/>
      </rPr>
      <t xml:space="preserve">Телефон: </t>
    </r>
    <r>
      <rPr>
        <sz val="14"/>
        <rFont val="Calibri"/>
        <family val="2"/>
        <charset val="204"/>
        <scheme val="minor"/>
      </rPr>
      <t xml:space="preserve">
</t>
    </r>
    <r>
      <rPr>
        <b/>
        <sz val="16"/>
        <color rgb="FFFF0000"/>
        <rFont val="Calibri"/>
        <family val="2"/>
        <charset val="204"/>
        <scheme val="minor"/>
      </rPr>
      <t>8(495)660-20-49</t>
    </r>
    <r>
      <rPr>
        <sz val="10"/>
        <rFont val="Calibri"/>
        <family val="2"/>
        <charset val="204"/>
        <scheme val="minor"/>
      </rPr>
      <t xml:space="preserve">
</t>
    </r>
  </si>
  <si>
    <r>
      <t>Транспортная Компания "ПЭК" организует автомобильные перевозки грузов в любой населённый пункт, расположенный в пределах 300 км от каждого из 100 филиалов компании, которые разбросаны по всей стране и связаны единой информационной сетью</t>
    </r>
    <r>
      <rPr>
        <b/>
        <sz val="10"/>
        <rFont val="Calibri"/>
        <family val="2"/>
        <charset val="204"/>
        <scheme val="minor"/>
      </rPr>
      <t xml:space="preserve">. Доставка грузов отслеживается сотрудниками Компании "ПЭК" в реальном времени, клиентам может быть предоставлено e-mail либо SMS-оповещение. </t>
    </r>
  </si>
  <si>
    <r>
      <t xml:space="preserve">Транспортная компания «Мейджик Транс» обеспечивает высокие стандарты безопасности. Все перемещения транспорта отслеживаются спутниковыми системами. А единая информационная сеть, объединяющая наши филиалы, упрощает поиск информации по грузам позволяя контролировать любое перемещение груза.
</t>
    </r>
    <r>
      <rPr>
        <b/>
        <sz val="10"/>
        <rFont val="Calibri"/>
        <family val="2"/>
        <charset val="204"/>
        <scheme val="minor"/>
      </rPr>
      <t>В каждом филиале, транспортной компании «Мейджик Транс», имеется оборудованный склад, оснащенный всеми необходимыми техническими средствами.</t>
    </r>
  </si>
  <si>
    <r>
      <rPr>
        <sz val="10"/>
        <rFont val="Calibri"/>
        <family val="2"/>
        <charset val="204"/>
        <scheme val="minor"/>
      </rPr>
      <t xml:space="preserve">«ГлавДоставка» — перспективная, динамично развивающаяся транспортная компания по грузоперевозкам, оказывающая весь спектр услуг по доставке и обработке грузов различного назначения.  </t>
    </r>
    <r>
      <rPr>
        <b/>
        <sz val="10"/>
        <rFont val="Calibri"/>
        <family val="2"/>
        <charset val="204"/>
        <scheme val="minor"/>
      </rPr>
      <t>«ГлавДоставка» осуществляет грузоперевозки по всей России и за ее пределами, поэтому любой ваш груз,будет вовремя доставлен получателю.</t>
    </r>
  </si>
  <si>
    <t>Designer</t>
  </si>
  <si>
    <t>Nocria X</t>
  </si>
  <si>
    <t>293x786x378</t>
  </si>
  <si>
    <t>704x820x315</t>
  </si>
  <si>
    <t>295x950x230</t>
  </si>
  <si>
    <t>4,17 / A</t>
  </si>
  <si>
    <r>
      <rPr>
        <b/>
        <sz val="10"/>
        <color indexed="63"/>
        <rFont val="Calibri"/>
        <family val="2"/>
        <charset val="204"/>
        <scheme val="minor"/>
      </rPr>
      <t xml:space="preserve">8,0
</t>
    </r>
    <r>
      <rPr>
        <sz val="10"/>
        <color indexed="63"/>
        <rFont val="Calibri"/>
        <family val="2"/>
        <charset val="204"/>
        <scheme val="minor"/>
      </rPr>
      <t>(2,9-9,0)</t>
    </r>
  </si>
  <si>
    <t>4,19 / A</t>
  </si>
  <si>
    <t>3,74 / A</t>
  </si>
  <si>
    <r>
      <rPr>
        <b/>
        <sz val="10"/>
        <color indexed="63"/>
        <rFont val="Calibri"/>
        <family val="2"/>
        <charset val="204"/>
        <scheme val="minor"/>
      </rPr>
      <t xml:space="preserve">9,4
</t>
    </r>
    <r>
      <rPr>
        <sz val="10"/>
        <color indexed="63"/>
        <rFont val="Calibri"/>
        <family val="2"/>
        <charset val="204"/>
        <scheme val="minor"/>
      </rPr>
      <t>(2,9-10,0)</t>
    </r>
  </si>
  <si>
    <t>Ваша скидка на бытовые сплит-системы:</t>
  </si>
  <si>
    <t>Ваш заказ</t>
  </si>
  <si>
    <t>Вес брутто, кг</t>
  </si>
  <si>
    <t>3,82 / A</t>
  </si>
  <si>
    <t>3,51 / A</t>
  </si>
  <si>
    <r>
      <rPr>
        <b/>
        <sz val="10"/>
        <rFont val="Calibri"/>
        <family val="2"/>
        <charset val="204"/>
        <scheme val="minor"/>
      </rPr>
      <t>7,5</t>
    </r>
    <r>
      <rPr>
        <sz val="10"/>
        <rFont val="Calibri"/>
        <family val="2"/>
        <charset val="204"/>
        <scheme val="minor"/>
      </rPr>
      <t xml:space="preserve">
(0,9-9,1)</t>
    </r>
  </si>
  <si>
    <t>3,98 / A</t>
  </si>
  <si>
    <t>3,95 / A</t>
  </si>
  <si>
    <t>3,26 / A</t>
  </si>
  <si>
    <t>4,4 / A</t>
  </si>
  <si>
    <t>788x940x320</t>
  </si>
  <si>
    <r>
      <rPr>
        <b/>
        <sz val="10"/>
        <rFont val="Calibri"/>
        <family val="2"/>
        <charset val="204"/>
        <scheme val="minor"/>
      </rPr>
      <t>12,1</t>
    </r>
    <r>
      <rPr>
        <sz val="10"/>
        <rFont val="Calibri"/>
        <family val="2"/>
        <charset val="204"/>
        <scheme val="minor"/>
      </rPr>
      <t xml:space="preserve">
(4,0-14,0)</t>
    </r>
  </si>
  <si>
    <r>
      <rPr>
        <b/>
        <sz val="10"/>
        <rFont val="Calibri"/>
        <family val="2"/>
        <charset val="204"/>
        <scheme val="minor"/>
      </rPr>
      <t>13,5</t>
    </r>
    <r>
      <rPr>
        <sz val="10"/>
        <rFont val="Calibri"/>
        <family val="2"/>
        <charset val="204"/>
        <scheme val="minor"/>
      </rPr>
      <t xml:space="preserve">
(4,2-16,2)</t>
    </r>
  </si>
  <si>
    <t>3,35 / A</t>
  </si>
  <si>
    <t>4,2 / A</t>
  </si>
  <si>
    <t>998x940x320</t>
  </si>
  <si>
    <r>
      <rPr>
        <b/>
        <sz val="10"/>
        <rFont val="Calibri"/>
        <family val="2"/>
        <charset val="204"/>
        <scheme val="minor"/>
      </rPr>
      <t>13,4</t>
    </r>
    <r>
      <rPr>
        <sz val="10"/>
        <rFont val="Calibri"/>
        <family val="2"/>
        <charset val="204"/>
        <scheme val="minor"/>
      </rPr>
      <t xml:space="preserve">
(4,5-14,5)</t>
    </r>
  </si>
  <si>
    <r>
      <rPr>
        <b/>
        <sz val="10"/>
        <rFont val="Calibri"/>
        <family val="2"/>
        <charset val="204"/>
        <scheme val="minor"/>
      </rPr>
      <t>15,5</t>
    </r>
    <r>
      <rPr>
        <sz val="10"/>
        <rFont val="Calibri"/>
        <family val="2"/>
        <charset val="204"/>
        <scheme val="minor"/>
      </rPr>
      <t xml:space="preserve">
(4,7-16,5)</t>
    </r>
  </si>
  <si>
    <t>3,73 / A</t>
  </si>
  <si>
    <r>
      <rPr>
        <b/>
        <sz val="10"/>
        <rFont val="Calibri"/>
        <family val="2"/>
        <charset val="204"/>
        <scheme val="minor"/>
      </rPr>
      <t>5,2</t>
    </r>
    <r>
      <rPr>
        <sz val="10"/>
        <rFont val="Calibri"/>
        <family val="2"/>
        <charset val="204"/>
        <scheme val="minor"/>
      </rPr>
      <t xml:space="preserve">
(0,9-5,4)</t>
    </r>
  </si>
  <si>
    <r>
      <rPr>
        <b/>
        <sz val="10"/>
        <rFont val="Calibri"/>
        <family val="2"/>
        <charset val="204"/>
        <scheme val="minor"/>
      </rPr>
      <t>6,0</t>
    </r>
    <r>
      <rPr>
        <sz val="10"/>
        <rFont val="Calibri"/>
        <family val="2"/>
        <charset val="204"/>
        <scheme val="minor"/>
      </rPr>
      <t xml:space="preserve">
(0,9-6,3)</t>
    </r>
  </si>
  <si>
    <r>
      <rPr>
        <b/>
        <sz val="10"/>
        <rFont val="Calibri"/>
        <family val="2"/>
        <charset val="204"/>
        <scheme val="minor"/>
      </rPr>
      <t>7,0</t>
    </r>
    <r>
      <rPr>
        <sz val="10"/>
        <rFont val="Calibri"/>
        <family val="2"/>
        <charset val="204"/>
        <scheme val="minor"/>
      </rPr>
      <t xml:space="preserve">
(0,9-7,4)</t>
    </r>
  </si>
  <si>
    <t>3,24 / A</t>
  </si>
  <si>
    <t>3,63 / A</t>
  </si>
  <si>
    <r>
      <rPr>
        <b/>
        <sz val="10"/>
        <rFont val="Calibri"/>
        <family val="2"/>
        <charset val="204"/>
        <scheme val="minor"/>
      </rPr>
      <t>6,8</t>
    </r>
    <r>
      <rPr>
        <sz val="10"/>
        <rFont val="Calibri"/>
        <family val="2"/>
        <charset val="204"/>
        <scheme val="minor"/>
      </rPr>
      <t xml:space="preserve">
(0,9-7,4)</t>
    </r>
  </si>
  <si>
    <r>
      <rPr>
        <b/>
        <sz val="10"/>
        <rFont val="Calibri"/>
        <family val="2"/>
        <charset val="204"/>
        <scheme val="minor"/>
      </rPr>
      <t>7,5</t>
    </r>
    <r>
      <rPr>
        <sz val="10"/>
        <rFont val="Calibri"/>
        <family val="2"/>
        <charset val="204"/>
        <scheme val="minor"/>
      </rPr>
      <t xml:space="preserve">
(0,9-8,6)</t>
    </r>
  </si>
  <si>
    <r>
      <rPr>
        <b/>
        <sz val="10"/>
        <rFont val="Calibri"/>
        <family val="2"/>
        <charset val="204"/>
        <scheme val="minor"/>
      </rPr>
      <t>8,5</t>
    </r>
    <r>
      <rPr>
        <sz val="10"/>
        <rFont val="Calibri"/>
        <family val="2"/>
        <charset val="204"/>
        <scheme val="minor"/>
      </rPr>
      <t xml:space="preserve">
(2,8-9,6)</t>
    </r>
  </si>
  <si>
    <r>
      <rPr>
        <b/>
        <sz val="10"/>
        <rFont val="Calibri"/>
        <family val="2"/>
        <charset val="204"/>
        <scheme val="minor"/>
      </rPr>
      <t>10,0</t>
    </r>
    <r>
      <rPr>
        <sz val="10"/>
        <rFont val="Calibri"/>
        <family val="2"/>
        <charset val="204"/>
        <scheme val="minor"/>
      </rPr>
      <t xml:space="preserve">
(2,7-10,8)</t>
    </r>
  </si>
  <si>
    <t>3,79 / A</t>
  </si>
  <si>
    <r>
      <rPr>
        <b/>
        <sz val="10"/>
        <rFont val="Calibri"/>
        <family val="2"/>
        <charset val="204"/>
        <scheme val="minor"/>
      </rPr>
      <t>9,5</t>
    </r>
    <r>
      <rPr>
        <sz val="10"/>
        <rFont val="Calibri"/>
        <family val="2"/>
        <charset val="204"/>
        <scheme val="minor"/>
      </rPr>
      <t xml:space="preserve">
(2,8-10,6)</t>
    </r>
  </si>
  <si>
    <r>
      <rPr>
        <b/>
        <sz val="10"/>
        <rFont val="Calibri"/>
        <family val="2"/>
        <charset val="204"/>
        <scheme val="minor"/>
      </rPr>
      <t>10,8</t>
    </r>
    <r>
      <rPr>
        <sz val="10"/>
        <rFont val="Calibri"/>
        <family val="2"/>
        <charset val="204"/>
        <scheme val="minor"/>
      </rPr>
      <t xml:space="preserve">
(2,7-12,5)</t>
    </r>
  </si>
  <si>
    <t>3,1 / A</t>
  </si>
  <si>
    <r>
      <rPr>
        <b/>
        <sz val="10"/>
        <rFont val="Calibri"/>
        <family val="2"/>
        <charset val="204"/>
        <scheme val="minor"/>
      </rPr>
      <t>12,1</t>
    </r>
    <r>
      <rPr>
        <sz val="10"/>
        <rFont val="Calibri"/>
        <family val="2"/>
        <charset val="204"/>
        <scheme val="minor"/>
      </rPr>
      <t xml:space="preserve">
(4,0-12,6)</t>
    </r>
  </si>
  <si>
    <r>
      <rPr>
        <b/>
        <sz val="10"/>
        <rFont val="Calibri"/>
        <family val="2"/>
        <charset val="204"/>
        <scheme val="minor"/>
      </rPr>
      <t>13,5</t>
    </r>
    <r>
      <rPr>
        <sz val="10"/>
        <rFont val="Calibri"/>
        <family val="2"/>
        <charset val="204"/>
        <scheme val="minor"/>
      </rPr>
      <t xml:space="preserve">
(4,2-15,0)</t>
    </r>
  </si>
  <si>
    <t>2,8 / B</t>
  </si>
  <si>
    <r>
      <rPr>
        <b/>
        <sz val="10"/>
        <rFont val="Calibri"/>
        <family val="2"/>
        <charset val="204"/>
        <scheme val="minor"/>
      </rPr>
      <t>13,4</t>
    </r>
    <r>
      <rPr>
        <sz val="10"/>
        <rFont val="Calibri"/>
        <family val="2"/>
        <charset val="204"/>
        <scheme val="minor"/>
      </rPr>
      <t xml:space="preserve">
(4,5-13,8)</t>
    </r>
  </si>
  <si>
    <r>
      <rPr>
        <b/>
        <sz val="10"/>
        <rFont val="Calibri"/>
        <family val="2"/>
        <charset val="204"/>
        <scheme val="minor"/>
      </rPr>
      <t>15,5</t>
    </r>
    <r>
      <rPr>
        <sz val="10"/>
        <rFont val="Calibri"/>
        <family val="2"/>
        <charset val="204"/>
        <scheme val="minor"/>
      </rPr>
      <t xml:space="preserve">
(4,7-16,0)</t>
    </r>
  </si>
  <si>
    <t>2,75 / B</t>
  </si>
  <si>
    <r>
      <rPr>
        <b/>
        <sz val="10"/>
        <rFont val="Calibri"/>
        <family val="2"/>
        <charset val="204"/>
        <scheme val="minor"/>
      </rPr>
      <t>2,5</t>
    </r>
    <r>
      <rPr>
        <sz val="10"/>
        <rFont val="Calibri"/>
        <family val="2"/>
        <charset val="204"/>
        <scheme val="minor"/>
      </rPr>
      <t xml:space="preserve">
(0,9-3,2)</t>
    </r>
  </si>
  <si>
    <r>
      <rPr>
        <b/>
        <sz val="10"/>
        <rFont val="Calibri"/>
        <family val="2"/>
        <charset val="204"/>
        <scheme val="minor"/>
      </rPr>
      <t>3,2</t>
    </r>
    <r>
      <rPr>
        <sz val="10"/>
        <rFont val="Calibri"/>
        <family val="2"/>
        <charset val="204"/>
        <scheme val="minor"/>
      </rPr>
      <t xml:space="preserve">
(0,9-4,7)</t>
    </r>
  </si>
  <si>
    <t>4,57 / A</t>
  </si>
  <si>
    <t xml:space="preserve">4,05 /A </t>
  </si>
  <si>
    <t>3,76 / A</t>
  </si>
  <si>
    <t xml:space="preserve">3,8 /A </t>
  </si>
  <si>
    <t>3,36 / A</t>
  </si>
  <si>
    <t>3,3 / A</t>
  </si>
  <si>
    <t>49x620x620</t>
  </si>
  <si>
    <t xml:space="preserve">3,64 /A </t>
  </si>
  <si>
    <t xml:space="preserve">3,5 /A </t>
  </si>
  <si>
    <t>3,14 / A</t>
  </si>
  <si>
    <t>Ваша скидка:</t>
  </si>
  <si>
    <t>3,5 / A</t>
  </si>
  <si>
    <t>3,13 / B</t>
  </si>
  <si>
    <t>3,51 / B</t>
  </si>
  <si>
    <t>4,02 / A</t>
  </si>
  <si>
    <t>7,5
(0,9-9,1)</t>
  </si>
  <si>
    <t>4,06 / A</t>
  </si>
  <si>
    <r>
      <t>9,5</t>
    </r>
    <r>
      <rPr>
        <sz val="10"/>
        <rFont val="Calibri"/>
        <family val="2"/>
        <charset val="204"/>
        <scheme val="minor"/>
      </rPr>
      <t xml:space="preserve">
(2,8-11,2)</t>
    </r>
  </si>
  <si>
    <t>4,01  /A</t>
  </si>
  <si>
    <t>15,5
(4,7-16,5)</t>
  </si>
  <si>
    <t>3,98 / А</t>
  </si>
  <si>
    <t>6,0
(0,9-6,7)</t>
  </si>
  <si>
    <t>7,0
(0,9-8,0)</t>
  </si>
  <si>
    <t>3,2 / A</t>
  </si>
  <si>
    <t>2,87 / B</t>
  </si>
  <si>
    <t>6,8
(0,9-7,4)</t>
  </si>
  <si>
    <t>7,5
(0,9-8,6)</t>
  </si>
  <si>
    <t>3,11 / B</t>
  </si>
  <si>
    <t>8,5
(2,8-9,6)</t>
  </si>
  <si>
    <t>10,0
(2,7-10,8)</t>
  </si>
  <si>
    <t>3,04 / A</t>
  </si>
  <si>
    <t>3,56 / A</t>
  </si>
  <si>
    <t>2,85 / B</t>
  </si>
  <si>
    <t>3,23 / B</t>
  </si>
  <si>
    <t>2,5 / B</t>
  </si>
  <si>
    <r>
      <t>13,5</t>
    </r>
    <r>
      <rPr>
        <sz val="10"/>
        <rFont val="Calibri"/>
        <family val="2"/>
        <charset val="204"/>
        <scheme val="minor"/>
      </rPr>
      <t xml:space="preserve">
(5,0-16,2)</t>
    </r>
  </si>
  <si>
    <t>2,91 / B</t>
  </si>
  <si>
    <r>
      <rPr>
        <b/>
        <sz val="10"/>
        <rFont val="Calibri"/>
        <family val="2"/>
        <charset val="204"/>
        <scheme val="minor"/>
      </rPr>
      <t>15,5</t>
    </r>
    <r>
      <rPr>
        <sz val="10"/>
        <rFont val="Calibri"/>
        <family val="2"/>
        <charset val="204"/>
        <scheme val="minor"/>
      </rPr>
      <t xml:space="preserve">
(5,5-18,0)</t>
    </r>
  </si>
  <si>
    <t>UTDLF60KA</t>
  </si>
  <si>
    <t>Ваша скидка на мультисплит-системы:</t>
  </si>
  <si>
    <t>Наружные блоки  (R32, тепло/холод)</t>
  </si>
  <si>
    <t>4,63 / A</t>
  </si>
  <si>
    <t>4,03 / A</t>
  </si>
  <si>
    <t>4,59 / A</t>
  </si>
  <si>
    <t>Внутренние блоки настенного типа серии Standard</t>
  </si>
  <si>
    <t>Внутренние блоки настенного типа серии Designer</t>
  </si>
  <si>
    <t>Внутренние блоки кассетного типа компактные  (R32, тепло/холод)</t>
  </si>
  <si>
    <t>Внутренние блоки канального типа  (R32, тепло/холод)</t>
  </si>
  <si>
    <r>
      <t xml:space="preserve">Наружные блоки мини J-IVS  (R410a, тепло/холод) </t>
    </r>
    <r>
      <rPr>
        <b/>
        <sz val="16"/>
        <color indexed="9"/>
        <rFont val="Calibri"/>
        <family val="2"/>
        <charset val="204"/>
        <scheme val="minor"/>
      </rPr>
      <t xml:space="preserve">                </t>
    </r>
    <r>
      <rPr>
        <b/>
        <sz val="14"/>
        <color indexed="9"/>
        <rFont val="Arial"/>
        <family val="2"/>
        <charset val="204"/>
      </rPr>
      <t/>
    </r>
  </si>
  <si>
    <t>Наружные блоки мини J-IV (R410a, тепло/холод)</t>
  </si>
  <si>
    <t>Наружные блоки J-IVL (R410a, тепло/холод)</t>
  </si>
  <si>
    <t>Наружные блоки VR-IV (R410a, тепло/холод)</t>
  </si>
  <si>
    <t>Наружные блоки V-III  (R410a, тепло/холод)</t>
  </si>
  <si>
    <t>Ваша скидка на бытовые системы:</t>
  </si>
  <si>
    <t>Ваша скидка на PAC и аксессуары:</t>
  </si>
  <si>
    <t>Внутренний блок комплектуется дренажным насосом и воздушным фильтром. Пульт управления заказывается отдельно.</t>
  </si>
  <si>
    <t>Цена</t>
  </si>
  <si>
    <t>Совместимость</t>
  </si>
  <si>
    <t>Сумма</t>
  </si>
  <si>
    <t>Мультизональные системы</t>
  </si>
  <si>
    <t>Наружные блоки серий J-IIS, J-IVS, J-II, J-III, J-IV, J-IIIL, J-IVL, V-II, V-III, VR-II</t>
  </si>
  <si>
    <t>Распродажа</t>
  </si>
  <si>
    <t>217х663х595</t>
  </si>
  <si>
    <t>217х953х595</t>
  </si>
  <si>
    <t>РАСПРОДАЖА</t>
  </si>
  <si>
    <t>4,5 / A</t>
  </si>
  <si>
    <t>788х940х320</t>
  </si>
  <si>
    <t>1428х1080х480</t>
  </si>
  <si>
    <t>1428x1080x480</t>
  </si>
  <si>
    <t>Инфракрасный пульт управления</t>
  </si>
  <si>
    <t>3,35 / А</t>
  </si>
  <si>
    <t>3,7 / А</t>
  </si>
  <si>
    <r>
      <t>6,0</t>
    </r>
    <r>
      <rPr>
        <sz val="10"/>
        <rFont val="Calibri"/>
        <family val="2"/>
        <charset val="204"/>
        <scheme val="minor"/>
      </rPr>
      <t xml:space="preserve">
(0,9-6,7)</t>
    </r>
  </si>
  <si>
    <r>
      <t>7,0</t>
    </r>
    <r>
      <rPr>
        <sz val="10"/>
        <rFont val="Calibri"/>
        <family val="2"/>
        <charset val="204"/>
        <scheme val="minor"/>
      </rPr>
      <t xml:space="preserve">
(0,9-8,0)</t>
    </r>
  </si>
  <si>
    <r>
      <t>6,8</t>
    </r>
    <r>
      <rPr>
        <sz val="10"/>
        <rFont val="Calibri"/>
        <family val="2"/>
        <charset val="204"/>
        <scheme val="minor"/>
      </rPr>
      <t xml:space="preserve">
(0,9-8,0)</t>
    </r>
  </si>
  <si>
    <r>
      <t>7,5</t>
    </r>
    <r>
      <rPr>
        <sz val="10"/>
        <rFont val="Calibri"/>
        <family val="2"/>
        <charset val="204"/>
        <scheme val="minor"/>
      </rPr>
      <t xml:space="preserve">
(0,9-9,1)</t>
    </r>
  </si>
  <si>
    <t>3,59 / B</t>
  </si>
  <si>
    <t>235х1080х705</t>
  </si>
  <si>
    <t>235х1390х705</t>
  </si>
  <si>
    <t>632х799х290</t>
  </si>
  <si>
    <t>716х820х315</t>
  </si>
  <si>
    <t>3,35 / C</t>
  </si>
  <si>
    <r>
      <t>12,1</t>
    </r>
    <r>
      <rPr>
        <sz val="10"/>
        <color indexed="63"/>
        <rFont val="Calibri"/>
        <family val="2"/>
        <charset val="204"/>
        <scheme val="minor"/>
      </rPr>
      <t xml:space="preserve">
(4,0-13,5)</t>
    </r>
  </si>
  <si>
    <r>
      <t>13,5</t>
    </r>
    <r>
      <rPr>
        <sz val="10"/>
        <color indexed="63"/>
        <rFont val="Calibri"/>
        <family val="2"/>
        <charset val="204"/>
        <scheme val="minor"/>
      </rPr>
      <t xml:space="preserve">
(4,2-16,2)</t>
    </r>
  </si>
  <si>
    <t>2,87 / C</t>
  </si>
  <si>
    <t>3,52 / B</t>
  </si>
  <si>
    <t>235х1700х705</t>
  </si>
  <si>
    <t>3,06 / B</t>
  </si>
  <si>
    <t>3,56 / B</t>
  </si>
  <si>
    <t>2,5 / E</t>
  </si>
  <si>
    <t>3,23 / C</t>
  </si>
  <si>
    <t>Внутренние блоки напольного типа (R410a, тепло/холод)</t>
  </si>
  <si>
    <t>Wi-Fi адаптер</t>
  </si>
  <si>
    <t>Внутренний блок комплектуется дренажным насосом. Панель комплектуется воздушным фильтром</t>
  </si>
  <si>
    <t>43x950x620</t>
  </si>
  <si>
    <t>198х785х570</t>
  </si>
  <si>
    <t>198х1190х570</t>
  </si>
  <si>
    <t>43x1360x620</t>
  </si>
  <si>
    <t>4,78 / А</t>
  </si>
  <si>
    <t>4,89 / А</t>
  </si>
  <si>
    <t>3,9 / A</t>
  </si>
  <si>
    <t>884х820х315</t>
  </si>
  <si>
    <t xml:space="preserve">Elite Designer                                </t>
  </si>
  <si>
    <t>SEER</t>
  </si>
  <si>
    <t>SCOP</t>
  </si>
  <si>
    <t>A+++</t>
  </si>
  <si>
    <t>A++</t>
  </si>
  <si>
    <t>A+</t>
  </si>
  <si>
    <t>Проводной пульт</t>
  </si>
  <si>
    <t>Упрощенный проводной пульт</t>
  </si>
  <si>
    <t>Конвертор Мodbus для внутренних блоков</t>
  </si>
  <si>
    <t>Конвертор KNX для внутренних блоков</t>
  </si>
  <si>
    <t>Сетевой конвертор для интеграции в сеть VRF</t>
  </si>
  <si>
    <t>Комплект связи</t>
  </si>
  <si>
    <t>Кассетные сплит-системы с круговым потоком ECO (R32, тепло/холод)</t>
  </si>
  <si>
    <t>Внутренний блок комплектуется дренажным насосом и воздушным фильтром. Пульт управления заказывается отдельно. Гарантия 3 года</t>
  </si>
  <si>
    <t xml:space="preserve">Проводной пульт </t>
  </si>
  <si>
    <t>Внутренний блок комплектуется проводным пультом, дренажным насосом и воздушными фильтром. Гарантия 3 года</t>
  </si>
  <si>
    <t>Внутренний блок комплектуется фильтром очистки воздуха. Пульт управления заказывается отдельно. Статическое давление от 0 до 90 Па. Гарантия 3 года</t>
  </si>
  <si>
    <t>Внутренний блок комплектуется дренажным насосом. Пульт управления заказывается отдельно. Статическое давление от 30 до 200 Па. Гарантия 3 года</t>
  </si>
  <si>
    <t>Внутренний блок комплектуется проводным пультом. Статическое давление от 0 до 150 Па. Гарантия 3 года</t>
  </si>
  <si>
    <t>Пульт управления заказывается отдельно. Статическое давление от 0 до 150 Па. Гарантия 3 года</t>
  </si>
  <si>
    <t>Средненапорные канальные сплит-системы ECO (R32, тепло/холод)</t>
  </si>
  <si>
    <t>Внутренний блок комплектуется проводным пультом. Статическое давление от 0 до 260 Па. Гарантия 3 года</t>
  </si>
  <si>
    <t>Высоконапорные канальные сплит-системы (R32, тепло/холод)</t>
  </si>
  <si>
    <t>Пульт управления заказывается отдельно. Статическое давление от 50 до 250 Па. Гарантия 3 года</t>
  </si>
  <si>
    <t>Контроллер внешних переключений</t>
  </si>
  <si>
    <t>Наименование</t>
  </si>
  <si>
    <t>Напольные сплит-системы (R32, тепло/холод)</t>
  </si>
  <si>
    <t>Премия RedDot Design Award. Внутренний блок комплектуется воздушными фильтрами. Пульт управления заказывается отдельно. Гарантия 3 года</t>
  </si>
  <si>
    <t>Плата для подключения внешнего управления</t>
  </si>
  <si>
    <t>Внутренние блоки настенного типа серии Elite Designer</t>
  </si>
  <si>
    <t>Внутренние потолочного типа  (R32, тепло/холод)</t>
  </si>
  <si>
    <t>Премия RedDot Design Award. Внутренний блок комплектуется воздушными фильтрами. Пульт управления заказывается отдельно.</t>
  </si>
  <si>
    <t>235х1080х706</t>
  </si>
  <si>
    <t>Внутренние напольного типа  (R32, тепло/холод)</t>
  </si>
  <si>
    <t>600x740x201</t>
  </si>
  <si>
    <t>600x740x202</t>
  </si>
  <si>
    <t>УХОДЯЩАЯ СЕРИЯ. КОЛИЧЕСТВО УТОЧНЯЙТЕ У МЕНЕДЖЕРА</t>
  </si>
  <si>
    <t>Внутренние блоки напольного типа c выносным ЭРВ клапаном</t>
  </si>
  <si>
    <t>Внутренние блоки напольного типа cо встроенным ЭРВ клапаном</t>
  </si>
  <si>
    <t>Внутренние блоки настенного типа cо встроенным ЭРВ клапаном</t>
  </si>
  <si>
    <t>Внутренние блоки кассетного типа однопоточные</t>
  </si>
  <si>
    <t>Внутренние блоки кассетного типа  с круговым воздухораспределением</t>
  </si>
  <si>
    <t>Глубина 288 мм. Внутренний блок комплектуется дренажным насосом и воздушным фильтром</t>
  </si>
  <si>
    <t>Глубина 246 мм. Внутренний блок комплектуется дренажным насосом и воздушным фильтром</t>
  </si>
  <si>
    <t>Внутренние блоки кассетного типа компактные</t>
  </si>
  <si>
    <t>Внутренние блоки кассетного типа</t>
  </si>
  <si>
    <t>Глубина 198 мм. Низконапорные блоки со встроенным дренажным насосом. Статическое давление до 50 Па</t>
  </si>
  <si>
    <t>Глубина 198 мм. Низконапорные блоки со встроенным дренажным насосом. Статическое давление до 90 Па. Вертикальный и горизонтальный монтаж</t>
  </si>
  <si>
    <t>Глубина 270 мм. Средненапорные блоки. Статическое давление до 150 Па</t>
  </si>
  <si>
    <t>Высоконапорные блоки. Статическое давление до 300 Па</t>
  </si>
  <si>
    <t>Многофункциональный центральный пульт управления. Допускает подключение не более 100 внутренних блоков.</t>
  </si>
  <si>
    <t>Программное обеспечение, осуществляющее управление и мониторинг крупных систем и ключ защиты</t>
  </si>
  <si>
    <t>Упрощенный ПДУ (с управлением режимами)</t>
  </si>
  <si>
    <t>Упрощенный ПДУ (без управления режимами)</t>
  </si>
  <si>
    <t>Дополнительное программное обеспечение для расчета затрат на электроэнергию.</t>
  </si>
  <si>
    <t>Дополнительное программное обеспечение для удаленного мониторинга и управления.</t>
  </si>
  <si>
    <t>Сервисная диагностическая программа Service Tool</t>
  </si>
  <si>
    <t>Сетевой конвертер для подключения группового ПУ UTY-CGGG или для подключения сплит-системы к сети VRF</t>
  </si>
  <si>
    <t xml:space="preserve">RB-блок двенадцатипортовый </t>
  </si>
  <si>
    <t xml:space="preserve">RB-блок восьмипортовый </t>
  </si>
  <si>
    <t>Осуществляем доставку транспортными компаниями "ПЭК", «Мейджик Транс», "ГлавДоставка", "Деловые линии", "ФАС Транс"</t>
  </si>
  <si>
    <t xml:space="preserve">Противовирусный фильтр </t>
  </si>
  <si>
    <t>Для настенных блоков 7-14</t>
  </si>
  <si>
    <t>Для всех, кроме KPCA, KLCA, KXCA</t>
  </si>
  <si>
    <t>Для 07-14KGTB, 07-14KMCC</t>
  </si>
  <si>
    <t>Для UTYRNRGZ3, UTYRCRGZ1, UTYRSRG, UTYRHRG, UTYTERX, UTYVTGX, UTYVTGXV</t>
  </si>
  <si>
    <t>Для UTYRVNGM, UTYRNNGM, UTYRSNGM, UTYTERX, UTYVTGX, UTYVTGXV</t>
  </si>
  <si>
    <t>Для всех, кроме KPCA, KLCA, KXCA, LMCA, LF</t>
  </si>
  <si>
    <t>Противовирусный фильтр</t>
  </si>
  <si>
    <t>Для AUXG..KVLA, AUHG..LV</t>
  </si>
  <si>
    <t>Для AUXG..KR, AUHG..LR</t>
  </si>
  <si>
    <t>Декоративная проставка между потолком и панелью</t>
  </si>
  <si>
    <t>Для 18KLLAP</t>
  </si>
  <si>
    <t>Cенсорный проводной пульт</t>
  </si>
  <si>
    <t>Для 18KLLAP, 18LLTB</t>
  </si>
  <si>
    <t>Для AGHG09-14KVCA</t>
  </si>
  <si>
    <t xml:space="preserve">ИК пульт и приемник сигнала </t>
  </si>
  <si>
    <t>Для 36KBTA5</t>
  </si>
  <si>
    <t xml:space="preserve">Аксессуары </t>
  </si>
  <si>
    <t>Для настенных блоков 18-24</t>
  </si>
  <si>
    <t>Для AUXG..KVLA</t>
  </si>
  <si>
    <t>Для UTYRNRGZ3, UTYRCRGZ1, UTYRSRG, UTYRHRG, UTYTERX, UTYVTGX, UTYVTGXV в зависимости от типа блока</t>
  </si>
  <si>
    <t>Для UTYRVNGM, UTYRNNGM, UTYRSNGM, UTYTERX, UTYVTGX, UTYVTGXV в зависимости от типа блока</t>
  </si>
  <si>
    <t>Для 18-22KRTA</t>
  </si>
  <si>
    <t>Для всех внутренних блоков</t>
  </si>
  <si>
    <t>Для 07-14KETA, 18-24KMTA(B)</t>
  </si>
  <si>
    <t>Для 07-22KVLA</t>
  </si>
  <si>
    <t>Обращаем Ваше внимание, что прайс-лист не является  технической документацией.          
Для подбора оборудования или уточнения его технических характеристик используйте, пожалуйста, соответствующие технические материалы на сайте www.general-aircond.ru 
Дистрибьютор оставляет за собой право изменения настоящего прайс-листа с предварительным  уведомлением.</t>
  </si>
  <si>
    <t xml:space="preserve">Доставка производится для московских климатических компаний, расположенных  за пределами ТТК (Третьего Транспортного Кольца) и в пределах малого бетонного кольца. </t>
  </si>
  <si>
    <t>UTY-TRHX</t>
  </si>
  <si>
    <t>Внутренний блок комплектуется дренажным насосом и воздушным фильтром. Пульт управления заказывается отдельно. Статическое давление до 30/50 Па</t>
  </si>
  <si>
    <t>Внутренний блок комплектуется дренажным насосом и воздушным фильтром. Пульт управления заказывается отдельно. Статическое давление до 90 Па</t>
  </si>
  <si>
    <t>198x700x450</t>
  </si>
  <si>
    <t>198x900x450</t>
  </si>
  <si>
    <t>Для 07-14KLLAP, 07-14KSLAP</t>
  </si>
  <si>
    <t>Для 18KLLAP, 18kKSLAP</t>
  </si>
  <si>
    <t>Для 07-14KGTB, 07-14KETA, 18-24KMTA(B), 09-14KVCA, 07-22KVLA, 07-18KLLAP, 07-18KSLAP, 18-22KRTA</t>
  </si>
  <si>
    <t>Для 07-22KVLA, 07-18KLLAP, 07-18KSLAP, 09-14KVCA, 18-22KRTA</t>
  </si>
  <si>
    <t>Для 07-14KMCC, 07-24KVLA, 07-18KLLAP, 07-18KSLAP</t>
  </si>
  <si>
    <t>Для 07-14KGTB, 07-14KETA, 18-24KMTA(B), 09-14KVCA, 07-22KVLA, 07-18KLLAP, 18-22KRTA, 07-18KSLAP</t>
  </si>
  <si>
    <t>Для 07-14KGTB, 07-14KETA, 18-24KMTA(B), 07-22KVLA, 07-18KLLAP, 07-18KSLAP</t>
  </si>
  <si>
    <t>Для 07-18KLLAP, 07-18KSLAP</t>
  </si>
  <si>
    <t>Для 07-22KVLA, 07-18KLLAP, 07-18KSLAP</t>
  </si>
  <si>
    <t>Черная декоративная панель с проводным пультом управления</t>
  </si>
  <si>
    <t>541x663x293</t>
  </si>
  <si>
    <t>9,5
(2,8-11,2)</t>
  </si>
  <si>
    <t>10,8
(2,7-12,7)</t>
  </si>
  <si>
    <t>13,4
(4,5-14,5)</t>
  </si>
  <si>
    <t>10,8
(2,7-12,5)</t>
  </si>
  <si>
    <t>12,1
(4,0-12,6)</t>
  </si>
  <si>
    <t>13,5
(4,2-15,0)</t>
  </si>
  <si>
    <t>ASHG 12 KXCA</t>
  </si>
  <si>
    <t>AOHG 12 KXCA</t>
  </si>
  <si>
    <t>ASHG 07 KGTB</t>
  </si>
  <si>
    <t>AOHG 07 KGCA</t>
  </si>
  <si>
    <t>ASHG 09 KGTB</t>
  </si>
  <si>
    <t>AOHG 09 KGCA</t>
  </si>
  <si>
    <t>ASHG 12 KGTB</t>
  </si>
  <si>
    <t>AOHG 12 KGCA</t>
  </si>
  <si>
    <t>ASHG 14 KGTB</t>
  </si>
  <si>
    <t>AOHG 14 KGCA</t>
  </si>
  <si>
    <t>ASHG 07 KETA</t>
  </si>
  <si>
    <t>AOHG 07 KETA</t>
  </si>
  <si>
    <t>ASHG 09 KETA</t>
  </si>
  <si>
    <t>AOHG 09 KETA</t>
  </si>
  <si>
    <t>ASHG 12 KETA</t>
  </si>
  <si>
    <t>AOHG 12 KETA</t>
  </si>
  <si>
    <t>ASHG 14 KETA</t>
  </si>
  <si>
    <t>AOHG 14 KETA</t>
  </si>
  <si>
    <t>ASHG 07 KETA-B</t>
  </si>
  <si>
    <t>ASHG 09 KETA-B</t>
  </si>
  <si>
    <t>ASHG 12 KETA-B</t>
  </si>
  <si>
    <t>ASHG 14 KETA-B</t>
  </si>
  <si>
    <t>ASHG 07 KMСС</t>
  </si>
  <si>
    <t>AOHG 07 KMСС</t>
  </si>
  <si>
    <t>ASHG 09 KMСС</t>
  </si>
  <si>
    <t>AOHG 09 KMСС</t>
  </si>
  <si>
    <t>ASHG 12 KMСС</t>
  </si>
  <si>
    <t>AOHG 12 KMСС</t>
  </si>
  <si>
    <t>ASHG 14 KMСС</t>
  </si>
  <si>
    <t>AOHG 14 KMСС</t>
  </si>
  <si>
    <t>ASHG 18 KMTA</t>
  </si>
  <si>
    <t>AOHG 18 KMTA</t>
  </si>
  <si>
    <t>ASHG 18 KMTB</t>
  </si>
  <si>
    <t>ASHG 24 KMTA</t>
  </si>
  <si>
    <t>AOHG 24 KMTA</t>
  </si>
  <si>
    <t>ASHG 24 KMTB</t>
  </si>
  <si>
    <t>ASHG 30 KMTA</t>
  </si>
  <si>
    <t>AOHG 30 KMTA</t>
  </si>
  <si>
    <t>ASHG 36 KMTA</t>
  </si>
  <si>
    <t>AOHG 36 KMTA</t>
  </si>
  <si>
    <t>ASHG 07 LMCA</t>
  </si>
  <si>
    <t>ASHG 09 LMCA</t>
  </si>
  <si>
    <t>ASHG 12 LMCA</t>
  </si>
  <si>
    <t>ASHG 14 LMCA</t>
  </si>
  <si>
    <t>ASHG 18 KLCA</t>
  </si>
  <si>
    <t>ASHG 24 KLCA</t>
  </si>
  <si>
    <t>ASHG 30 LMTA</t>
  </si>
  <si>
    <t>AOHG 30 LMTA</t>
  </si>
  <si>
    <t>ASHG 36 LMTA</t>
  </si>
  <si>
    <t>AOHG 36 LMTA</t>
  </si>
  <si>
    <t>AUXG 18 K</t>
  </si>
  <si>
    <t>AUXG 18 KRLB</t>
  </si>
  <si>
    <t>AOHG 18 KBTB</t>
  </si>
  <si>
    <t>AUXG 22 KRLB</t>
  </si>
  <si>
    <t>AOHG 22 KBTB</t>
  </si>
  <si>
    <t>AUXG 24 KRLB</t>
  </si>
  <si>
    <t>AOHG 24 KBTB</t>
  </si>
  <si>
    <t>AUXG 30 KRLB</t>
  </si>
  <si>
    <t>AOHG 30 KBTB</t>
  </si>
  <si>
    <t>AUXG 36 KRLB</t>
  </si>
  <si>
    <t>AOHG 36 KBTB</t>
  </si>
  <si>
    <t>AOHG 36 KRTA</t>
  </si>
  <si>
    <t>AUXG 45 KRLB</t>
  </si>
  <si>
    <t>AOHG 45 KBTB</t>
  </si>
  <si>
    <t>AOHG 45 KRTA</t>
  </si>
  <si>
    <t>AUXG 54 KRLB</t>
  </si>
  <si>
    <t>AOHG 54 KBTB</t>
  </si>
  <si>
    <t>AOHG 54 KRTA</t>
  </si>
  <si>
    <t>AUXG 54 K (3 ф.)</t>
  </si>
  <si>
    <t>AUXG 54 K (1 ф.)</t>
  </si>
  <si>
    <t>AUXG 45 K (3 ф.)</t>
  </si>
  <si>
    <t>AUXG 45 K (1 ф.)</t>
  </si>
  <si>
    <t>AUXG 36 K (3 ф.)</t>
  </si>
  <si>
    <t>AUXG 36 K (1 ф.)</t>
  </si>
  <si>
    <t>AUXG 30 K</t>
  </si>
  <si>
    <t>AUXG 24 K</t>
  </si>
  <si>
    <t>AUXG 22 K</t>
  </si>
  <si>
    <t>AOHG 18 KATA</t>
  </si>
  <si>
    <t>AOHG 22 KATA</t>
  </si>
  <si>
    <t>AOHG 24 KATA</t>
  </si>
  <si>
    <t>AOHG 30 KATA</t>
  </si>
  <si>
    <t>AOHG 36 KATA</t>
  </si>
  <si>
    <t>AOHG 36 KQTA</t>
  </si>
  <si>
    <t>AOHG 45 KATA</t>
  </si>
  <si>
    <t>AOHG 45 KQTA</t>
  </si>
  <si>
    <t>AOHG 54 KATA</t>
  </si>
  <si>
    <t>AOHG 54 KQTA</t>
  </si>
  <si>
    <t>AUHG 18 L</t>
  </si>
  <si>
    <t>AUHG 12 LVLB</t>
  </si>
  <si>
    <t>AUHG 14 LVLB</t>
  </si>
  <si>
    <t>AUHG 18 LVLB</t>
  </si>
  <si>
    <t>AUHG 24 LVLA</t>
  </si>
  <si>
    <t>AUHG 24 L</t>
  </si>
  <si>
    <t>AUXG 09 K</t>
  </si>
  <si>
    <t>AUXG 09 KVLA</t>
  </si>
  <si>
    <t>AOHG 09 KBTB</t>
  </si>
  <si>
    <t>AUXG 12 KVLA</t>
  </si>
  <si>
    <t>AOHG 12 KBTB</t>
  </si>
  <si>
    <t>AUXG 12 K</t>
  </si>
  <si>
    <t>AUXG 14 KVLA</t>
  </si>
  <si>
    <t>AOHG 14 KBTB</t>
  </si>
  <si>
    <t>AUXG 14 K</t>
  </si>
  <si>
    <t>AUXG 18 KVLA</t>
  </si>
  <si>
    <t>AUXG 22 KVLA</t>
  </si>
  <si>
    <t>AUXG 24 KVLA</t>
  </si>
  <si>
    <t>AOHG 09 KATA</t>
  </si>
  <si>
    <t>AOHG 12 KATA</t>
  </si>
  <si>
    <t>AOHG 14 KATA</t>
  </si>
  <si>
    <t>AUHG 30 L</t>
  </si>
  <si>
    <t>AUHG 30 LRLE</t>
  </si>
  <si>
    <t>AOHG 30 LETL</t>
  </si>
  <si>
    <t>AUHG 36 LRLE</t>
  </si>
  <si>
    <t>AOHG 36 LETL</t>
  </si>
  <si>
    <t>AUHG 36 LRLA</t>
  </si>
  <si>
    <t>AOHG 36 LATT</t>
  </si>
  <si>
    <t>AUHG 36 L (1 ф.)</t>
  </si>
  <si>
    <t xml:space="preserve"> AUHG 36 L (3 ф.)</t>
  </si>
  <si>
    <t>AUHG 45 L  (1 ф.)</t>
  </si>
  <si>
    <t>AUHG 45 L  (3 ф.)</t>
  </si>
  <si>
    <t>AUHG 45 LRLA</t>
  </si>
  <si>
    <t>AOHG 45 LETL</t>
  </si>
  <si>
    <t>AOHG 45 LATT</t>
  </si>
  <si>
    <t>AUHG 54 LRLA</t>
  </si>
  <si>
    <t>AOHG 54 LETL</t>
  </si>
  <si>
    <t>AOHG 54 LATT</t>
  </si>
  <si>
    <t>AUHG 54 L  (1 ф.)</t>
  </si>
  <si>
    <t>AUHG 54 L  (3 ф.)</t>
  </si>
  <si>
    <t>ARHG 12 LLTB</t>
  </si>
  <si>
    <t>ARHG 14 LLTB</t>
  </si>
  <si>
    <t>ARHG 18 LLTB</t>
  </si>
  <si>
    <t>ARXG 09 K</t>
  </si>
  <si>
    <t>ARXG 09 KLLAP</t>
  </si>
  <si>
    <t>ARXG 12 KLLAP</t>
  </si>
  <si>
    <t>ARXG 14 KLLAP</t>
  </si>
  <si>
    <t>ARXG 18 KLLAP</t>
  </si>
  <si>
    <t>ARXG 18 K</t>
  </si>
  <si>
    <t>ARXG 14 K</t>
  </si>
  <si>
    <t>ARXG 12 K</t>
  </si>
  <si>
    <t>ARХG 12 KHTAP</t>
  </si>
  <si>
    <t>ARXG 12 KHTAP</t>
  </si>
  <si>
    <t>ARXG 14 KHTAP</t>
  </si>
  <si>
    <t>ARXG 18 KHTAP</t>
  </si>
  <si>
    <t>ARXG 22 KHTAP</t>
  </si>
  <si>
    <t>ARXG 24 KHTAP</t>
  </si>
  <si>
    <t>ARXG 30 KHTAP</t>
  </si>
  <si>
    <t>ARXG 36 KHTAP</t>
  </si>
  <si>
    <t>ARXG 45 KHTAP</t>
  </si>
  <si>
    <t>ARXG 54 KHTAP</t>
  </si>
  <si>
    <t>ARХG 54 KHTAP (3 ф.)</t>
  </si>
  <si>
    <t>ARХG 54 KHTAP (1 ф.)</t>
  </si>
  <si>
    <t>ARХG 45 KHTAP (3 ф.)</t>
  </si>
  <si>
    <t>ARХG 45 KHTAP (1 ф.)</t>
  </si>
  <si>
    <t>ARХG 36 KHTAP (3 ф.)</t>
  </si>
  <si>
    <t>ARХG 36 KHTAP (1 ф.)</t>
  </si>
  <si>
    <t>ARХG 30 KHTAP</t>
  </si>
  <si>
    <t>ARХG 24 KHTAP</t>
  </si>
  <si>
    <t>ARХG 22 KHTAP</t>
  </si>
  <si>
    <t>ARХG 18 KHTAP</t>
  </si>
  <si>
    <t>ARХG 14 KHTAP</t>
  </si>
  <si>
    <t>ARHG 24 LM</t>
  </si>
  <si>
    <t>ARHG 24 LMLA</t>
  </si>
  <si>
    <t>ARHG 30 LMLE</t>
  </si>
  <si>
    <t>ARHG 36 LMLE</t>
  </si>
  <si>
    <t>ARHG 36 LMLA</t>
  </si>
  <si>
    <t>ARHG 45 LMLA</t>
  </si>
  <si>
    <t>ARHG 30 LM</t>
  </si>
  <si>
    <t>ARHG 36 LM (1 ф.)</t>
  </si>
  <si>
    <t xml:space="preserve"> ARHG 36 LM (3 ф.)</t>
  </si>
  <si>
    <t>ARHG 45 LM  (1 ф.)</t>
  </si>
  <si>
    <t xml:space="preserve">   ARHG 45 LM (3 ф.)</t>
  </si>
  <si>
    <t>ARXG 22 KMLA</t>
  </si>
  <si>
    <t>ARXG 24 KMLA</t>
  </si>
  <si>
    <t>ARXG 30 KMLA</t>
  </si>
  <si>
    <t>ARXG 36 KMLA</t>
  </si>
  <si>
    <t>ARXG 22 KM</t>
  </si>
  <si>
    <t>ARXG 24 KM</t>
  </si>
  <si>
    <t>ARXG 30 KM</t>
  </si>
  <si>
    <t>ARXG 36 KM (1 ф.)</t>
  </si>
  <si>
    <t>ARXG 45 KMLA</t>
  </si>
  <si>
    <t>ARXG 45 KM (1 ф.)</t>
  </si>
  <si>
    <t>ARXG 36 KM (3 ф.)</t>
  </si>
  <si>
    <t>ARXG 45 KM (3 ф.)</t>
  </si>
  <si>
    <t xml:space="preserve">   ARHG 45 LH (1 ф.)</t>
  </si>
  <si>
    <t>ARHG 45 LHTA</t>
  </si>
  <si>
    <t>ARHG 54 LHTA</t>
  </si>
  <si>
    <t>ARHG 60 LHTA</t>
  </si>
  <si>
    <t>AOHG 60 LATT</t>
  </si>
  <si>
    <t>ARHG 72 LHTA</t>
  </si>
  <si>
    <t>AOHG 72 LRLA</t>
  </si>
  <si>
    <t>ARHG 90 LHTA</t>
  </si>
  <si>
    <t>AOHG 90 LRLA</t>
  </si>
  <si>
    <t>ARHG 90 LH  (3 ф.)</t>
  </si>
  <si>
    <t>ARHG 72 LH (3 ф.)</t>
  </si>
  <si>
    <t>ARHG 60 LH (3 ф.)</t>
  </si>
  <si>
    <t>ARHG 54 LH (3 ф.)</t>
  </si>
  <si>
    <t>ARHC 54 LH (1 ф.)</t>
  </si>
  <si>
    <t xml:space="preserve">   ARHG 45 LH (3 ф.)</t>
  </si>
  <si>
    <t xml:space="preserve">   ARXG 45 KH (1 ф.)</t>
  </si>
  <si>
    <t>ARXG 45 KHTA</t>
  </si>
  <si>
    <t>ARXG 54 KHTA</t>
  </si>
  <si>
    <t xml:space="preserve">   ARXG 45 KH (3 ф.)</t>
  </si>
  <si>
    <t>ARXG 54 KH (1 ф.)</t>
  </si>
  <si>
    <t>ARXG 54 KH (3 ф.)</t>
  </si>
  <si>
    <t>AGHG 09 KVCA</t>
  </si>
  <si>
    <t>AOHG 09 KVCA</t>
  </si>
  <si>
    <t>AGHG 12 KVCA</t>
  </si>
  <si>
    <t>AOHG 12 KVCA</t>
  </si>
  <si>
    <t>AGHG 14 KVCA</t>
  </si>
  <si>
    <t>AOHG 14 KVCA</t>
  </si>
  <si>
    <t>ABHG 18 LVTB</t>
  </si>
  <si>
    <t>ABHG 24 LVTA</t>
  </si>
  <si>
    <t>ABHG 18 K</t>
  </si>
  <si>
    <t>ABHG 18 KRTA</t>
  </si>
  <si>
    <t>ABHG 22 KRTA</t>
  </si>
  <si>
    <t>ABHG 24 KRTA</t>
  </si>
  <si>
    <t>ABHG 30 KRTA</t>
  </si>
  <si>
    <t>ABHG 36 KRTA</t>
  </si>
  <si>
    <t>ABHG 45 KRTA</t>
  </si>
  <si>
    <t>ABHG 54 KRTA</t>
  </si>
  <si>
    <t>ABHG 22 K</t>
  </si>
  <si>
    <t>ABHG 24 K</t>
  </si>
  <si>
    <t>ABHG 30 K</t>
  </si>
  <si>
    <t>ABHG 36 K (1 ф.)</t>
  </si>
  <si>
    <t xml:space="preserve">   ABHG 36 K  (3 ф.)</t>
  </si>
  <si>
    <t>ABHG 45 K (1 ф.)</t>
  </si>
  <si>
    <t xml:space="preserve">   ABHG 45 K (3 ф.)</t>
  </si>
  <si>
    <t>ABHG 54 K (3 ф.)</t>
  </si>
  <si>
    <r>
      <t>ABHG 30 L</t>
    </r>
    <r>
      <rPr>
        <b/>
        <sz val="12"/>
        <color indexed="10"/>
        <rFont val="Arial"/>
        <family val="2"/>
        <charset val="204"/>
      </rPr>
      <t/>
    </r>
  </si>
  <si>
    <t>ABHG 30 LRTE</t>
  </si>
  <si>
    <t>ABHG 36 LRTE</t>
  </si>
  <si>
    <t>ABHG 36 LRTA</t>
  </si>
  <si>
    <t>ABHG 45 LRTA</t>
  </si>
  <si>
    <t>ABHG 36 L (1 ф.)</t>
  </si>
  <si>
    <t xml:space="preserve">   ABHG 36 L  (3 ф.)</t>
  </si>
  <si>
    <t>ABHG 45 L (1 ф.)</t>
  </si>
  <si>
    <t xml:space="preserve">   ABHG 45 L (3 ф.)</t>
  </si>
  <si>
    <t>ABHG 54 L (3 ф.)</t>
  </si>
  <si>
    <t>ABHG 54 LRTA</t>
  </si>
  <si>
    <t>AOHG 36 LBTB</t>
  </si>
  <si>
    <t>AOHG 45 LBTB</t>
  </si>
  <si>
    <t>AOHG 54 LBTB</t>
  </si>
  <si>
    <t>AUHG 22 LVLA</t>
  </si>
  <si>
    <t>AUHG 45 L</t>
  </si>
  <si>
    <t>AUHG 36 L</t>
  </si>
  <si>
    <t>AUHG 22 L</t>
  </si>
  <si>
    <t>ABHG 22 LVTA</t>
  </si>
  <si>
    <t>ASHG 22 KMTB</t>
  </si>
  <si>
    <t>AUXG 07 KVLA</t>
  </si>
  <si>
    <t>ARXG 07 KLLAP</t>
  </si>
  <si>
    <t>ARXG 07 KSLAP</t>
  </si>
  <si>
    <t>ARXG 09 KSLAP</t>
  </si>
  <si>
    <t>ARXG 12 KSLAP</t>
  </si>
  <si>
    <t>ARXG 14 KSLAP</t>
  </si>
  <si>
    <t>ARXG 18 KSLAP</t>
  </si>
  <si>
    <t>ASHG 07 LUCA</t>
  </si>
  <si>
    <t>ASHG 09 LUCA</t>
  </si>
  <si>
    <t>ASHG 12 LUCA</t>
  </si>
  <si>
    <t>ASHG 14 LUCA</t>
  </si>
  <si>
    <t>AGHG 09 LVCA</t>
  </si>
  <si>
    <t>AGHG 12 LVCA</t>
  </si>
  <si>
    <t>AGHG 14 LVCA</t>
  </si>
  <si>
    <t>AUHG 07 LVLA</t>
  </si>
  <si>
    <t>AUHG 09 LVLA</t>
  </si>
  <si>
    <t>ARHG 07 LLTA</t>
  </si>
  <si>
    <t>ARHG 09 LLTA</t>
  </si>
  <si>
    <t>ABHG 14 LVTA</t>
  </si>
  <si>
    <t>AJH0 40 LCLBH</t>
  </si>
  <si>
    <t>AJH 045 LCLBH</t>
  </si>
  <si>
    <t>AJH0 54 LCLBH</t>
  </si>
  <si>
    <t>AJH 040 LBLBH (1 ф.)</t>
  </si>
  <si>
    <t>AJH 045 LBLBH (1 ф.)</t>
  </si>
  <si>
    <t>AJH0 54 LBLBH (1 ф.)</t>
  </si>
  <si>
    <t>AJH 040 LELBH (3 ф.)</t>
  </si>
  <si>
    <t>AJH 045 LELBH (3 ф.)</t>
  </si>
  <si>
    <t>AJH 054 LELBH (3 ф.)</t>
  </si>
  <si>
    <t>AJH 072 LELBH</t>
  </si>
  <si>
    <t>AJH 090 LELBH</t>
  </si>
  <si>
    <t>AJH 108 LELBH</t>
  </si>
  <si>
    <t>AJH 126 LELBH</t>
  </si>
  <si>
    <t>AJH 144 LELBH</t>
  </si>
  <si>
    <t>AJH 162 LELBH</t>
  </si>
  <si>
    <t>AJH 072 GALBH</t>
  </si>
  <si>
    <t>AJH 090 GALBH</t>
  </si>
  <si>
    <t>AJH 108 GALBH</t>
  </si>
  <si>
    <t>AJH 126 GALBH</t>
  </si>
  <si>
    <t>AJH 144 GALBH</t>
  </si>
  <si>
    <t>AJH 072 LALBH</t>
  </si>
  <si>
    <t>AJH 090 LALBH</t>
  </si>
  <si>
    <t>AJH 108 LALBH</t>
  </si>
  <si>
    <t>AJH 126 LALBH</t>
  </si>
  <si>
    <t>AJH 144 LALBH</t>
  </si>
  <si>
    <t>AJH 162 LALBH</t>
  </si>
  <si>
    <t>ASHA 004 GCGH</t>
  </si>
  <si>
    <t>ASHA 007 GCGH</t>
  </si>
  <si>
    <t>ASHA 009 GCGH</t>
  </si>
  <si>
    <t>ASHA 012 GCGH</t>
  </si>
  <si>
    <t>ASHA 014 GCGH</t>
  </si>
  <si>
    <t>ASHA 18 GBCH</t>
  </si>
  <si>
    <t>ASHA 24 GBCH</t>
  </si>
  <si>
    <t>ASHA 030 GTEH</t>
  </si>
  <si>
    <t>ASHA 034 GTEH</t>
  </si>
  <si>
    <t>ASHA 012 GCEH</t>
  </si>
  <si>
    <t>ASHA 014 GCEH</t>
  </si>
  <si>
    <t>ASHA 030 GTAH</t>
  </si>
  <si>
    <t>ASHE 004 GСEH</t>
  </si>
  <si>
    <t xml:space="preserve">ASHE 012 GCEH </t>
  </si>
  <si>
    <t xml:space="preserve">ASHE 014 GCEH </t>
  </si>
  <si>
    <t>ASHE 007 GСEH</t>
  </si>
  <si>
    <t>ASHE 009 GСEH</t>
  </si>
  <si>
    <t>ASHE 012 GСEH</t>
  </si>
  <si>
    <t>ASHE 014 GСEH</t>
  </si>
  <si>
    <t>AGHA 004 GCGH</t>
  </si>
  <si>
    <t>AGHA 007 GCGH</t>
  </si>
  <si>
    <t>AGHA 009 GCGH</t>
  </si>
  <si>
    <t>AGHA 012 GCGH</t>
  </si>
  <si>
    <t>AGHA 014 GCGH</t>
  </si>
  <si>
    <t>AGHE 004 GCEH</t>
  </si>
  <si>
    <t>AGHE 007 GCEH</t>
  </si>
  <si>
    <t>AGHE 009 GCEH</t>
  </si>
  <si>
    <t>AGHE 012 GCEH</t>
  </si>
  <si>
    <t>AGHE 014 GCEH</t>
  </si>
  <si>
    <t xml:space="preserve">AUXV 004 GLEH </t>
  </si>
  <si>
    <t>AUXV 004 GLEH</t>
  </si>
  <si>
    <t xml:space="preserve">AUXV 007 GLEH </t>
  </si>
  <si>
    <t>AUXV 007 GLEH</t>
  </si>
  <si>
    <t>AUXV 009 GLEH</t>
  </si>
  <si>
    <t>AUXV 012 GLEH</t>
  </si>
  <si>
    <t>AUXV 014 GLEH</t>
  </si>
  <si>
    <t xml:space="preserve">AUXV 009 GLEH </t>
  </si>
  <si>
    <t xml:space="preserve">AUXV 012 GLEH </t>
  </si>
  <si>
    <t xml:space="preserve">AUXV 014 GLEH </t>
  </si>
  <si>
    <t>AUXV 018 GLEH</t>
  </si>
  <si>
    <t xml:space="preserve">AUXV 018 GLEH </t>
  </si>
  <si>
    <t xml:space="preserve">AUXV 024 GLEH </t>
  </si>
  <si>
    <t>AUXV 024 GLEH</t>
  </si>
  <si>
    <t>AUXK 018 GLEH</t>
  </si>
  <si>
    <t>AUXK 024 GLEH</t>
  </si>
  <si>
    <t>AUXK 030 GLEH</t>
  </si>
  <si>
    <t>AUXK 034 GLEH</t>
  </si>
  <si>
    <t>AUXK 036 GLEH</t>
  </si>
  <si>
    <t>AUXK 045 GLEH</t>
  </si>
  <si>
    <t>AUXK 054 GLEH</t>
  </si>
  <si>
    <t>AUXM 018 GLEH</t>
  </si>
  <si>
    <t>AUXM 024 GLEH</t>
  </si>
  <si>
    <t>AUXM 030 GLEH</t>
  </si>
  <si>
    <t>AUXM 018 GLAH</t>
  </si>
  <si>
    <t>AUXB 007 GLEH</t>
  </si>
  <si>
    <t>AUXB 009 GLEH</t>
  </si>
  <si>
    <t>AUXB 012 GLEH</t>
  </si>
  <si>
    <t>AUXB 014 GLEH</t>
  </si>
  <si>
    <t>AUXB 018 GLEH</t>
  </si>
  <si>
    <t>AUXB 024 GLEH</t>
  </si>
  <si>
    <t>AUXB 09 GALH</t>
  </si>
  <si>
    <t>AUXB 18 GALH</t>
  </si>
  <si>
    <t>AUXD 18 GALH</t>
  </si>
  <si>
    <t>AUXD 24 GALH</t>
  </si>
  <si>
    <t>AUXA 18 GALH</t>
  </si>
  <si>
    <t>AUXA 24 GALH</t>
  </si>
  <si>
    <t>AUXA 30 GALH</t>
  </si>
  <si>
    <t>AUXA 34 GALH</t>
  </si>
  <si>
    <t>AUXA 36 GALH</t>
  </si>
  <si>
    <t>AUXA 45 GALH</t>
  </si>
  <si>
    <t>AUXA 54 GALH</t>
  </si>
  <si>
    <t>ARXK 004 GLGH</t>
  </si>
  <si>
    <t>ARXK 007 GLGH</t>
  </si>
  <si>
    <t>ARXK 009 GLGH</t>
  </si>
  <si>
    <t>ARXK 012 GLGH</t>
  </si>
  <si>
    <t>ARXK 014 GLGH</t>
  </si>
  <si>
    <t>ARXK 018 GLGH</t>
  </si>
  <si>
    <t>ARXK 024 GLGH</t>
  </si>
  <si>
    <t>ARXD 04 GALH</t>
  </si>
  <si>
    <t>ARXC 036 GTEH</t>
  </si>
  <si>
    <t>ARXC 45 GATH</t>
  </si>
  <si>
    <t>ARXC 60 GATH</t>
  </si>
  <si>
    <t>ABHA 012 GTEH</t>
  </si>
  <si>
    <t>ABHA 014 GTEH</t>
  </si>
  <si>
    <t>ABHA 018 GTEH</t>
  </si>
  <si>
    <t>ABHA 024 GTEH</t>
  </si>
  <si>
    <t>ABHA 030 GTEH</t>
  </si>
  <si>
    <t>ABHA 036 GTEH</t>
  </si>
  <si>
    <t>ABHA 045 GTEH</t>
  </si>
  <si>
    <t>ABHA 054 GTEH</t>
  </si>
  <si>
    <t>ASHA 12 GAСH</t>
  </si>
  <si>
    <r>
      <t xml:space="preserve">ASHE 12 GACH </t>
    </r>
    <r>
      <rPr>
        <b/>
        <sz val="12"/>
        <color rgb="FFFF0000"/>
        <rFont val="Calibri"/>
        <family val="2"/>
        <charset val="204"/>
        <scheme val="minor"/>
      </rPr>
      <t xml:space="preserve"> </t>
    </r>
  </si>
  <si>
    <t>ARXB 07 GALH</t>
  </si>
  <si>
    <t>ARXB 12 GALH</t>
  </si>
  <si>
    <t>ARXB 14 LALH</t>
  </si>
  <si>
    <t>ARXC 36 GATH</t>
  </si>
  <si>
    <t>UTY-RVNGM</t>
  </si>
  <si>
    <t>UTY-RNNGM</t>
  </si>
  <si>
    <t>UTY-TWBXF2</t>
  </si>
  <si>
    <t>UTY-RNRGZ3</t>
  </si>
  <si>
    <t>UTY-RCRGZ1</t>
  </si>
  <si>
    <t>UTY-TWRXZ2</t>
  </si>
  <si>
    <t>UTY-RSRG</t>
  </si>
  <si>
    <t>UTY-RHRG</t>
  </si>
  <si>
    <t>UTY-RSNGM</t>
  </si>
  <si>
    <t>UTY-VMSX</t>
  </si>
  <si>
    <t>UTY-VKSX</t>
  </si>
  <si>
    <t>UTY-TFSXW1</t>
  </si>
  <si>
    <t xml:space="preserve">UTY-TFSXF2 </t>
  </si>
  <si>
    <t>UTY-TERX</t>
  </si>
  <si>
    <t>UTY-VTGX</t>
  </si>
  <si>
    <t>UTY-VTGXV</t>
  </si>
  <si>
    <t>UTY-RLRG</t>
  </si>
  <si>
    <t>FJ-RC-MBS-1</t>
  </si>
  <si>
    <t>FJ-RC-KNX-1i</t>
  </si>
  <si>
    <t>FJ-RC-WIFI-1</t>
  </si>
  <si>
    <t>UTY-ASSX</t>
  </si>
  <si>
    <t>UTD-HFAA</t>
  </si>
  <si>
    <t>UTY-LNTG</t>
  </si>
  <si>
    <t>UTY-TFSXZ1</t>
  </si>
  <si>
    <t>UTZ-VXAA</t>
  </si>
  <si>
    <t>UTZ-KXGC</t>
  </si>
  <si>
    <t>UTZ-VXGA</t>
  </si>
  <si>
    <t>UTZ-KXGA</t>
  </si>
  <si>
    <t>UTY-XWZXZ2</t>
  </si>
  <si>
    <t>UTD-HFTA</t>
  </si>
  <si>
    <t>UTD-HFTB</t>
  </si>
  <si>
    <t xml:space="preserve">UTY-LBTGM </t>
  </si>
  <si>
    <t>UTY-LRHGM</t>
  </si>
  <si>
    <t>UTY-XSZX</t>
  </si>
  <si>
    <t>UTD-GXTAW</t>
  </si>
  <si>
    <t>UTD-GXTBW </t>
  </si>
  <si>
    <t>UTD-LF25NA</t>
  </si>
  <si>
    <t>UTD-RF204</t>
  </si>
  <si>
    <t>UTD-SF045T</t>
  </si>
  <si>
    <t>UTZ-PX1NBA</t>
  </si>
  <si>
    <t>UTR-FA035</t>
  </si>
  <si>
    <t>UTY-LBTGH</t>
  </si>
  <si>
    <t>UTR-DPB24T</t>
  </si>
  <si>
    <t>UTY-DMMGM1</t>
  </si>
  <si>
    <t>UTR-FA165</t>
  </si>
  <si>
    <t>UTR-FA133</t>
  </si>
  <si>
    <t>UTP-PY02A</t>
  </si>
  <si>
    <t>UTP-PY03A</t>
  </si>
  <si>
    <t>UTP-SX248A</t>
  </si>
  <si>
    <t>UTD-GXTCW</t>
  </si>
  <si>
    <t>UTY-LBHXD</t>
  </si>
  <si>
    <t xml:space="preserve">UTY-SHZXC </t>
  </si>
  <si>
    <t>UTP-LX180A</t>
  </si>
  <si>
    <t>UTY-DTGGZ1</t>
  </si>
  <si>
    <t>UTY-VMGX</t>
  </si>
  <si>
    <t>UTY-VSGXZ1</t>
  </si>
  <si>
    <t>UTY-PTGXA</t>
  </si>
  <si>
    <t>UTD-GXTBW</t>
  </si>
  <si>
    <t>UTY-RNKG</t>
  </si>
  <si>
    <t>UTY-RSKG</t>
  </si>
  <si>
    <t>UTY-RHKG</t>
  </si>
  <si>
    <t>UTY-LNHG</t>
  </si>
  <si>
    <t>UTY-LRHGB1</t>
  </si>
  <si>
    <t>UTY-CGGG</t>
  </si>
  <si>
    <t>UTY-ALGXZ1</t>
  </si>
  <si>
    <t>UTY-PLGXA1</t>
  </si>
  <si>
    <t>UTY-PLGXX2</t>
  </si>
  <si>
    <t>UTY-APGXZ1</t>
  </si>
  <si>
    <t>UTY-ABGXZ1</t>
  </si>
  <si>
    <t>UTY-VBGX</t>
  </si>
  <si>
    <t>UTY-VLGX</t>
  </si>
  <si>
    <t>UTY-ASGXZ1</t>
  </si>
  <si>
    <t>UTY-AMGX</t>
  </si>
  <si>
    <t>UTY-VSGX</t>
  </si>
  <si>
    <t>UTY-VGGXZ1</t>
  </si>
  <si>
    <t>FJ-RCK-NX-1i</t>
  </si>
  <si>
    <t>UTY-XWZXZA</t>
  </si>
  <si>
    <t>UTY-XWZXZ8</t>
  </si>
  <si>
    <t>UTY-XWZXZC</t>
  </si>
  <si>
    <t>UTY-XWZXZB</t>
  </si>
  <si>
    <t>UTY-XWZXZD</t>
  </si>
  <si>
    <t>UTY-XWZXZ7</t>
  </si>
  <si>
    <t>UTY-XWZXZE</t>
  </si>
  <si>
    <t>UTY-XWZXZ6</t>
  </si>
  <si>
    <t>UTY-XWZXZ9</t>
  </si>
  <si>
    <t>UTY-TEKX</t>
  </si>
  <si>
    <t>UTD-RS100</t>
  </si>
  <si>
    <t>UTP-CX567A</t>
  </si>
  <si>
    <t>UTP-AX054A</t>
  </si>
  <si>
    <t>UTP-AX090A</t>
  </si>
  <si>
    <t>UTP-AX180A</t>
  </si>
  <si>
    <t>UTP-AX567A</t>
  </si>
  <si>
    <t>UTR-H0906L</t>
  </si>
  <si>
    <t>UTR-H1806L</t>
  </si>
  <si>
    <t>UTR-H0908L</t>
  </si>
  <si>
    <t>UTR-H1808L</t>
  </si>
  <si>
    <t>UTP-DX567A</t>
  </si>
  <si>
    <t>UTP-BX090A</t>
  </si>
  <si>
    <t>UTP-BX180A</t>
  </si>
  <si>
    <t>UTP-BX567A</t>
  </si>
  <si>
    <t>UTP-J0906A</t>
  </si>
  <si>
    <t>UTP-J0908A</t>
  </si>
  <si>
    <t>UTP-J1806A</t>
  </si>
  <si>
    <t>UTP-J1808A</t>
  </si>
  <si>
    <t>UTP-RX01AH</t>
  </si>
  <si>
    <t>UTP-RX01BH</t>
  </si>
  <si>
    <t>UTP-RX01CH</t>
  </si>
  <si>
    <t>UTP-RX04BH</t>
  </si>
  <si>
    <t>UTP-RX12AH</t>
  </si>
  <si>
    <t>UTP-RX08AH</t>
  </si>
  <si>
    <t>UTP-VX30A</t>
  </si>
  <si>
    <t>UTP-VX60A</t>
  </si>
  <si>
    <t>UTP-VX90A</t>
  </si>
  <si>
    <t>UTR-YDZB</t>
  </si>
  <si>
    <t>UTR-YDZC</t>
  </si>
  <si>
    <t>UTZ-KXGB</t>
  </si>
  <si>
    <t>UTZ-PX1BBA</t>
  </si>
  <si>
    <t>UTD-LF60KA</t>
  </si>
  <si>
    <t>UTY-XWZXZ3</t>
  </si>
  <si>
    <t>UTG-UKGAW</t>
  </si>
  <si>
    <t>UTG-UFGDW</t>
  </si>
  <si>
    <t>UTG-UFGFW</t>
  </si>
  <si>
    <t>UTG-UGGAW</t>
  </si>
  <si>
    <t xml:space="preserve">Elite Designer                                          </t>
  </si>
  <si>
    <t xml:space="preserve">Designer                                          </t>
  </si>
  <si>
    <t>Наружные блоки с доработкой низкотемпературным комплектом</t>
  </si>
  <si>
    <t>ARXC 072 GTEH</t>
  </si>
  <si>
    <t>ARXC 090 GTEH</t>
  </si>
  <si>
    <t>ARXC 096 GTEH</t>
  </si>
  <si>
    <t>ARXA 024 GLEH</t>
  </si>
  <si>
    <t>ARXA 030 GLEH</t>
  </si>
  <si>
    <t>ARXA 036 GLEH</t>
  </si>
  <si>
    <t>ARXA 045 GLEH</t>
  </si>
  <si>
    <t>ARXD 007 GLEH</t>
  </si>
  <si>
    <t>ARXD 009 GLEH</t>
  </si>
  <si>
    <t>ARXD 012 GLEH</t>
  </si>
  <si>
    <t>ARXD 014 GLEH</t>
  </si>
  <si>
    <t>ARXD 018 GLEH</t>
  </si>
  <si>
    <t>ARXD 024 GLEH</t>
  </si>
  <si>
    <t>AGHA 004 GCAH</t>
  </si>
  <si>
    <t>AGHA 007 GCAH</t>
  </si>
  <si>
    <t>UTR-EV09XB</t>
  </si>
  <si>
    <t>UTR-EV14XB</t>
  </si>
  <si>
    <t>UTG-UNGAW</t>
  </si>
  <si>
    <t>UTG-UNGBW</t>
  </si>
  <si>
    <t>UTG-UKGCW</t>
  </si>
  <si>
    <t>UTG-UFGEW</t>
  </si>
  <si>
    <t>AUXB 004 GLEH</t>
  </si>
  <si>
    <t>ARXK 07 GCLH</t>
  </si>
  <si>
    <t>ASHG 12 LTCA</t>
  </si>
  <si>
    <t>AOHG 12 LTC</t>
  </si>
  <si>
    <t>282×870×185</t>
  </si>
  <si>
    <t xml:space="preserve">  ASHG 12 LTCA</t>
  </si>
  <si>
    <t xml:space="preserve">  ASHG 07 KMTA</t>
  </si>
  <si>
    <t xml:space="preserve">  AOHG 54 LBTB</t>
  </si>
  <si>
    <t>Консольные внутренние блоки  напольного типа c встроенным ЭРВ клапаном</t>
  </si>
  <si>
    <t>Настенные</t>
  </si>
  <si>
    <t>Кассетные</t>
  </si>
  <si>
    <t>Канальные</t>
  </si>
  <si>
    <t>Мультисплит-системы свободной компоновки Flexible Multi R410A</t>
  </si>
  <si>
    <t>ASHG 36  KMTA</t>
  </si>
  <si>
    <t xml:space="preserve">Сумма </t>
  </si>
  <si>
    <t>Сумма, руб.</t>
  </si>
  <si>
    <t>Рекомендованная розничная цена поблочно</t>
  </si>
  <si>
    <t>UTB-YWC</t>
  </si>
  <si>
    <t>UTY-DCGGZ1</t>
  </si>
  <si>
    <t>AOHG 12 LUC</t>
  </si>
  <si>
    <t>Колво</t>
  </si>
  <si>
    <t>2,5
(0,93,4)</t>
  </si>
  <si>
    <t>2,0 
(0,92,8)</t>
  </si>
  <si>
    <t>WiFi адаптер</t>
  </si>
  <si>
    <t>Адаптер для управления через WiFi</t>
  </si>
  <si>
    <t>Комплект соединительных  кабелей для подключения внешнего управления к внутренним блокам 0714KGTB, 1830LF, 3036LM</t>
  </si>
  <si>
    <t>Соединительный кабель для подключения внешнего управления 0714KETA, 0714KMCCm 1824KMTA, 3036KMTA, 0714LMCA</t>
  </si>
  <si>
    <t>Плата для подключения внешнего управления для 3036LMTA</t>
  </si>
  <si>
    <t>Комплект разветвителей Lобразных труб</t>
  </si>
  <si>
    <t>Аксессуары 
для внутренних блоков  см. аксессуары во вкладке соответствующего типа внутреннего блока</t>
  </si>
  <si>
    <t>Внутренний блок комплектуется дренажным насосом. Проводной пульт управления входит в комплект поставки панели UTG-UKGAW. Гарантия 3 года</t>
  </si>
  <si>
    <t>Внутренний блок комплектуется дренажным насосом и воздушным фильтром. Проводной пульт управления входит в комплект поставки панели UTG-UKGAW. Гарантия 3 года</t>
  </si>
  <si>
    <t>ИК пульт в комплекте, гарантия 5 лет</t>
  </si>
  <si>
    <t>ASHG 07 KPCA(-R)</t>
  </si>
  <si>
    <t>Winner Silver, Winner White</t>
  </si>
  <si>
    <t>Сплит-системы канального типа</t>
  </si>
  <si>
    <t>Сплит-системы кассетного типа</t>
  </si>
  <si>
    <t>19 (8,4-20,9)</t>
  </si>
  <si>
    <t>Сплит-системы напольного, потолочного и универсального типов</t>
  </si>
  <si>
    <t xml:space="preserve"> Мультисплит-системы типа Big Multi</t>
  </si>
  <si>
    <t xml:space="preserve"> Технология Dual Blaster, автоматическая очистка фильтров, плазменный фильтр, датчик движения, WiFi адаптер в комплекте, ИК пульт в комплекте, гарантия 5 лет</t>
  </si>
  <si>
    <t>Премия Good Design Award, датчик движения, уровень шума 19 дБ, ИК пульт в комплекте, яблочнокатехиновый и ионный дезодорирующий фильтры в комплекте, гарантия 5 лет</t>
  </si>
  <si>
    <t>Текстурная панель, цвет белый, ИК пульт в комплекте, яблочнокатехиновый и ионный дезодорирующий фильтры в комплекте, гарантия 5 лет</t>
  </si>
  <si>
    <t>Текстурная панель, цвет серебристый, ИК пульт в комплекте, яблочнокатехиновый и ионный дезодорирующий фильтры в комплекте, гарантия 5 лет</t>
  </si>
  <si>
    <t>Премия Good Design Award, ИК пульт в комплекте, яблочнокатехиновый и ионный дезодорирующий фильтры в комплекте, гарантия 5 лет</t>
  </si>
  <si>
    <t>8,8
(2,2-11,0)</t>
  </si>
  <si>
    <t>9,4
(2,10,0)</t>
  </si>
  <si>
    <t>8,0 
(2,9-9,0)</t>
  </si>
  <si>
    <t>9,4 
(2,9-10,0)</t>
  </si>
  <si>
    <t>10,1
(2,7-11,2)</t>
  </si>
  <si>
    <t>ASHG 09 KPCA(-R)</t>
  </si>
  <si>
    <t>ASHG 12 KPCA(-R)</t>
  </si>
  <si>
    <t>UTY-XCBXZ2</t>
  </si>
  <si>
    <t>UTY-TWRX</t>
  </si>
  <si>
    <t>UTY-XWNX</t>
  </si>
  <si>
    <t>UTY-TFNXZ1</t>
  </si>
  <si>
    <t>UTY-XWZX</t>
  </si>
  <si>
    <t>UTY-XWZXZ5</t>
  </si>
  <si>
    <t>UTY-XCSXZ1</t>
  </si>
  <si>
    <t>UTR-FA13-3</t>
  </si>
  <si>
    <t>Для настенных блоков 18-36</t>
  </si>
  <si>
    <t>Для 07-14KMCC, 07-14LMCA, 18-30LF, 30-36LMTA</t>
  </si>
  <si>
    <t>Для UTYRVNGM, UTYRNNGM, UTYRSNGM, UTYTERX, UTYVTGX, UTYVTGXV, FJRCMBS1, FJRCKNX1i, UTYTFNXZ1 при подключении 07-14LMCA</t>
  </si>
  <si>
    <t>Для 07-14KGTB, 07-14KETA, 18-24KMTA, 30-36KMTA, 30-36LMTA</t>
  </si>
  <si>
    <t>Для 07-14KGTB, 07-14KETA, 18-24KMTA, 30-36KMTA</t>
  </si>
  <si>
    <t>Для UTYRNRGZ3, UTYRCRGZ1, UTYRLRG, UTYRSRG, UTYRHRG, UTYTERX, UTYVTGX, UTYVTGXV при подключении 30-36LMTA</t>
  </si>
  <si>
    <t>Для UTYRVNGM, UTYRNNGM, UTYRSNGM, FJRCMBS1, FJRCKNX1i, UTYTFNXZ1, FJRCWIFI1, UTYTERX, UTYVTGX, UTYVTGXV при подключении 30-36LMTA</t>
  </si>
  <si>
    <t>Для 07-14KETA, 18-24KMTA, 30-36KMTA, 07-12KPCA</t>
  </si>
  <si>
    <t>Для 07-14LMCA, 18-30LF, 30-36LMTA</t>
  </si>
  <si>
    <t>Для 30-36LMTA</t>
  </si>
  <si>
    <t>5,2
(0,9-5,9)</t>
  </si>
  <si>
    <r>
      <rPr>
        <b/>
        <sz val="10"/>
        <rFont val="Calibri"/>
        <family val="2"/>
        <charset val="204"/>
        <scheme val="minor"/>
      </rPr>
      <t>6,0</t>
    </r>
    <r>
      <rPr>
        <sz val="10"/>
        <rFont val="Calibri"/>
        <family val="2"/>
        <charset val="204"/>
        <scheme val="minor"/>
      </rPr>
      <t xml:space="preserve">
(0,9-6,7)</t>
    </r>
  </si>
  <si>
    <r>
      <rPr>
        <b/>
        <sz val="10"/>
        <rFont val="Calibri"/>
        <family val="2"/>
        <charset val="204"/>
        <scheme val="minor"/>
      </rPr>
      <t>7,0</t>
    </r>
    <r>
      <rPr>
        <sz val="10"/>
        <rFont val="Calibri"/>
        <family val="2"/>
        <charset val="204"/>
        <scheme val="minor"/>
      </rPr>
      <t xml:space="preserve">
(0,9-8,0)</t>
    </r>
  </si>
  <si>
    <t>8,0
(0,9-9,1)</t>
  </si>
  <si>
    <r>
      <rPr>
        <b/>
        <sz val="10"/>
        <rFont val="Calibri"/>
        <family val="2"/>
        <charset val="204"/>
        <scheme val="minor"/>
      </rPr>
      <t>2,5</t>
    </r>
    <r>
      <rPr>
        <sz val="10"/>
        <rFont val="Calibri"/>
        <family val="2"/>
        <charset val="204"/>
        <scheme val="minor"/>
      </rPr>
      <t xml:space="preserve">
(0,9-2,7)</t>
    </r>
  </si>
  <si>
    <r>
      <rPr>
        <b/>
        <sz val="10"/>
        <rFont val="Calibri"/>
        <family val="2"/>
        <charset val="204"/>
        <scheme val="minor"/>
      </rPr>
      <t>3,2</t>
    </r>
    <r>
      <rPr>
        <sz val="10"/>
        <rFont val="Calibri"/>
        <family val="2"/>
        <charset val="204"/>
        <scheme val="minor"/>
      </rPr>
      <t xml:space="preserve">
(0,9-3,9)</t>
    </r>
  </si>
  <si>
    <r>
      <rPr>
        <b/>
        <sz val="10"/>
        <rFont val="Calibri"/>
        <family val="2"/>
        <charset val="204"/>
        <scheme val="minor"/>
      </rPr>
      <t>3,5</t>
    </r>
    <r>
      <rPr>
        <sz val="10"/>
        <rFont val="Calibri"/>
        <family val="2"/>
        <charset val="204"/>
        <scheme val="minor"/>
      </rPr>
      <t xml:space="preserve">
(0,9-3,7)</t>
    </r>
  </si>
  <si>
    <r>
      <rPr>
        <b/>
        <sz val="10"/>
        <rFont val="Calibri"/>
        <family val="2"/>
        <charset val="204"/>
        <scheme val="minor"/>
      </rPr>
      <t>4,1</t>
    </r>
    <r>
      <rPr>
        <sz val="10"/>
        <rFont val="Calibri"/>
        <family val="2"/>
        <charset val="204"/>
        <scheme val="minor"/>
      </rPr>
      <t xml:space="preserve">
(0,9-4,4)</t>
    </r>
  </si>
  <si>
    <r>
      <rPr>
        <b/>
        <sz val="10"/>
        <rFont val="Calibri"/>
        <family val="2"/>
        <charset val="204"/>
        <scheme val="minor"/>
      </rPr>
      <t>4,3</t>
    </r>
    <r>
      <rPr>
        <sz val="10"/>
        <rFont val="Calibri"/>
        <family val="2"/>
        <charset val="204"/>
        <scheme val="minor"/>
      </rPr>
      <t xml:space="preserve">
(0,9-4,5)</t>
    </r>
  </si>
  <si>
    <r>
      <rPr>
        <b/>
        <sz val="10"/>
        <rFont val="Calibri"/>
        <family val="2"/>
        <charset val="204"/>
        <scheme val="minor"/>
      </rPr>
      <t>5,0</t>
    </r>
    <r>
      <rPr>
        <sz val="10"/>
        <rFont val="Calibri"/>
        <family val="2"/>
        <charset val="204"/>
        <scheme val="minor"/>
      </rPr>
      <t xml:space="preserve">
(0,9-5,3)</t>
    </r>
  </si>
  <si>
    <r>
      <rPr>
        <b/>
        <sz val="10"/>
        <rFont val="Calibri"/>
        <family val="2"/>
        <charset val="204"/>
        <scheme val="minor"/>
      </rPr>
      <t>10,0</t>
    </r>
    <r>
      <rPr>
        <sz val="10"/>
        <rFont val="Calibri"/>
        <family val="2"/>
        <charset val="204"/>
        <scheme val="minor"/>
      </rPr>
      <t xml:space="preserve">
(2,8-11,2)</t>
    </r>
  </si>
  <si>
    <r>
      <rPr>
        <b/>
        <sz val="10"/>
        <rFont val="Calibri"/>
        <family val="2"/>
        <charset val="204"/>
        <scheme val="minor"/>
      </rPr>
      <t>11,2</t>
    </r>
    <r>
      <rPr>
        <sz val="10"/>
        <rFont val="Calibri"/>
        <family val="2"/>
        <charset val="204"/>
        <scheme val="minor"/>
      </rPr>
      <t xml:space="preserve">
(2,7-12,7)</t>
    </r>
  </si>
  <si>
    <r>
      <rPr>
        <b/>
        <sz val="10"/>
        <rFont val="Calibri"/>
        <family val="2"/>
        <charset val="204"/>
        <scheme val="minor"/>
      </rPr>
      <t>10,0</t>
    </r>
    <r>
      <rPr>
        <sz val="10"/>
        <rFont val="Calibri"/>
        <family val="2"/>
        <charset val="204"/>
        <scheme val="minor"/>
      </rPr>
      <t xml:space="preserve">
(4,7-11,4)</t>
    </r>
  </si>
  <si>
    <r>
      <rPr>
        <b/>
        <sz val="10"/>
        <rFont val="Calibri"/>
        <family val="2"/>
        <charset val="204"/>
        <scheme val="minor"/>
      </rPr>
      <t>11,2</t>
    </r>
    <r>
      <rPr>
        <sz val="10"/>
        <rFont val="Calibri"/>
        <family val="2"/>
        <charset val="204"/>
        <scheme val="minor"/>
      </rPr>
      <t xml:space="preserve">
(5,0-14,0)</t>
    </r>
  </si>
  <si>
    <r>
      <rPr>
        <b/>
        <sz val="10"/>
        <rFont val="Calibri"/>
        <family val="2"/>
        <charset val="204"/>
        <scheme val="minor"/>
      </rPr>
      <t>12,5</t>
    </r>
    <r>
      <rPr>
        <sz val="10"/>
        <rFont val="Calibri"/>
        <family val="2"/>
        <charset val="204"/>
        <scheme val="minor"/>
      </rPr>
      <t xml:space="preserve">
(4,0-14,0)</t>
    </r>
  </si>
  <si>
    <r>
      <rPr>
        <b/>
        <sz val="10"/>
        <rFont val="Calibri"/>
        <family val="2"/>
        <charset val="204"/>
        <scheme val="minor"/>
      </rPr>
      <t>14,0</t>
    </r>
    <r>
      <rPr>
        <sz val="10"/>
        <rFont val="Calibri"/>
        <family val="2"/>
        <charset val="204"/>
        <scheme val="minor"/>
      </rPr>
      <t xml:space="preserve">
(4,2-16,2)</t>
    </r>
  </si>
  <si>
    <r>
      <rPr>
        <b/>
        <sz val="10"/>
        <rFont val="Calibri"/>
        <family val="2"/>
        <charset val="204"/>
        <scheme val="minor"/>
      </rPr>
      <t>12,5</t>
    </r>
    <r>
      <rPr>
        <sz val="10"/>
        <rFont val="Calibri"/>
        <family val="2"/>
        <charset val="204"/>
        <scheme val="minor"/>
      </rPr>
      <t xml:space="preserve">
(5,0-14,0)</t>
    </r>
  </si>
  <si>
    <r>
      <rPr>
        <b/>
        <sz val="10"/>
        <rFont val="Calibri"/>
        <family val="2"/>
        <charset val="204"/>
        <scheme val="minor"/>
      </rPr>
      <t>14,0</t>
    </r>
    <r>
      <rPr>
        <sz val="10"/>
        <rFont val="Calibri"/>
        <family val="2"/>
        <charset val="204"/>
        <scheme val="minor"/>
      </rPr>
      <t xml:space="preserve">
(5,4-16,2)</t>
    </r>
  </si>
  <si>
    <r>
      <rPr>
        <b/>
        <sz val="10"/>
        <rFont val="Calibri"/>
        <family val="2"/>
        <charset val="204"/>
        <scheme val="minor"/>
      </rPr>
      <t>13,3</t>
    </r>
    <r>
      <rPr>
        <sz val="10"/>
        <rFont val="Calibri"/>
        <family val="2"/>
        <charset val="204"/>
        <scheme val="minor"/>
      </rPr>
      <t xml:space="preserve">
(4,5-14,5)</t>
    </r>
  </si>
  <si>
    <r>
      <rPr>
        <b/>
        <sz val="10"/>
        <rFont val="Calibri"/>
        <family val="2"/>
        <charset val="204"/>
        <scheme val="minor"/>
      </rPr>
      <t>16,0</t>
    </r>
    <r>
      <rPr>
        <sz val="10"/>
        <rFont val="Calibri"/>
        <family val="2"/>
        <charset val="204"/>
        <scheme val="minor"/>
      </rPr>
      <t xml:space="preserve">
(4,7-16,5)</t>
    </r>
  </si>
  <si>
    <r>
      <rPr>
        <b/>
        <sz val="10"/>
        <rFont val="Calibri"/>
        <family val="2"/>
        <charset val="204"/>
        <scheme val="minor"/>
      </rPr>
      <t>14,0</t>
    </r>
    <r>
      <rPr>
        <sz val="10"/>
        <rFont val="Calibri"/>
        <family val="2"/>
        <charset val="204"/>
        <scheme val="minor"/>
      </rPr>
      <t xml:space="preserve">
(5,4-16,0)</t>
    </r>
  </si>
  <si>
    <r>
      <rPr>
        <b/>
        <sz val="10"/>
        <rFont val="Calibri"/>
        <family val="2"/>
        <charset val="204"/>
        <scheme val="minor"/>
      </rPr>
      <t>16,0</t>
    </r>
    <r>
      <rPr>
        <sz val="10"/>
        <rFont val="Calibri"/>
        <family val="2"/>
        <charset val="204"/>
        <scheme val="minor"/>
      </rPr>
      <t xml:space="preserve">
(5,8-18,0)</t>
    </r>
  </si>
  <si>
    <t>UTD-HFRA</t>
  </si>
  <si>
    <t>UTY-LBTGC</t>
  </si>
  <si>
    <t>UTY-LRHGA2</t>
  </si>
  <si>
    <t xml:space="preserve">UTR-YDZB </t>
  </si>
  <si>
    <t>UTY-SHZXC</t>
  </si>
  <si>
    <t>UTG-UKGAB</t>
  </si>
  <si>
    <t>UTG-AKXAW</t>
  </si>
  <si>
    <t>UTG-BKXAW</t>
  </si>
  <si>
    <t>UTZ-VXRA</t>
  </si>
  <si>
    <t>UTR-YDZK</t>
  </si>
  <si>
    <t>UTZ-KXRA</t>
  </si>
  <si>
    <t>UTY-XCSX</t>
  </si>
  <si>
    <t>UTY-XWZXZG</t>
  </si>
  <si>
    <t>Для 09-24KVLA, 18-54KRLB</t>
  </si>
  <si>
    <t>Для 09-24KVLA, 18-54KRLB, 12-24LVL, 30-54LRL</t>
  </si>
  <si>
    <t>Для 09-24KVLA</t>
  </si>
  <si>
    <t>Для 18-54KRLB</t>
  </si>
  <si>
    <t>Для 30-54LRL</t>
  </si>
  <si>
    <t>Для 12-24LVL, 30-54LRL</t>
  </si>
  <si>
    <t>Для 09-24KVLA, 12-24LVL</t>
  </si>
  <si>
    <t>Для 36-54LATT</t>
  </si>
  <si>
    <t>3,5
(0,9-4,4)</t>
  </si>
  <si>
    <t>4,1
(0,9-5,7)</t>
  </si>
  <si>
    <t>4,3
(0,9-5,4)</t>
  </si>
  <si>
    <t>5,0
(0,9-6,5)</t>
  </si>
  <si>
    <t>6,0
(0,9-7,5)</t>
  </si>
  <si>
    <t>2,5
(0,9-3,2)</t>
  </si>
  <si>
    <t>3,2
(0,9-4,7)</t>
  </si>
  <si>
    <r>
      <t>10,8</t>
    </r>
    <r>
      <rPr>
        <sz val="10"/>
        <rFont val="Calibri"/>
        <family val="2"/>
        <charset val="204"/>
        <scheme val="minor"/>
      </rPr>
      <t xml:space="preserve">
(2,7-12,7)</t>
    </r>
  </si>
  <si>
    <r>
      <t>13,5</t>
    </r>
    <r>
      <rPr>
        <sz val="10"/>
        <rFont val="Calibri"/>
        <family val="2"/>
        <charset val="204"/>
        <scheme val="minor"/>
      </rPr>
      <t xml:space="preserve">
(4,2-16,2)</t>
    </r>
  </si>
  <si>
    <r>
      <t>13,4</t>
    </r>
    <r>
      <rPr>
        <sz val="10"/>
        <rFont val="Calibri"/>
        <family val="2"/>
        <charset val="204"/>
        <scheme val="minor"/>
      </rPr>
      <t xml:space="preserve">
(4,5-14,5)</t>
    </r>
  </si>
  <si>
    <r>
      <t>9,4</t>
    </r>
    <r>
      <rPr>
        <sz val="10"/>
        <rFont val="Calibri"/>
        <family val="2"/>
        <charset val="204"/>
        <scheme val="minor"/>
      </rPr>
      <t xml:space="preserve">
(2,8-11,2)</t>
    </r>
  </si>
  <si>
    <r>
      <t>11,2</t>
    </r>
    <r>
      <rPr>
        <sz val="10"/>
        <rFont val="Calibri"/>
        <family val="2"/>
        <charset val="204"/>
        <scheme val="minor"/>
      </rPr>
      <t xml:space="preserve">
(2,7-12,7)</t>
    </r>
  </si>
  <si>
    <r>
      <t>12,0</t>
    </r>
    <r>
      <rPr>
        <sz val="10"/>
        <rFont val="Calibri"/>
        <family val="2"/>
        <charset val="204"/>
        <scheme val="minor"/>
      </rPr>
      <t xml:space="preserve">
(4,0-13,3)</t>
    </r>
  </si>
  <si>
    <r>
      <t>13,3</t>
    </r>
    <r>
      <rPr>
        <sz val="10"/>
        <rFont val="Calibri"/>
        <family val="2"/>
        <charset val="204"/>
        <scheme val="minor"/>
      </rPr>
      <t xml:space="preserve">
(4,2-15,5)</t>
    </r>
  </si>
  <si>
    <r>
      <t>12,5</t>
    </r>
    <r>
      <rPr>
        <sz val="10"/>
        <rFont val="Calibri"/>
        <family val="2"/>
        <charset val="204"/>
        <scheme val="minor"/>
      </rPr>
      <t xml:space="preserve">
(5,0-14,0)</t>
    </r>
  </si>
  <si>
    <r>
      <t>14,0</t>
    </r>
    <r>
      <rPr>
        <sz val="10"/>
        <rFont val="Calibri"/>
        <family val="2"/>
        <charset val="204"/>
        <scheme val="minor"/>
      </rPr>
      <t xml:space="preserve">
(5,4-16,2)</t>
    </r>
  </si>
  <si>
    <t>10,6
(2,7-12,7)</t>
  </si>
  <si>
    <t>10,0
(4,7-11,4)</t>
  </si>
  <si>
    <t>11,2
(5,0-14,0)</t>
  </si>
  <si>
    <t>12,1
(4,0-13,0)</t>
  </si>
  <si>
    <t>13,5
(4,2-15,2)</t>
  </si>
  <si>
    <t>9,5
(2,8-10,6)</t>
  </si>
  <si>
    <t>22 (10,3-24,2)</t>
  </si>
  <si>
    <t>27 (8,5-29,7)</t>
  </si>
  <si>
    <t>12,5
(4,5-14,0)</t>
  </si>
  <si>
    <t>14,0
(5,0-16,2)</t>
  </si>
  <si>
    <r>
      <rPr>
        <sz val="10"/>
        <rFont val="Calibri"/>
        <family val="2"/>
        <charset val="204"/>
        <scheme val="minor"/>
      </rPr>
      <t>12,5
(5,0-14,0)</t>
    </r>
  </si>
  <si>
    <r>
      <rPr>
        <sz val="10"/>
        <rFont val="Calibri"/>
        <family val="2"/>
        <charset val="204"/>
        <scheme val="minor"/>
      </rPr>
      <t>14,0
(5,4-16,2)</t>
    </r>
  </si>
  <si>
    <r>
      <rPr>
        <sz val="10"/>
        <rFont val="Calibri"/>
        <family val="2"/>
        <charset val="204"/>
        <scheme val="minor"/>
      </rPr>
      <t>13,4
(5,0-14,5)</t>
    </r>
  </si>
  <si>
    <r>
      <rPr>
        <sz val="10"/>
        <rFont val="Calibri"/>
        <family val="2"/>
        <charset val="204"/>
        <scheme val="minor"/>
      </rPr>
      <t>16,0
(5,5-18,0)</t>
    </r>
  </si>
  <si>
    <t>14,0
(5,4-16,0)</t>
  </si>
  <si>
    <r>
      <rPr>
        <sz val="10"/>
        <rFont val="Calibri"/>
        <family val="2"/>
        <charset val="204"/>
        <scheme val="minor"/>
      </rPr>
      <t>16,0
(5,8-18,0)</t>
    </r>
  </si>
  <si>
    <t>15
(6,2-17,5)</t>
  </si>
  <si>
    <t>18
(6,2-20,0)</t>
  </si>
  <si>
    <r>
      <t>22,4</t>
    </r>
    <r>
      <rPr>
        <sz val="10"/>
        <color rgb="FF212121"/>
        <rFont val="Calibri"/>
        <family val="2"/>
        <charset val="204"/>
        <scheme val="minor"/>
      </rPr>
      <t> (7,2-24,6)</t>
    </r>
  </si>
  <si>
    <t>UTD-HFNC</t>
  </si>
  <si>
    <t>UTD-HFNB</t>
  </si>
  <si>
    <t>UTD-HFNA</t>
  </si>
  <si>
    <t>UTD-HFND</t>
  </si>
  <si>
    <t>UTD-HFKB</t>
  </si>
  <si>
    <t>UTD-HFKA</t>
  </si>
  <si>
    <t>UTD-LFNA</t>
  </si>
  <si>
    <t>UTD-LFNB</t>
  </si>
  <si>
    <t>UTD-LFNC</t>
  </si>
  <si>
    <t>UTD-LFKA</t>
  </si>
  <si>
    <t>UTD-ECS5A</t>
  </si>
  <si>
    <t>Для 09-14KLLAP</t>
  </si>
  <si>
    <t>Для 12-14KHTAP</t>
  </si>
  <si>
    <t>Для 18-30KHTAP</t>
  </si>
  <si>
    <t>Для 36-54KHTAP</t>
  </si>
  <si>
    <t>Для 22-45KMLA</t>
  </si>
  <si>
    <t>Для 45-54KHTA</t>
  </si>
  <si>
    <t>Для 72-90LHTA</t>
  </si>
  <si>
    <t>Для 09-18KLLAP, 12-54KHTAP, 22-45KMLA, 72-90LH</t>
  </si>
  <si>
    <t>Для 09-18KLLAP, 12-54KHTAP, 22-45KMLA, 45-54KHTA, 12-18LLTB, 24-36LM, 45-60LH, 72-90LH</t>
  </si>
  <si>
    <t>Для 12-18LL, 24-36LM, 60LH, 72-90LH</t>
  </si>
  <si>
    <t>Для 12-18LLTB, 24-36LM, 45-60LH</t>
  </si>
  <si>
    <t>Для 09-14KLLAP, 12-14LLTB</t>
  </si>
  <si>
    <t>Для 22-45KMLA, 24-36LM</t>
  </si>
  <si>
    <t>Для 45-54LH</t>
  </si>
  <si>
    <t>Для 72-90LH</t>
  </si>
  <si>
    <t>Для 12-18LLTB</t>
  </si>
  <si>
    <t>Для 12-54KHTAP, 72-90LH</t>
  </si>
  <si>
    <t>Для 12-18KLLAP, 12-54KHTAP, 72-90LH</t>
  </si>
  <si>
    <r>
      <t>8,5</t>
    </r>
    <r>
      <rPr>
        <sz val="10"/>
        <color indexed="63"/>
        <rFont val="Calibri"/>
        <family val="2"/>
        <charset val="204"/>
        <scheme val="minor"/>
      </rPr>
      <t xml:space="preserve">
(2,8-10,0)</t>
    </r>
  </si>
  <si>
    <r>
      <t>10,0</t>
    </r>
    <r>
      <rPr>
        <sz val="10"/>
        <color indexed="63"/>
        <rFont val="Calibri"/>
        <family val="2"/>
        <charset val="204"/>
        <scheme val="minor"/>
      </rPr>
      <t xml:space="preserve">
(2,7-11,2)</t>
    </r>
  </si>
  <si>
    <r>
      <t>9,5</t>
    </r>
    <r>
      <rPr>
        <sz val="10"/>
        <color indexed="63"/>
        <rFont val="Calibri"/>
        <family val="2"/>
        <charset val="204"/>
        <scheme val="minor"/>
      </rPr>
      <t xml:space="preserve">
(2,8-11,2)</t>
    </r>
  </si>
  <si>
    <r>
      <t>10,8</t>
    </r>
    <r>
      <rPr>
        <sz val="10"/>
        <color indexed="63"/>
        <rFont val="Calibri"/>
        <family val="2"/>
        <charset val="204"/>
        <scheme val="minor"/>
      </rPr>
      <t xml:space="preserve">
(2,7-12,7)</t>
    </r>
  </si>
  <si>
    <r>
      <t>13,4</t>
    </r>
    <r>
      <rPr>
        <sz val="10"/>
        <color indexed="63"/>
        <rFont val="Calibri"/>
        <family val="2"/>
        <charset val="204"/>
        <scheme val="minor"/>
      </rPr>
      <t xml:space="preserve">
(4,5-14,5)</t>
    </r>
  </si>
  <si>
    <r>
      <t>15,5</t>
    </r>
    <r>
      <rPr>
        <sz val="10"/>
        <color indexed="63"/>
        <rFont val="Calibri"/>
        <family val="2"/>
        <charset val="204"/>
        <scheme val="minor"/>
      </rPr>
      <t xml:space="preserve">
(4,7-16,5)</t>
    </r>
  </si>
  <si>
    <r>
      <t>6,0</t>
    </r>
    <r>
      <rPr>
        <sz val="10"/>
        <rFont val="Calibri"/>
        <family val="2"/>
        <charset val="204"/>
        <scheme val="minor"/>
      </rPr>
      <t xml:space="preserve">
(0,9-6,3)</t>
    </r>
  </si>
  <si>
    <r>
      <t>7,0</t>
    </r>
    <r>
      <rPr>
        <sz val="10"/>
        <rFont val="Calibri"/>
        <family val="2"/>
        <charset val="204"/>
        <scheme val="minor"/>
      </rPr>
      <t xml:space="preserve">
(0,9-7,4)</t>
    </r>
  </si>
  <si>
    <r>
      <t>6,8</t>
    </r>
    <r>
      <rPr>
        <sz val="10"/>
        <rFont val="Calibri"/>
        <family val="2"/>
        <charset val="204"/>
        <scheme val="minor"/>
      </rPr>
      <t xml:space="preserve">
(0,9-7,4)</t>
    </r>
  </si>
  <si>
    <r>
      <t>7,5</t>
    </r>
    <r>
      <rPr>
        <sz val="10"/>
        <rFont val="Calibri"/>
        <family val="2"/>
        <charset val="204"/>
        <scheme val="minor"/>
      </rPr>
      <t xml:space="preserve">
(0,9-8,6)</t>
    </r>
  </si>
  <si>
    <r>
      <t>8,5</t>
    </r>
    <r>
      <rPr>
        <sz val="10"/>
        <color indexed="63"/>
        <rFont val="Calibri"/>
        <family val="2"/>
        <charset val="204"/>
        <scheme val="minor"/>
      </rPr>
      <t xml:space="preserve">
(2,8-9,6)</t>
    </r>
  </si>
  <si>
    <r>
      <t>10,0</t>
    </r>
    <r>
      <rPr>
        <sz val="10"/>
        <color indexed="63"/>
        <rFont val="Calibri"/>
        <family val="2"/>
        <charset val="204"/>
        <scheme val="minor"/>
      </rPr>
      <t xml:space="preserve">
(2,7-10,8)</t>
    </r>
  </si>
  <si>
    <r>
      <t>9,5</t>
    </r>
    <r>
      <rPr>
        <sz val="10"/>
        <color indexed="63"/>
        <rFont val="Calibri"/>
        <family val="2"/>
        <charset val="204"/>
        <scheme val="minor"/>
      </rPr>
      <t xml:space="preserve">
(2,8-10,6)</t>
    </r>
  </si>
  <si>
    <r>
      <t>10,8</t>
    </r>
    <r>
      <rPr>
        <sz val="10"/>
        <color indexed="63"/>
        <rFont val="Calibri"/>
        <family val="2"/>
        <charset val="204"/>
        <scheme val="minor"/>
      </rPr>
      <t xml:space="preserve">
(2,7-12,5)</t>
    </r>
  </si>
  <si>
    <r>
      <t>12,1</t>
    </r>
    <r>
      <rPr>
        <sz val="10"/>
        <color indexed="63"/>
        <rFont val="Calibri"/>
        <family val="2"/>
        <charset val="204"/>
        <scheme val="minor"/>
      </rPr>
      <t xml:space="preserve">
(4,0-12,6)</t>
    </r>
  </si>
  <si>
    <r>
      <t>13,5</t>
    </r>
    <r>
      <rPr>
        <sz val="10"/>
        <color indexed="63"/>
        <rFont val="Calibri"/>
        <family val="2"/>
        <charset val="204"/>
        <scheme val="minor"/>
      </rPr>
      <t xml:space="preserve">
(4,2-15,0)</t>
    </r>
  </si>
  <si>
    <r>
      <t>9,4</t>
    </r>
    <r>
      <rPr>
        <sz val="10"/>
        <color indexed="63"/>
        <rFont val="Calibri"/>
        <family val="2"/>
        <charset val="204"/>
        <scheme val="minor"/>
      </rPr>
      <t xml:space="preserve">
(2,8-11,2)</t>
    </r>
  </si>
  <si>
    <r>
      <t>11,2</t>
    </r>
    <r>
      <rPr>
        <sz val="10"/>
        <color indexed="63"/>
        <rFont val="Calibri"/>
        <family val="2"/>
        <charset val="204"/>
        <scheme val="minor"/>
      </rPr>
      <t xml:space="preserve">
(2,7-12,7)</t>
    </r>
  </si>
  <si>
    <r>
      <t>10,0</t>
    </r>
    <r>
      <rPr>
        <sz val="10"/>
        <color indexed="63"/>
        <rFont val="Calibri"/>
        <family val="2"/>
        <charset val="204"/>
        <scheme val="minor"/>
      </rPr>
      <t xml:space="preserve">
(4,7-11,4)</t>
    </r>
  </si>
  <si>
    <r>
      <t>11,2</t>
    </r>
    <r>
      <rPr>
        <sz val="10"/>
        <color indexed="63"/>
        <rFont val="Calibri"/>
        <family val="2"/>
        <charset val="204"/>
        <scheme val="minor"/>
      </rPr>
      <t xml:space="preserve">
(5,0-14,0)</t>
    </r>
  </si>
  <si>
    <r>
      <t>12,0</t>
    </r>
    <r>
      <rPr>
        <sz val="10"/>
        <color indexed="63"/>
        <rFont val="Calibri"/>
        <family val="2"/>
        <charset val="204"/>
        <scheme val="minor"/>
      </rPr>
      <t xml:space="preserve">
(4,0-13,3)</t>
    </r>
  </si>
  <si>
    <r>
      <t>13,3</t>
    </r>
    <r>
      <rPr>
        <sz val="10"/>
        <color indexed="63"/>
        <rFont val="Calibri"/>
        <family val="2"/>
        <charset val="204"/>
        <scheme val="minor"/>
      </rPr>
      <t xml:space="preserve">
(4,2-15,5)</t>
    </r>
  </si>
  <si>
    <r>
      <t>14,0</t>
    </r>
    <r>
      <rPr>
        <sz val="10"/>
        <color indexed="63"/>
        <rFont val="Calibri"/>
        <family val="2"/>
        <charset val="204"/>
        <scheme val="minor"/>
      </rPr>
      <t xml:space="preserve">
(5,4-16,0)</t>
    </r>
  </si>
  <si>
    <r>
      <t>16,0</t>
    </r>
    <r>
      <rPr>
        <sz val="10"/>
        <color indexed="63"/>
        <rFont val="Calibri"/>
        <family val="2"/>
        <charset val="204"/>
        <scheme val="minor"/>
      </rPr>
      <t xml:space="preserve">
(5,8-18,0)</t>
    </r>
  </si>
  <si>
    <t>UTP-FX24A</t>
  </si>
  <si>
    <t>UTP-FX35A</t>
  </si>
  <si>
    <t>UTR-STA</t>
  </si>
  <si>
    <t>Для 18-54KRTA, 09-14KVCA</t>
  </si>
  <si>
    <t>Для 18-24LV, 30-54LR</t>
  </si>
  <si>
    <t>Для 09-14KVCA, 18-54KRTA</t>
  </si>
  <si>
    <t>Для 18-54KRTA</t>
  </si>
  <si>
    <t>Для 18-54KRTA, 18-24LV, 30-54LR, 09-14KVCA</t>
  </si>
  <si>
    <t>Для 30-54LR</t>
  </si>
  <si>
    <t>Для 18-54KRTA, 30-54LR</t>
  </si>
  <si>
    <t>Для 18-24KRTA</t>
  </si>
  <si>
    <t>Для 30-54KRTA</t>
  </si>
  <si>
    <t>Для 18-24LV, 30-54LRL</t>
  </si>
  <si>
    <t>Для 09-14KVCA</t>
  </si>
  <si>
    <t>UTY-DMMGM</t>
  </si>
  <si>
    <t>UTY-XWZXZ4</t>
  </si>
  <si>
    <t>UTY-TWBXF</t>
  </si>
  <si>
    <t>UTR-RTLA</t>
  </si>
  <si>
    <t>UTP-SX236A</t>
  </si>
  <si>
    <t>UTP-SX254A</t>
  </si>
  <si>
    <t>UTP-SX354A</t>
  </si>
  <si>
    <t>UTY-RNRGZ5</t>
  </si>
  <si>
    <t>Внутренние блоки кассетного типа компактные. Панель UTG-UFGCW заказывается отдельно</t>
  </si>
  <si>
    <t>AOHG 18 KLСA</t>
  </si>
  <si>
    <t>AOHG 24 KLСA</t>
  </si>
  <si>
    <t>Для 07-14KMCC, 07-14LMCA, 30LF, 30-36LMTA</t>
  </si>
  <si>
    <t>Кассетные сплит-системы с круговым потоком STANDARD (R32, тепло/холод)</t>
  </si>
  <si>
    <t>Компактные кассетные сплит-системы STANDARD (R32, тепло/холод)</t>
  </si>
  <si>
    <t>Компактные кассетные сплит-системы ECO (R32, тепло/холод)</t>
  </si>
  <si>
    <t>Кассетные полноразмерные сплит-системы (R410a, тепло/холод)</t>
  </si>
  <si>
    <t>Тонкие канальные сплит-системы STANDARD (R32, тепло/холод)</t>
  </si>
  <si>
    <t>Тонкие канальные сплит-системы ECO (R32, тепло/холод)</t>
  </si>
  <si>
    <t>Средненапорные канальные сплит-системы COMFORT (R32, тепло/холод)</t>
  </si>
  <si>
    <t>Средненапорные канальные сплит-системы  (R410a, тепло/холод)</t>
  </si>
  <si>
    <t>Средненапорные канальные сплит-системы STANDARD (R32, тепло/холод)</t>
  </si>
  <si>
    <t>Высоконапорные канальные сплит-системы (R410A, тепло/холод)</t>
  </si>
  <si>
    <t>Потолочные сплит-системы STANDARD (R32, тепло/холод, инвертор)</t>
  </si>
  <si>
    <t>Потолочные сплит-системы ECO (R32, тепло/холод, инвертор)</t>
  </si>
  <si>
    <t xml:space="preserve"> Потолочные сплит-системы (R410a, тепло/холод, инвертор)</t>
  </si>
  <si>
    <t>Ионный деодорирующий фильтр, яблочнокатехиновый фильтр и ИК пульт в комплекте. Гарантия 3 года</t>
  </si>
  <si>
    <t>Внутренний блок комплектуется воздушными фильтрами и ИК пультом. Гарантия 3 года</t>
  </si>
  <si>
    <t>UTR-FA03-5</t>
  </si>
  <si>
    <t>Внутренний блок комплектуется ИК пультом, дренажным насосом и воздушным фильтром</t>
  </si>
  <si>
    <t xml:space="preserve">Внутренние блоки напольно-потолочного типа </t>
  </si>
  <si>
    <t>Внутренний блок комплектуется ИК пультом и воздушным фильтром</t>
  </si>
  <si>
    <t>Ионный деодорирующий фильтр, яблочно-катехиновый фильтр и ИК пульт в комплекте.</t>
  </si>
  <si>
    <t>12,5
(3,5-14)</t>
  </si>
  <si>
    <t>13,5 
(3,5-16)</t>
  </si>
  <si>
    <t>Внутренний блок комплектуется ИК пультом и воздушными фильтрами (ионный деодорирующий и яблочно-катехиновый фильтр)</t>
  </si>
  <si>
    <t>Внутренний блок комплектуется ИК пультом и воздушными фильтрами (ионный деодорирующий
и яблочно-катехиновый фильтр)</t>
  </si>
  <si>
    <t>Внутренний блок комплектуется ИК пультом и воздушными фильтрами</t>
  </si>
  <si>
    <t>AOHG 24 LBCB</t>
  </si>
  <si>
    <t>1638х1080х480</t>
  </si>
  <si>
    <t>ARHG 22 LMLA</t>
  </si>
  <si>
    <t>RAC / PAC / MULTI</t>
  </si>
  <si>
    <t>2,0
(0,93,2)</t>
  </si>
  <si>
    <t>2,5
(0,95,2)</t>
  </si>
  <si>
    <t>2,8
(0,95,4)</t>
  </si>
  <si>
    <t>3,4
(0,94,1)</t>
  </si>
  <si>
    <t>4,0
(0,96,1)</t>
  </si>
  <si>
    <t>4,2
(0,94,5)</t>
  </si>
  <si>
    <t>5,4
(0,96,4)</t>
  </si>
  <si>
    <t>2,0 
(0,93,0)</t>
  </si>
  <si>
    <t>2,5 
(0,93,4)</t>
  </si>
  <si>
    <t>2,5 
(0,93,2)</t>
  </si>
  <si>
    <t>2,8
(0,94,0)</t>
  </si>
  <si>
    <t>3,4
(0,93,9)</t>
  </si>
  <si>
    <t>4,0 
(0,95,3)</t>
  </si>
  <si>
    <t>4,2 
(0,94,4)</t>
  </si>
  <si>
    <t>5,4 
(0,96,0)</t>
  </si>
  <si>
    <t>2,8 
(0,94,0)</t>
  </si>
  <si>
    <t>3,4 
(0,93,9)</t>
  </si>
  <si>
    <t>4,0
(0,95,3)</t>
  </si>
  <si>
    <t>5,4
(0,96,0)</t>
  </si>
  <si>
    <t>5,2
(0,96,0)</t>
  </si>
  <si>
    <t>6,3
(0,98,7)</t>
  </si>
  <si>
    <t>7,1
(0,98,3)</t>
  </si>
  <si>
    <t>8,0
(0,910,1)</t>
  </si>
  <si>
    <t>8,0
(2,99,0)</t>
  </si>
  <si>
    <t>8,8
(2,211,0)</t>
  </si>
  <si>
    <t>10,1
(2,71,2)</t>
  </si>
  <si>
    <t>2,5 
(0,93,0)</t>
  </si>
  <si>
    <t>2,8 
(0,93,8)</t>
  </si>
  <si>
    <t>3,4 
(0,93,7)</t>
  </si>
  <si>
    <t>3,8
(0,94,8)</t>
  </si>
  <si>
    <t>5,2 
(0,95,5)</t>
  </si>
  <si>
    <t>6,3
(0,95,5)</t>
  </si>
  <si>
    <t>7,1
(0,97,7)</t>
  </si>
  <si>
    <t>8,0
(0,99,0)</t>
  </si>
  <si>
    <t>8,0 
(2,99,0)</t>
  </si>
  <si>
    <t>9,4 
(2,910,0)</t>
  </si>
  <si>
    <t>10,1
(2,711,2)</t>
  </si>
  <si>
    <t>Ультратонкие (185 мм), выдвижная лицевая панель, фильтры в комплекте, датчик движения (Winner Silver), обогрев до 20° С (Winner Silver), ИК пульт в комплекте, гарантия 5 лет</t>
  </si>
  <si>
    <t>3,5 
(1,14,0)</t>
  </si>
  <si>
    <t>4,0 
(0,96,5)</t>
  </si>
  <si>
    <t>3,4
(0,94,0)</t>
  </si>
  <si>
    <t>4,0 
(0,95,6)</t>
  </si>
  <si>
    <t>Для настенных блоков 714</t>
  </si>
  <si>
    <t>Рекомендованная розничная цена комплекта</t>
  </si>
  <si>
    <t>AOHG 45 LBLA6</t>
  </si>
  <si>
    <t>AOHG 45 LBT8</t>
  </si>
  <si>
    <t>НАРУЖНЫЕ БЛОКИ ECO SERVER R410A</t>
  </si>
  <si>
    <r>
      <t>2,83</t>
    </r>
    <r>
      <rPr>
        <sz val="10"/>
        <color rgb="FF212121"/>
        <rFont val="Calibri"/>
        <family val="2"/>
        <charset val="204"/>
        <scheme val="minor"/>
      </rPr>
      <t> / В</t>
    </r>
  </si>
  <si>
    <t>13,5
(4,2-16,2)</t>
  </si>
  <si>
    <t>12,1
(4,0-14,0)</t>
  </si>
  <si>
    <t>НАРУЖНЫЕ БЛОКИ ДЛЯ КАССЕТНЫХ, КАНАЛЬНЫХ, ПОТОЛОЧНЫХ ВНУТРЕННИХ БЛОКОВ R32</t>
  </si>
  <si>
    <t>НАРУЖНЫЕ БЛОКИ ДЛЯ НАПОЛЬНЫХ ВНУТРЕННИХ БЛОКОВ R32</t>
  </si>
  <si>
    <t>Ваша скидка на промышленные системы:</t>
  </si>
  <si>
    <t>Комплиментарные внутренние блоки</t>
  </si>
  <si>
    <t>Цена с вашей скидкой</t>
  </si>
  <si>
    <t>Розничная цена адаптированного наружного блока</t>
  </si>
  <si>
    <t>AOHG 18 KLCA Winter Kit Standard  охлаждение до -30° С</t>
  </si>
  <si>
    <t>AOHG 24 KLCA Winter Kit Standard  охлаждение до -30° С</t>
  </si>
  <si>
    <t>AOHG 07 KMСС Winter Kit Standard  охлаждение до -30° С</t>
  </si>
  <si>
    <t>AOHG 09 KMСС Winter Kit Standard охлаждение до -30° С</t>
  </si>
  <si>
    <t>AOHG 12 KMСС Winter Kit Standard охлаждение до -30° С</t>
  </si>
  <si>
    <t>AOHG 14 KMСС Winter Kit Standard охлаждение до -30° С</t>
  </si>
  <si>
    <t>AOHG 18 KMTA Winter Kit Standard охлаждение до -30° С</t>
  </si>
  <si>
    <t>AOHG 24 KMTA Winter Kit Standard охлаждение до -30° С</t>
  </si>
  <si>
    <t>AOHG 30 KMTA Winter Kit Standard охлаждение до -30° С</t>
  </si>
  <si>
    <t>AOHG 36 KMTA Winter Kit Standard охлаждение до -30° С</t>
  </si>
  <si>
    <t>AOHG 07 KGCA Winter Kit Standard охлаждение до -30° С</t>
  </si>
  <si>
    <t>AOHG 09 KGCA Winter Kit Standard охлаждение до -30° С</t>
  </si>
  <si>
    <t>AOHG 12 KGCA Winter Kit Standard охлаждение до -30° С</t>
  </si>
  <si>
    <t>AOHG 14 KGCA Winter Kit Standard охлаждение до -30° С</t>
  </si>
  <si>
    <t>AOHG 07 KETA Winter Kit Standard охлаждение до -30° С</t>
  </si>
  <si>
    <t>AOHG 09 KETA Winter Kit Standard охлаждение до -30° С</t>
  </si>
  <si>
    <t>AOHG 12 KETA Winter Kit Standard охлаждение до -30° С</t>
  </si>
  <si>
    <t>AOHG 14 KETA Winter Kit Standard охлаждение до -30° С</t>
  </si>
  <si>
    <t>AOHG 09 KVCA Winter Kit Standard охлаждение до -30° С</t>
  </si>
  <si>
    <t>AOHG 12 KVCA Winter Kit Standard охлаждение до -30° С</t>
  </si>
  <si>
    <t>AOHG 14 KVCA Winter Kit Standard охлаждение до -30° С</t>
  </si>
  <si>
    <t>AOHG 09 KBTB Winter Kit Standard охлаждение до -30° С</t>
  </si>
  <si>
    <t>AOHG 09 KATA Winter Kit Standard охлаждение до -30° С</t>
  </si>
  <si>
    <t>AOHG 12 KBTB Winter Kit Standard охлаждение до -30° С</t>
  </si>
  <si>
    <t>AOHG 14 KBTB Winter Kit Standard охлаждение до -30° С</t>
  </si>
  <si>
    <t>AOHG 14 KATA Winter Kit Standard охлаждение до -30° С</t>
  </si>
  <si>
    <t>AOHG 18 KBTB Winter Kit Standard охлаждение до -30° С</t>
  </si>
  <si>
    <t>AOHG 18 KATA Winter Kit Standard охлаждение до -30° С</t>
  </si>
  <si>
    <t>AOHG 22 KBTB Winter Kit Standard охлаждение до -30° С</t>
  </si>
  <si>
    <t>AOHG 22 KATA Winter Kit Standard охлаждение до -30° С</t>
  </si>
  <si>
    <t>AOHG 24 KBTB Winter Kit Standard охлаждение до -30° С</t>
  </si>
  <si>
    <t>AOHG 24 KATA Winter Kit Standard охлаждение до -30° С</t>
  </si>
  <si>
    <t>AOHG 30 KBTB Winter Kit Standard охлаждение до -30° С</t>
  </si>
  <si>
    <t>AOHG 30 KATA Winter Kit Standard охлаждение до -30° С</t>
  </si>
  <si>
    <t>AOHG 36 KBTB Winter Kit Standard охлаждение до -30° С</t>
  </si>
  <si>
    <t>AOHG 36 KATA Winter Kit Standard охлаждение до -30° С</t>
  </si>
  <si>
    <t>AOHG 45 KBTB Winter Kit Standard охлаждение до -30° С</t>
  </si>
  <si>
    <t>AOHG 54 KBTB Winter Kit Standard охлаждение до -30° С</t>
  </si>
  <si>
    <t>AOHG 54 KATA Winter Kit Standard охлаждение до -30° С</t>
  </si>
  <si>
    <t>AOHG 36 KRTA Winter Kit Standard охлаждение до -30° С</t>
  </si>
  <si>
    <t>AOHG 45 KRTA Winter Kit Standard охлаждение до -30° С</t>
  </si>
  <si>
    <t>AOHG 54 KRTA Winter Kit Standard охлаждение до -30° С</t>
  </si>
  <si>
    <t>AOHG 36 KQTA Winter Kit Standard охлаждение до -30° С</t>
  </si>
  <si>
    <t>AOHG 45 KQTA Winter Kit Standard охлаждение до -30° С</t>
  </si>
  <si>
    <t>AOHG 54 KQTA Winter Kit Standard охлаждение до -30° С</t>
  </si>
  <si>
    <t xml:space="preserve">AOHG 30 LMTA Winter Kit Standard охлаждение до -30° С </t>
  </si>
  <si>
    <t xml:space="preserve">AOHG 36 LMTA Winter Kit Standard охлаждение до -30° С </t>
  </si>
  <si>
    <t>AOHG 12 KATA Winter Kit  Standard охлаждение до -30° С</t>
  </si>
  <si>
    <t>AOHG 45 KATA Winter Kit Standard охлаждение до -30° С</t>
  </si>
  <si>
    <r>
      <rPr>
        <sz val="10"/>
        <rFont val="Calibri"/>
        <family val="2"/>
        <charset val="204"/>
        <scheme val="minor"/>
      </rPr>
      <t>13,4
(4,5-13,8)</t>
    </r>
  </si>
  <si>
    <r>
      <rPr>
        <sz val="10"/>
        <rFont val="Calibri"/>
        <family val="2"/>
        <charset val="204"/>
        <scheme val="minor"/>
      </rPr>
      <t>15,5
(4,7-16,0)</t>
    </r>
  </si>
  <si>
    <t>5,2
(0,9-5,4)</t>
  </si>
  <si>
    <t>6,0
(0,9-6,3)</t>
  </si>
  <si>
    <t>7,0
(0,9-7,4)</t>
  </si>
  <si>
    <r>
      <rPr>
        <sz val="10"/>
        <rFont val="Calibri"/>
        <family val="2"/>
        <charset val="204"/>
        <scheme val="minor"/>
      </rPr>
      <t>2,5
(0,9-3,2)</t>
    </r>
  </si>
  <si>
    <r>
      <rPr>
        <sz val="10"/>
        <rFont val="Calibri"/>
        <family val="2"/>
        <charset val="204"/>
        <scheme val="minor"/>
      </rPr>
      <t>3,2
(0,9-4,7)</t>
    </r>
  </si>
  <si>
    <r>
      <rPr>
        <sz val="10"/>
        <rFont val="Calibri"/>
        <family val="2"/>
        <charset val="204"/>
        <scheme val="minor"/>
      </rPr>
      <t>2,5
(0,9-2,7)</t>
    </r>
  </si>
  <si>
    <r>
      <rPr>
        <sz val="10"/>
        <rFont val="Calibri"/>
        <family val="2"/>
        <charset val="204"/>
        <scheme val="minor"/>
      </rPr>
      <t>3,2
(0,9-3,9)</t>
    </r>
  </si>
  <si>
    <r>
      <rPr>
        <sz val="10"/>
        <rFont val="Calibri"/>
        <family val="2"/>
        <charset val="204"/>
        <scheme val="minor"/>
      </rPr>
      <t>3,5
(0,9-4,4)</t>
    </r>
  </si>
  <si>
    <r>
      <rPr>
        <sz val="10"/>
        <rFont val="Calibri"/>
        <family val="2"/>
        <charset val="204"/>
        <scheme val="minor"/>
      </rPr>
      <t>4,1
(0,9-5,7)</t>
    </r>
  </si>
  <si>
    <r>
      <rPr>
        <sz val="10"/>
        <rFont val="Calibri"/>
        <family val="2"/>
        <charset val="204"/>
        <scheme val="minor"/>
      </rPr>
      <t>3,5
(0,9-3,7)</t>
    </r>
  </si>
  <si>
    <r>
      <rPr>
        <sz val="10"/>
        <rFont val="Calibri"/>
        <family val="2"/>
        <charset val="204"/>
        <scheme val="minor"/>
      </rPr>
      <t>4,1
(0,9-4,4)</t>
    </r>
  </si>
  <si>
    <r>
      <rPr>
        <sz val="10"/>
        <rFont val="Calibri"/>
        <family val="2"/>
        <charset val="204"/>
        <scheme val="minor"/>
      </rPr>
      <t>4,3
(0,9-5,4)</t>
    </r>
  </si>
  <si>
    <r>
      <rPr>
        <sz val="10"/>
        <rFont val="Calibri"/>
        <family val="2"/>
        <charset val="204"/>
        <scheme val="minor"/>
      </rPr>
      <t>5,0
(0,9-6,5)</t>
    </r>
  </si>
  <si>
    <r>
      <rPr>
        <sz val="10"/>
        <rFont val="Calibri"/>
        <family val="2"/>
        <charset val="204"/>
        <scheme val="minor"/>
      </rPr>
      <t>4,3
(0,9-4,5)</t>
    </r>
  </si>
  <si>
    <r>
      <rPr>
        <sz val="10"/>
        <rFont val="Calibri"/>
        <family val="2"/>
        <charset val="204"/>
        <scheme val="minor"/>
      </rPr>
      <t>5,0
(0,9-5,3)</t>
    </r>
  </si>
  <si>
    <r>
      <rPr>
        <sz val="10"/>
        <rFont val="Calibri"/>
        <family val="2"/>
        <charset val="204"/>
        <scheme val="minor"/>
      </rPr>
      <t>5,2
(0,9-5,9)</t>
    </r>
  </si>
  <si>
    <r>
      <rPr>
        <sz val="10"/>
        <rFont val="Calibri"/>
        <family val="2"/>
        <charset val="204"/>
        <scheme val="minor"/>
      </rPr>
      <t>6,0
(0,9-7,5)</t>
    </r>
  </si>
  <si>
    <t>2,6
(0,9-3,5)</t>
  </si>
  <si>
    <t>3,5
(0,9-5,5)</t>
  </si>
  <si>
    <t>4,5
(0,9-6,6)</t>
  </si>
  <si>
    <t>5,2
(0,9-6,6)</t>
  </si>
  <si>
    <t>2,0 
(0,9-3,0)</t>
  </si>
  <si>
    <t>2,5 
(0,9-3,4)</t>
  </si>
  <si>
    <t>2,5 
(0,9-3,2)</t>
  </si>
  <si>
    <t>2,8
(0,9-4,0)</t>
  </si>
  <si>
    <t>3,4
(0,9-3,9)</t>
  </si>
  <si>
    <t>4,0 
(0,9-5,3)</t>
  </si>
  <si>
    <t>4,2 
(0,9-4,4)</t>
  </si>
  <si>
    <t>5,4 
(0,9-6,0)</t>
  </si>
  <si>
    <t>AOHG 07 KPCA(-R) Winter Kit Standard охлаждение до -30° С</t>
  </si>
  <si>
    <t>AOHG 07 KPCA(-R) Winter Kit Lite     охлаждение до -20° С</t>
  </si>
  <si>
    <t>AOHG 09 KPCA(-R) Winter Kit Pro      охлаждение до -43° С</t>
  </si>
  <si>
    <t>AOHG 09 KPCA(-R) Winter Kit Standard охлаждение до -30° С</t>
  </si>
  <si>
    <t>AOHG 09 KPCA(-R) Winter Kit Lite      охлаждение до -20° С</t>
  </si>
  <si>
    <t>AOHG 12 KPCA(-R) Winter Kit Pro      охлаждение до -43° С</t>
  </si>
  <si>
    <t>AOHG 12 KPCA(-R) Winter Kit Standard  охлаждение до -30° С</t>
  </si>
  <si>
    <t>AOHG 12 KPCA(-R) Winter Kit Lite      охлаждение до -20° С</t>
  </si>
  <si>
    <t>Рекомендованная розничная цена адаптированного наружного блока</t>
  </si>
  <si>
    <t>НАРУЖНЫЕ БЛОКИ ДЛЯ КАНАЛЬНЫХ ВНУТРЕННИХ БЛОКОВ R410А</t>
  </si>
  <si>
    <t>Кассетные сплит-системы</t>
  </si>
  <si>
    <t>Канальные сплит-системы</t>
  </si>
  <si>
    <t>Универсальные сплит-системы</t>
  </si>
  <si>
    <t>Мультисплит-системы фиксированной компоновки BIG MULTI</t>
  </si>
  <si>
    <t>Мультисплит-системы свободной компоновки FLEXIBLE MULTI R32</t>
  </si>
  <si>
    <t>Мультисплит-системы свободной компоновки FLEXIBLE MULTI R410A</t>
  </si>
  <si>
    <t>Гарантия 1 год</t>
  </si>
  <si>
    <t xml:space="preserve">Оплата производится в рублях по курсу ЦБ РФ на день выставления счета. </t>
  </si>
  <si>
    <t>Сплит-системы бытового назначения</t>
  </si>
  <si>
    <t>Инверторные сплит-системы настенного типа (R410a, тепло/холод)</t>
  </si>
  <si>
    <t>Ротация, резервирование и одновременная работа двух сплит-систем без согласователя, датчик движения, ИК пульт в комплекте, яблочнокатехиновый и ионный дезодорирующий фильтры в комплекте, гарантия 3 года</t>
  </si>
  <si>
    <t>UTR-FA16-5</t>
  </si>
  <si>
    <t>AOHG 07 KPCA(-R)</t>
  </si>
  <si>
    <t>AOHG 09 KPCA(-R)</t>
  </si>
  <si>
    <t>AOHG 12 KPCA(-R)</t>
  </si>
  <si>
    <t xml:space="preserve">  ASHG 12 LUCA</t>
  </si>
  <si>
    <t>UTG-AGGAW</t>
  </si>
  <si>
    <t>UTG-BGGAW</t>
  </si>
  <si>
    <t>ASHG 18 KMTA(B)</t>
  </si>
  <si>
    <t>ASHG 24 KMTA(B)</t>
  </si>
  <si>
    <t>ASHG 07 KETA(-B)</t>
  </si>
  <si>
    <t>ASHG 09 KETA(-B)</t>
  </si>
  <si>
    <t>ASHG 12 KETA(-B)</t>
  </si>
  <si>
    <t>ASHG 14 KETA(-B)</t>
  </si>
  <si>
    <t>Наружные блоки с низкотемпературным комплектом</t>
  </si>
  <si>
    <t>Мультисплитсистемы свободной компоновки Flexible Multi R32</t>
  </si>
  <si>
    <t>Ваша скидка на бытовые сплитсистемы:</t>
  </si>
  <si>
    <t>Ваша скидка на мультисплитсистемы:</t>
  </si>
  <si>
    <t>4,0
(1,44,6)</t>
  </si>
  <si>
    <t>4,4
(1,15,4)</t>
  </si>
  <si>
    <t>5,0
(1,75,8)</t>
  </si>
  <si>
    <t>5,6
(1,86,6)</t>
  </si>
  <si>
    <t>5,4
(1,87,0)</t>
  </si>
  <si>
    <t>6,8
(2,08,0)</t>
  </si>
  <si>
    <t>6,8
(1,88,5)</t>
  </si>
  <si>
    <t>8,0
(2,09,2)</t>
  </si>
  <si>
    <t>8,0
(2,410,1)</t>
  </si>
  <si>
    <t>9,6
(3,011,2)</t>
  </si>
  <si>
    <t>9,5 
(3,011,0)</t>
  </si>
  <si>
    <t>10,6
 (3,512)</t>
  </si>
  <si>
    <t>Премия Good Design Award, ИК пульт в комплекте, яблочнокатехиновый и ионный дезодорирующий фильтры в комплекте</t>
  </si>
  <si>
    <t>Текстурная панель, цвет белый, ИК пульт в комплекте, яблочнокатехиновый и ионный дезодорирующий фильтры в комплекте</t>
  </si>
  <si>
    <t>Текстурная панель, цвет серебристый, ИК пульт в комплекте, яблочнокатехиновый и ионный дезодорирующий фильтры в комплекте</t>
  </si>
  <si>
    <t>Премия Good Design Award, датчик движения, уровень шума 19 дБ, ИК пульт в комплекте, яблочнокатехиновый и ионный дезодорирующий фильтры в комплекте</t>
  </si>
  <si>
    <t>ASHE 009 GCEH</t>
  </si>
  <si>
    <t>ASHE 007 GCEH</t>
  </si>
  <si>
    <t xml:space="preserve">Общий объем, м3  </t>
  </si>
  <si>
    <t>СПЛИТ-СИСТЕМЫ</t>
  </si>
  <si>
    <t>Потолочные, универсальные, напольные</t>
  </si>
  <si>
    <t>Сумма, $</t>
  </si>
  <si>
    <t>Бытовые сплит-системы</t>
  </si>
  <si>
    <t>AOHG 07 KPCA(-R) Winter Kit Pro 
охлаждение до -43° С</t>
  </si>
  <si>
    <t>AOHG 18 KLCA Winter Kit Pro      
охлаждение до -43° С</t>
  </si>
  <si>
    <t>AOHG 18 KLCA Winter Kit Lite     
охлаждение до -20° С</t>
  </si>
  <si>
    <t>AOHG 24 KLCA Winter Kit Pro       
охлаждение до -43° С</t>
  </si>
  <si>
    <t>AOHG 24 KLCA Winter Kit Lite     
охлаждение до -20° С</t>
  </si>
  <si>
    <t>AOHG 07 KMСС Winter Kit Pro     
охлаждение до -43° С</t>
  </si>
  <si>
    <t>AOHG 07 KMСС Winter Kit Lite    
охлаждение до -20° С</t>
  </si>
  <si>
    <t>AOHG 07 KMСС Winter Kit Heat           
обогрев до -25° С</t>
  </si>
  <si>
    <t>AOHG 09 KMСС Winter Kit Pro      
охлаждение до -43° С</t>
  </si>
  <si>
    <t>AOHG 09 KMСС Winter Kit Lite    
охлаждение до -20° С</t>
  </si>
  <si>
    <t>AOHG 09 KMСС Winter Kit Heat           
обогрев до -25° С</t>
  </si>
  <si>
    <t>AOHG 12 KMСС Winter Kit Pro      
охлаждение до -43° С</t>
  </si>
  <si>
    <t>AOHG 12 KMСС Winter Kit Lite    
охлаждение до -20° С</t>
  </si>
  <si>
    <t>AOHG 12 KMСС Winter Kit Heat           
обогрев до -25° С</t>
  </si>
  <si>
    <t>AOHG 14 KMСС Winter Kit Pro     
охлаждение до -43° С</t>
  </si>
  <si>
    <t>AOHG 14 KMСС Winter Kit Lite    
охлаждение до -20° С</t>
  </si>
  <si>
    <t>AOHG 14 KMСС Winter Kit Heat           
обогрев до -25° С</t>
  </si>
  <si>
    <t>AOHG 18 KMTA Winter Kit Pro     
охлаждение до -43° С</t>
  </si>
  <si>
    <t>AOHG 18 KMTA Winter Kit Lite    
охлаждение до -20° С</t>
  </si>
  <si>
    <t>AOHG 18 KMTA Winter Kit Heat           
обогрев до -25° С</t>
  </si>
  <si>
    <t>AOHG 24 KMTA Winter Kit Pro     
охлаждение до -43° С</t>
  </si>
  <si>
    <t>AOHG 24 KMTA Winter Kit Lite    
охлаждение до -20° С</t>
  </si>
  <si>
    <t>AOHG 24 KMTA Winter Kit Heat           
обогрев до -25° С</t>
  </si>
  <si>
    <t>AOHG 30 KMTA Winter Kit Pro     
охлаждение до -43° С</t>
  </si>
  <si>
    <t>AOHG 36 KMTA Winter Kit Pro     
охлаждение до -43° С</t>
  </si>
  <si>
    <t>AOHG 07 KGCA Winter Kit Lite    
охлаждение до -20° С</t>
  </si>
  <si>
    <t>AOHG 07 KGCA Winter Kit Heat           
обогрев до -25° С</t>
  </si>
  <si>
    <t>AOHG 09 KGCA  Winter Kit Pro     
охлаждение до -43° С</t>
  </si>
  <si>
    <t>AOHG 09 KGCA Winter Kit Lite    
охлаждение до -20° С</t>
  </si>
  <si>
    <t>AOHG 09 KGCA Winter Kit Heat           
обогрев до -25° С</t>
  </si>
  <si>
    <t>AOHG 12 KGCA  Winter Kit Pro     
охлаждение до -43° С</t>
  </si>
  <si>
    <t>AOHG 12 KGCA Winter Kit Lite    
охлаждение до -20° С</t>
  </si>
  <si>
    <t>AOHG 12 KGCA Winter Kit Heat           
обогрев до -25° С</t>
  </si>
  <si>
    <t>AOHG 14 KGCA  Winter Kit Pro     
охлаждение до -43° С</t>
  </si>
  <si>
    <t>AOHG 14 KGCA Winter Kit Lite    
охлаждение до -20° С</t>
  </si>
  <si>
    <t>AOHG 14 KGCA Winter Kit Heat           
обогрев до -25° С</t>
  </si>
  <si>
    <t>AOHG 07 KETA  Winter Kit Pro     
охлаждение до -43° С</t>
  </si>
  <si>
    <t>AOHG 07 KETA Winter Kit Lite      
охлаждение до -20° С</t>
  </si>
  <si>
    <t>AOHG 07 KETA Winter Kit Heat             
обогрев до -25° С</t>
  </si>
  <si>
    <t>AOHG 09 KETA  Winter Kit Pro     
охлаждение до -43° С</t>
  </si>
  <si>
    <t>AOHG 09 KETA Winter Kit Lite      
охлаждение до -20° С</t>
  </si>
  <si>
    <t>AOHG 09 KETA Winter Kit Heat             
обогрев до -25° С</t>
  </si>
  <si>
    <t>AOHG 12 KETA  Winter Kit Pro     
охлаждение до -43° С</t>
  </si>
  <si>
    <t>AOHG 12 KETA Winter Kit Lite      
охлаждение до -20° С</t>
  </si>
  <si>
    <t>AOHG 12 KETA Winter Kit Heat             
обогрев до -25° С</t>
  </si>
  <si>
    <t>AOHG 14 KETA  Winter Kit Pro     
охлаждение до -43° С</t>
  </si>
  <si>
    <t>AOHG 14 KETA Winter Kit Lite      
охлаждение до -20° С</t>
  </si>
  <si>
    <t xml:space="preserve">AOHG 14 KETA Winter Kit Heat             
обогрев до -25° С           </t>
  </si>
  <si>
    <t>AOHG 09 KVCA  Winter Kit Pro     
охлаждение до -43° С</t>
  </si>
  <si>
    <t>AOHG 09 KVCA Winter Kit Lite    
охлаждение до -20° С</t>
  </si>
  <si>
    <t>AOHG 09 KVCA Winter Kit Heat           
обогрев до -25° С</t>
  </si>
  <si>
    <t>AOHG 12 KVCA  Winter Kit Pro     
охлаждение до -43° С</t>
  </si>
  <si>
    <t>AOHG 12 KVCA Winter Kit Lite    
охлаждение до -20° С</t>
  </si>
  <si>
    <t>AOHG 12 KVCA Winter Kit Heat           
обогрев до -25° С</t>
  </si>
  <si>
    <t>AOHG 14 KVCA  Winter Kit Pro     
охлаждение до -43° С</t>
  </si>
  <si>
    <t>AOHG 14 KVCA Winter Kit Lite    
охлаждение до -20° С</t>
  </si>
  <si>
    <t>AOHG 14 KVCA Winter Kit Heat           
обогрев до -25° С</t>
  </si>
  <si>
    <t>AOHG 09 KBTB  Winter Kit Pro     
охлаждение до -43° С</t>
  </si>
  <si>
    <t>AOHG 09 KBTB Winter Kit Lite      
охлаждение до -20° С</t>
  </si>
  <si>
    <t>AOHG 09 KBTB Winter Kit Heat             
обогрев до -25° С</t>
  </si>
  <si>
    <t>AOHG 09 KATA  Winter Kit Pro     
охлаждение до -43° С</t>
  </si>
  <si>
    <t>AOHG 09 KATA Winter Kit Lite    
охлаждение до -20° С</t>
  </si>
  <si>
    <t>AOHG 12 KBTB  Winter Kit Pro     
охлаждение до -43° С</t>
  </si>
  <si>
    <t>AOHG 12 KBTB Winter Kit Lite      
охлаждение до -20° С</t>
  </si>
  <si>
    <t>AOHG 12 KBTB Winter Kit Heat             
обогрев до -25° С</t>
  </si>
  <si>
    <t>AOHG 12 KATA  Winter Kit Pro     
охлаждение до -43° С</t>
  </si>
  <si>
    <t>AOHG 12 KATA Winter Kit Lite    
охлаждение до -20° С</t>
  </si>
  <si>
    <t>AOHG 14 KBTB  Winter Kit Pro     
охлаждение до -43° С</t>
  </si>
  <si>
    <t>AOHG 14 KBTB Winter Kit Lite      
охлаждение до -20° С</t>
  </si>
  <si>
    <t>AOHG 14 KBTB Winter Kit Heat             
обогрев до -25° С</t>
  </si>
  <si>
    <t>AOHG 14 KATA  Winter Kit Pro     
охлаждение до -43° С</t>
  </si>
  <si>
    <t>AOHG 14 KATA Winter Kit Lite    
охлаждение до -20° С</t>
  </si>
  <si>
    <t>AOHG 18 KBTB  Winter Kit Pro     
охлаждение до -43° С</t>
  </si>
  <si>
    <t>AOHG 18 KBTB Winter Kit Lite      
охлаждение до -20° С</t>
  </si>
  <si>
    <t>AOHG 18 KBTB Winter Kit Heat             
обогрев до -25° С</t>
  </si>
  <si>
    <t>AOHG 18 KATA  Winter Kit Pro     
охлаждение до -43° С</t>
  </si>
  <si>
    <t>AOHG 18 KATA Winter Kit Lite    
охлаждение до -20° С</t>
  </si>
  <si>
    <t>AOHG 22 KBTB  Winter Kit Pro     
охлаждение до -43° С</t>
  </si>
  <si>
    <t>AOHG 22 KBTB Winter Kit Lite      
охлаждение до -20° С</t>
  </si>
  <si>
    <t>AOHG 22 KBTB Winter Kit Heat             
обогрев до -25° С</t>
  </si>
  <si>
    <t>AOHG 22 KATA  Winter Kit Pro     
охлаждение до -43° С</t>
  </si>
  <si>
    <t>AOHG 22 KATA Winter Kit Lite    
охлаждение до -20° С</t>
  </si>
  <si>
    <t>AOHG 24 KBTB  Winter Kit Pro     
охлаждение до -43° С</t>
  </si>
  <si>
    <t>AOHG 24 KBTB Winter Kit Lite      
охлаждение до -20° С</t>
  </si>
  <si>
    <t>AOHG 24 KBTB Winter Kit Heat             
обогрев до -25° С</t>
  </si>
  <si>
    <t>AOHG 24 KATA  Winter Kit Pro     
охлаждение до -43° С</t>
  </si>
  <si>
    <t>AOHG 24 KATA Winter Kit Lite    
охлаждение до -20° С</t>
  </si>
  <si>
    <t>AOHG 30 KBTB  Winter Kit Pro     
охлаждение до -43° С</t>
  </si>
  <si>
    <t>AOHG 30 KBTB Winter Kit Heat             
обогрев до -25° С</t>
  </si>
  <si>
    <t>AOHG 30 KATA  Winter Kit Pro     
охлаждение до -43° С</t>
  </si>
  <si>
    <t>AOHG 36 KBTB  Winter Kit Pro     
охлаждение до -43° С</t>
  </si>
  <si>
    <t>AOHG 36 KBTB Winter Kit Heat             
обогрев до -25° С</t>
  </si>
  <si>
    <t>AOHG 36 KATA  Winter Kit Pro     
охлаждение до -43° С</t>
  </si>
  <si>
    <t>AOHG 45 KBTB  Winter Kit Pro     
охлаждение до -43° С</t>
  </si>
  <si>
    <t>AOHG 45 KBTB Winter Kit Heat             
обогрев до -25° С</t>
  </si>
  <si>
    <t>AOHG 45 KATA Winter Kit Pro     
охлаждение до -43° С</t>
  </si>
  <si>
    <t>AOHG 54 KBTB  Winter Kit Pro     
охлаждение до -43° С</t>
  </si>
  <si>
    <t>AOHG 54 KBTB Winter Kit Heat             
обогрев до -25° С</t>
  </si>
  <si>
    <t>AOHG 54 KATA  Winter Kit Pro     
охлаждение до -43° С</t>
  </si>
  <si>
    <t>AOHG 36 KRTA  Winter Kit Pro     
охлаждение до -43° С</t>
  </si>
  <si>
    <t>AOHG 36 KRTA Winter Kit Heat            
обогрев до -25° С</t>
  </si>
  <si>
    <t>AOHG 45 KRTA  Winter Kit Pro     
охлаждение до -43° С</t>
  </si>
  <si>
    <t>AOHG 45 KRTA Winter Kit Heat            
обогрев до -25° С</t>
  </si>
  <si>
    <t>AOHG 54 KRTA  Winter Kit Pro     
охлаждение до -43° С</t>
  </si>
  <si>
    <t>AOHG 54 KRTA Winter Kit Heat            
обогрев до -25° С</t>
  </si>
  <si>
    <t>AOHG 36 KQTA  Winter Kit Pro     
охлаждение до -43° С</t>
  </si>
  <si>
    <t>AOHG 45 KQTA  Winter Kit Pro     
охлаждение до -43° С</t>
  </si>
  <si>
    <t>AOHG 54 KQTA  Winter Kit Pro     
охлаждение до -43° С</t>
  </si>
  <si>
    <t>AOHG 60 LATT  Winter Kit Pro     
охлаждение до -43° С</t>
  </si>
  <si>
    <t>AOHG 72 LRLA  Winter Kit Pro     
охлаждение до -43° С</t>
  </si>
  <si>
    <t>AOHG 90 LRLA  Winter Kit Pro     
охлаждение до -43° С</t>
  </si>
  <si>
    <t xml:space="preserve">AOHG 30 LMTA  Winter Kit Pro     
охлаждение до -43° С      </t>
  </si>
  <si>
    <t xml:space="preserve">AOHG 30 LMTA Winter Kit Heat           
обогрев до -25° С           </t>
  </si>
  <si>
    <t xml:space="preserve">AOHG 36 LMTA  Winter Kit Pro     
охлаждение до -43° С     </t>
  </si>
  <si>
    <t xml:space="preserve">AOHG 36 LMTA Winter Kit Heat           
обогрев до -25° С           </t>
  </si>
  <si>
    <t>AOHG 14 KBTA2</t>
  </si>
  <si>
    <t>AOHG 18 KBTA2</t>
  </si>
  <si>
    <t>AOHG 18 KBTA3</t>
  </si>
  <si>
    <t>AOHG 24 KBTA3</t>
  </si>
  <si>
    <t>AOHG 30 KBTA4</t>
  </si>
  <si>
    <t>AOHG 36 KBTA5</t>
  </si>
  <si>
    <t>Внимание! Предложение действительно на оборудование на остатках.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</si>
</sst>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5">
    <numFmt numFmtId="164" formatCode="_-* #,##0_-;\-* #,##0_-;_-* &quot;-&quot;_-;_-@_-"/>
    <numFmt numFmtId="165" formatCode="_-* #,##0&quot;р.&quot;_-;\-* #,##0&quot;р.&quot;_-;_-* &quot;-&quot;&quot;р.&quot;_-;_-@_-"/>
    <numFmt numFmtId="166" formatCode="_-* #,##0_р_._-;\-* #,##0_р_._-;_-* &quot;-&quot;_р_._-;_-@_-"/>
    <numFmt numFmtId="167" formatCode="_-* #,##0.00_р_._-;\-* #,##0.00_р_._-;_-* &quot;-&quot;??_р_._-;_-@_-"/>
    <numFmt numFmtId="168" formatCode="_-* #,##0\ _р_._-;\-* #,##0\ _р_._-;_-* &quot;-&quot;\ _р_._-;_-@_-"/>
    <numFmt numFmtId="169" formatCode="_-* #,##0.00\ &quot;р.&quot;_-;\-* #,##0.00\ &quot;р.&quot;_-;_-* &quot;-&quot;??\ &quot;р.&quot;_-;_-@_-"/>
    <numFmt numFmtId="170" formatCode="_(&quot;$&quot;* #,##0_);_(&quot;$&quot;* \(#,##0\);_(&quot;$&quot;* &quot;-&quot;_);_(@_)"/>
    <numFmt numFmtId="171" formatCode="_(&quot;$&quot;* #,##0.00_);_(&quot;$&quot;* \(#,##0.00\);_(&quot;$&quot;* &quot;-&quot;??_);_(@_)"/>
    <numFmt numFmtId="172" formatCode="0.0"/>
    <numFmt numFmtId="173" formatCode="0.000"/>
    <numFmt numFmtId="174" formatCode="#,##0&quot;р.&quot;"/>
    <numFmt numFmtId="175" formatCode="[$$-409]#,##0"/>
    <numFmt numFmtId="176" formatCode="0.0%"/>
    <numFmt numFmtId="177" formatCode="_-&quot;Ј&quot;* #,##0_-;\-&quot;Ј&quot;* #,##0_-;_-&quot;Ј&quot;* &quot;-&quot;_-;_-@_-"/>
    <numFmt numFmtId="178" formatCode="_-&quot;Ј&quot;* #,##0.00_-;\-&quot;Ј&quot;* #,##0.00_-;_-&quot;Ј&quot;* &quot;-&quot;??_-;_-@_-"/>
    <numFmt numFmtId="179" formatCode="_-* #,##0.00\ &quot;€&quot;_-;\-* #,##0.00\ &quot;€&quot;_-;_-* &quot;-&quot;??\ &quot;€&quot;_-;_-@_-"/>
    <numFmt numFmtId="180" formatCode="[$€]#,##0.00;[Red][$€]\-#,##0.00"/>
    <numFmt numFmtId="181" formatCode="_-* #,##0\ _P_t_s_-;\-* #,##0\ _P_t_s_-;_-* &quot;-&quot;\ _P_t_s_-;_-@_-"/>
    <numFmt numFmtId="182" formatCode="_-* #,##0\ &quot;Pts&quot;_-;\-* #,##0\ &quot;Pts&quot;_-;_-* &quot;-&quot;\ &quot;Pts&quot;_-;_-@_-"/>
    <numFmt numFmtId="183" formatCode="0.0%;\(0.0%\)"/>
    <numFmt numFmtId="184" formatCode="_-* #,##0_р_._-;\-* #,##0_р_._-;_-* \-_р_._-;_-@_-"/>
    <numFmt numFmtId="185" formatCode="_-* #,##0.00_р_._-;\-* #,##0.00_р_._-;_-* \-??_р_._-;_-@_-"/>
    <numFmt numFmtId="186" formatCode="_-* #,##0\ _€_-;\-* #,##0\ _€_-;_-* &quot;-&quot;\ _€_-;_-@_-"/>
    <numFmt numFmtId="187" formatCode="_-* #,##0_₴_-;\-* #,##0_₴_-;_-* &quot;-&quot;_₴_-;_-@_-"/>
    <numFmt numFmtId="188" formatCode="_-* #,##0.00\ &quot;DM&quot;_-;\-* #,##0.00\ &quot;DM&quot;_-;_-* &quot;-&quot;??\ &quot;DM&quot;_-;_-@_-"/>
    <numFmt numFmtId="189" formatCode="_-* #,##0.00\ [$€]_-;\-* #,##0.00\ [$€]_-;_-* \-??\ [$€]_-;_-@_-"/>
    <numFmt numFmtId="190" formatCode="_-* #,##0.00&quot;р.&quot;_-;\-* #,##0.00&quot;р.&quot;_-;_-* \-??&quot;р.&quot;_-;_-@_-"/>
    <numFmt numFmtId="191" formatCode="#,##0&quot; F&quot;_);[Red]\(#,##0&quot; F)&quot;"/>
    <numFmt numFmtId="192" formatCode="General_)"/>
    <numFmt numFmtId="193" formatCode="#,##0.00&quot; F&quot;_);[Red]\(#,##0.00&quot; F)&quot;"/>
    <numFmt numFmtId="194" formatCode="#,##0&quot; $&quot;;\-#,##0&quot; $&quot;"/>
    <numFmt numFmtId="195" formatCode="#,##0&quot; $&quot;;[Red]\-#,##0&quot; $&quot;"/>
    <numFmt numFmtId="196" formatCode="_-* #,##0.00_-;\-* #,##0.00_-;_-* \-??_-;_-@_-"/>
    <numFmt numFmtId="197" formatCode="0_ "/>
    <numFmt numFmtId="198" formatCode="_(* #,##0_);_(* \(#,##0\);_(* \-_);_(@_)"/>
    <numFmt numFmtId="199" formatCode="\$0.000"/>
    <numFmt numFmtId="200" formatCode="0.0&quot;  &quot;"/>
    <numFmt numFmtId="201" formatCode="#,##0.00&quot; $&quot;;\-#,##0.00&quot; $&quot;"/>
    <numFmt numFmtId="202" formatCode="#,##0.00&quot; $&quot;;[Red]\-#,##0.00&quot; $&quot;"/>
    <numFmt numFmtId="203" formatCode="_-* #,##0;_-* #,##0;_-* \-;_-@_-"/>
    <numFmt numFmtId="204" formatCode="_(&quot;Itl. &quot;* #,##0_);_(&quot;Itl. &quot;* \(#,##0\);_(&quot;Itl. &quot;* \-_);_(@_)"/>
    <numFmt numFmtId="205" formatCode="0_ ;[Red]\-0\ "/>
    <numFmt numFmtId="206" formatCode="[$$-C09]#,##0"/>
    <numFmt numFmtId="207" formatCode="#,##0\ &quot;₽&quot;"/>
    <numFmt numFmtId="208" formatCode="#,##0\ [$₽-419]"/>
  </numFmts>
  <fonts count="212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u/>
      <sz val="10"/>
      <color indexed="12"/>
      <name val="Arial Cyr"/>
      <charset val="204"/>
    </font>
    <font>
      <sz val="8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10"/>
      <color indexed="10"/>
      <name val="Arial Cyr"/>
      <charset val="204"/>
    </font>
    <font>
      <sz val="10"/>
      <color indexed="10"/>
      <name val="Arial Cyr"/>
      <family val="2"/>
      <charset val="204"/>
    </font>
    <font>
      <b/>
      <sz val="10"/>
      <name val="Times New Roman"/>
      <family val="1"/>
      <charset val="204"/>
    </font>
    <font>
      <sz val="10"/>
      <name val="Arial Cyr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63"/>
      <name val="Arial"/>
      <family val="2"/>
      <charset val="204"/>
    </font>
    <font>
      <sz val="10"/>
      <color indexed="63"/>
      <name val="Arial"/>
      <family val="2"/>
      <charset val="204"/>
    </font>
    <font>
      <b/>
      <sz val="12"/>
      <color indexed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8"/>
      <name val="Times New Roman"/>
      <family val="1"/>
      <charset val="204"/>
    </font>
    <font>
      <sz val="6"/>
      <name val="Times New Roman"/>
      <family val="1"/>
      <charset val="204"/>
    </font>
    <font>
      <b/>
      <sz val="11"/>
      <name val="Arial"/>
      <family val="2"/>
      <charset val="204"/>
    </font>
    <font>
      <sz val="11"/>
      <name val="ＭＳ Ｐゴシック"/>
      <family val="3"/>
      <charset val="128"/>
    </font>
    <font>
      <b/>
      <sz val="12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color indexed="9"/>
      <name val="Arial"/>
      <family val="2"/>
      <charset val="204"/>
    </font>
    <font>
      <b/>
      <sz val="11"/>
      <color indexed="63"/>
      <name val="Arial"/>
      <family val="2"/>
      <charset val="204"/>
    </font>
    <font>
      <b/>
      <sz val="18"/>
      <color indexed="9"/>
      <name val="Arial"/>
      <family val="2"/>
      <charset val="204"/>
    </font>
    <font>
      <b/>
      <sz val="14"/>
      <color indexed="9"/>
      <name val="Arial"/>
      <family val="2"/>
      <charset val="204"/>
    </font>
    <font>
      <sz val="12"/>
      <name val="Times New Roman"/>
      <family val="1"/>
    </font>
    <font>
      <sz val="10"/>
      <name val="Helv"/>
      <family val="2"/>
    </font>
    <font>
      <sz val="11"/>
      <name val="돋움"/>
      <family val="3"/>
      <charset val="129"/>
    </font>
    <font>
      <sz val="12"/>
      <name val="宋体"/>
      <charset val="134"/>
    </font>
    <font>
      <sz val="10"/>
      <name val="Helv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sz val="11"/>
      <color indexed="16"/>
      <name val="Calibri"/>
      <family val="2"/>
    </font>
    <font>
      <b/>
      <sz val="11"/>
      <color indexed="52"/>
      <name val="Calibri"/>
      <family val="2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0"/>
      <color indexed="0"/>
      <name val="MS Sans Serif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sz val="10"/>
      <color indexed="62"/>
      <name val="Arial"/>
      <family val="2"/>
    </font>
    <font>
      <i/>
      <sz val="11"/>
      <color indexed="23"/>
      <name val="Calibri"/>
      <family val="2"/>
    </font>
    <font>
      <sz val="11"/>
      <name val="ＭＳ Ｐゴシック"/>
      <charset val="128"/>
    </font>
    <font>
      <i/>
      <sz val="10"/>
      <color indexed="23"/>
      <name val="Arial"/>
      <family val="2"/>
    </font>
    <font>
      <b/>
      <sz val="11"/>
      <color indexed="62"/>
      <name val="Calibri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11"/>
      <color indexed="8"/>
      <name val="ＭＳ Ｐゴシック"/>
      <family val="3"/>
      <charset val="128"/>
    </font>
    <font>
      <b/>
      <i/>
      <sz val="10"/>
      <name val="Arial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1"/>
    </font>
    <font>
      <sz val="11"/>
      <name val="ＭＳ ゴシック"/>
      <charset val="128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1"/>
    </font>
    <font>
      <u/>
      <sz val="9"/>
      <color indexed="12"/>
      <name val="Calibri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MS Sans"/>
      <family val="1"/>
    </font>
    <font>
      <sz val="11"/>
      <color indexed="8"/>
      <name val="맑은 고딕"/>
      <family val="3"/>
      <charset val="129"/>
    </font>
    <font>
      <sz val="11"/>
      <color indexed="8"/>
      <name val="宋体"/>
      <charset val="134"/>
    </font>
    <font>
      <u/>
      <sz val="10"/>
      <color indexed="12"/>
      <name val="Arial Cyr"/>
      <family val="2"/>
      <charset val="204"/>
    </font>
    <font>
      <sz val="10"/>
      <color indexed="8"/>
      <name val="Humanst521 BT"/>
      <family val="2"/>
    </font>
    <font>
      <b/>
      <sz val="12"/>
      <name val="Arial MT"/>
      <family val="2"/>
      <charset val="204"/>
    </font>
    <font>
      <sz val="12"/>
      <name val="Arial MT"/>
      <family val="2"/>
      <charset val="204"/>
    </font>
    <font>
      <sz val="10"/>
      <name val="MS Serif"/>
      <family val="1"/>
      <charset val="204"/>
    </font>
    <font>
      <sz val="10"/>
      <color indexed="16"/>
      <name val="MS Serif"/>
      <family val="1"/>
      <charset val="204"/>
    </font>
    <font>
      <sz val="10"/>
      <name val="Geneva"/>
      <family val="2"/>
      <charset val="204"/>
    </font>
    <font>
      <b/>
      <sz val="8"/>
      <name val="MS Sans Serif"/>
      <family val="2"/>
      <charset val="204"/>
    </font>
    <font>
      <sz val="8"/>
      <name val="Arial Cyr"/>
      <family val="2"/>
      <charset val="204"/>
    </font>
    <font>
      <sz val="8"/>
      <name val="MS Sans Serif"/>
      <family val="2"/>
      <charset val="204"/>
    </font>
    <font>
      <b/>
      <sz val="8"/>
      <color indexed="8"/>
      <name val="Arial"/>
      <family val="2"/>
      <charset val="204"/>
    </font>
    <font>
      <sz val="10"/>
      <name val="Arial"/>
      <family val="2"/>
      <charset val="186"/>
    </font>
    <font>
      <sz val="11"/>
      <name val="Arial"/>
      <family val="2"/>
      <charset val="204"/>
    </font>
    <font>
      <b/>
      <sz val="10"/>
      <name val="Arial Cyr"/>
      <charset val="204"/>
    </font>
    <font>
      <sz val="9"/>
      <name val="Arial"/>
      <family val="2"/>
      <charset val="204"/>
    </font>
    <font>
      <u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12"/>
      <name val="Arial"/>
      <family val="2"/>
      <charset val="204"/>
    </font>
    <font>
      <sz val="16"/>
      <name val="Arial"/>
      <family val="2"/>
      <charset val="204"/>
    </font>
    <font>
      <b/>
      <i/>
      <sz val="10"/>
      <name val="Arial"/>
      <family val="2"/>
      <charset val="204"/>
    </font>
    <font>
      <u/>
      <sz val="10"/>
      <color indexed="10"/>
      <name val="Arial"/>
      <family val="2"/>
      <charset val="204"/>
    </font>
    <font>
      <sz val="10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theme="0"/>
      <name val="Arial Cyr"/>
      <charset val="204"/>
    </font>
    <font>
      <sz val="10"/>
      <color theme="0"/>
      <name val="Times New Roman"/>
      <family val="1"/>
      <charset val="204"/>
    </font>
    <font>
      <b/>
      <sz val="12"/>
      <color theme="0"/>
      <name val="Arial"/>
      <family val="2"/>
      <charset val="204"/>
    </font>
    <font>
      <sz val="12"/>
      <color theme="0"/>
      <name val="Arial"/>
      <family val="2"/>
      <charset val="204"/>
    </font>
    <font>
      <b/>
      <sz val="30"/>
      <color theme="0"/>
      <name val="Arial"/>
      <family val="2"/>
      <charset val="204"/>
    </font>
    <font>
      <b/>
      <sz val="24"/>
      <color theme="0"/>
      <name val="Arial"/>
      <family val="2"/>
      <charset val="204"/>
    </font>
    <font>
      <sz val="10"/>
      <color rgb="FFC00000"/>
      <name val="Arial"/>
      <family val="2"/>
      <charset val="204"/>
    </font>
    <font>
      <b/>
      <sz val="28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color rgb="FFC00000"/>
      <name val="Arial"/>
      <family val="2"/>
      <charset val="204"/>
    </font>
    <font>
      <sz val="10"/>
      <color theme="1"/>
      <name val="Meiryo UI"/>
      <family val="2"/>
      <charset val="128"/>
    </font>
    <font>
      <u/>
      <sz val="9"/>
      <color theme="0"/>
      <name val="Arial"/>
      <family val="2"/>
      <charset val="204"/>
    </font>
    <font>
      <b/>
      <sz val="30"/>
      <color theme="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24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vertAlign val="superscript"/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b/>
      <sz val="10"/>
      <color indexed="9"/>
      <name val="Calibri"/>
      <family val="2"/>
      <charset val="204"/>
      <scheme val="minor"/>
    </font>
    <font>
      <b/>
      <sz val="14"/>
      <color indexed="9"/>
      <name val="Calibri"/>
      <family val="2"/>
      <charset val="204"/>
      <scheme val="minor"/>
    </font>
    <font>
      <b/>
      <sz val="11"/>
      <color indexed="63"/>
      <name val="Calibri"/>
      <family val="2"/>
      <charset val="204"/>
      <scheme val="minor"/>
    </font>
    <font>
      <b/>
      <sz val="10"/>
      <color indexed="63"/>
      <name val="Calibri"/>
      <family val="2"/>
      <charset val="204"/>
      <scheme val="minor"/>
    </font>
    <font>
      <sz val="10"/>
      <color indexed="63"/>
      <name val="Calibri"/>
      <family val="2"/>
      <charset val="204"/>
      <scheme val="minor"/>
    </font>
    <font>
      <b/>
      <sz val="12"/>
      <color indexed="63"/>
      <name val="Calibri"/>
      <family val="2"/>
      <charset val="204"/>
      <scheme val="minor"/>
    </font>
    <font>
      <sz val="12"/>
      <color indexed="63"/>
      <name val="Calibri"/>
      <family val="2"/>
      <charset val="204"/>
      <scheme val="minor"/>
    </font>
    <font>
      <b/>
      <sz val="9"/>
      <color indexed="63"/>
      <name val="Calibri"/>
      <family val="2"/>
      <charset val="204"/>
      <scheme val="minor"/>
    </font>
    <font>
      <b/>
      <sz val="12"/>
      <color theme="1" tint="0.249977111117893"/>
      <name val="Calibri"/>
      <family val="2"/>
      <charset val="204"/>
      <scheme val="minor"/>
    </font>
    <font>
      <sz val="10"/>
      <color theme="1" tint="0.249977111117893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2"/>
      <color indexed="9"/>
      <name val="Calibri"/>
      <family val="2"/>
      <charset val="204"/>
      <scheme val="minor"/>
    </font>
    <font>
      <b/>
      <sz val="11"/>
      <color indexed="9"/>
      <name val="Calibri"/>
      <family val="2"/>
      <charset val="204"/>
      <scheme val="minor"/>
    </font>
    <font>
      <b/>
      <vertAlign val="superscript"/>
      <sz val="11"/>
      <color indexed="9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0"/>
      <color indexed="10"/>
      <name val="Calibri"/>
      <family val="2"/>
      <charset val="204"/>
      <scheme val="minor"/>
    </font>
    <font>
      <sz val="24"/>
      <color indexed="1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24"/>
      <color indexed="10"/>
      <name val="Calibri"/>
      <family val="2"/>
      <charset val="204"/>
      <scheme val="minor"/>
    </font>
    <font>
      <b/>
      <sz val="24"/>
      <color rgb="FFE30017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color rgb="FF212121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b/>
      <sz val="16"/>
      <color indexed="9"/>
      <name val="Calibri"/>
      <family val="2"/>
      <charset val="204"/>
      <scheme val="minor"/>
    </font>
    <font>
      <b/>
      <sz val="6"/>
      <color indexed="9"/>
      <name val="Calibri"/>
      <family val="2"/>
      <charset val="204"/>
      <scheme val="minor"/>
    </font>
    <font>
      <sz val="9"/>
      <color indexed="10"/>
      <name val="Calibri"/>
      <family val="2"/>
      <charset val="204"/>
      <scheme val="minor"/>
    </font>
    <font>
      <i/>
      <sz val="11"/>
      <color indexed="63"/>
      <name val="Calibri"/>
      <family val="2"/>
      <charset val="204"/>
      <scheme val="minor"/>
    </font>
    <font>
      <sz val="12"/>
      <color indexed="1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2"/>
      <color rgb="FF7F7F7F"/>
      <name val="Calibri"/>
      <family val="2"/>
      <charset val="204"/>
    </font>
    <font>
      <b/>
      <sz val="18"/>
      <color theme="1" tint="0.249977111117893"/>
      <name val="Calibri"/>
      <family val="2"/>
      <charset val="204"/>
      <scheme val="minor"/>
    </font>
    <font>
      <b/>
      <sz val="10"/>
      <color theme="1" tint="0.249977111117893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8"/>
      <color rgb="FFE30017"/>
      <name val="Calibri"/>
      <family val="2"/>
      <charset val="204"/>
    </font>
    <font>
      <b/>
      <sz val="10"/>
      <color indexed="8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</font>
    <font>
      <b/>
      <sz val="28"/>
      <color theme="0"/>
      <name val="Calibri"/>
      <family val="2"/>
      <charset val="204"/>
      <scheme val="minor"/>
    </font>
    <font>
      <sz val="10"/>
      <color rgb="FF212121"/>
      <name val="Calibri"/>
      <family val="2"/>
      <charset val="204"/>
      <scheme val="minor"/>
    </font>
  </fonts>
  <fills count="8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31"/>
      </patternFill>
    </fill>
    <fill>
      <patternFill patternType="solid">
        <fgColor indexed="26"/>
        <bgColor indexed="9"/>
      </patternFill>
    </fill>
    <fill>
      <patternFill patternType="solid">
        <fgColor indexed="43"/>
      </patternFill>
    </fill>
    <fill>
      <patternFill patternType="solid">
        <fgColor indexed="54"/>
        <bgColor indexed="23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0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</patternFill>
    </fill>
    <fill>
      <patternFill patternType="solid">
        <fgColor indexed="31"/>
        <bgColor indexed="42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39997558519241921"/>
        <bgColor indexed="64"/>
      </patternFill>
    </fill>
    <fill>
      <gradientFill degree="180">
        <stop position="0">
          <color theme="0"/>
        </stop>
        <stop position="1">
          <color theme="0" tint="-0.25098422193060094"/>
        </stop>
      </gradientFill>
    </fill>
    <fill>
      <patternFill patternType="solid">
        <fgColor rgb="FFE30017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86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 style="medium">
        <color indexed="64"/>
      </top>
      <bottom style="thin">
        <color theme="0" tint="-0.249977111117893"/>
      </bottom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medium">
        <color theme="0" tint="-0.249977111117893"/>
      </left>
      <right/>
      <top style="medium">
        <color indexed="64"/>
      </top>
      <bottom style="thin">
        <color theme="0" tint="-0.249977111117893"/>
      </bottom>
      <diagonal/>
    </border>
    <border>
      <left style="medium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/>
      <top/>
      <bottom style="thin">
        <color theme="0" tint="-0.249977111117893"/>
      </bottom>
      <diagonal/>
    </border>
    <border>
      <left/>
      <right style="medium">
        <color theme="0" tint="-0.249977111117893"/>
      </right>
      <top/>
      <bottom style="thin">
        <color theme="0" tint="-0.249977111117893"/>
      </bottom>
      <diagonal/>
    </border>
    <border>
      <left style="medium">
        <color theme="0" tint="-0.249977111117893"/>
      </left>
      <right/>
      <top style="medium">
        <color indexed="64"/>
      </top>
      <bottom/>
      <diagonal/>
    </border>
    <border>
      <left/>
      <right style="medium">
        <color theme="0" tint="-0.249977111117893"/>
      </right>
      <top style="medium">
        <color indexed="64"/>
      </top>
      <bottom/>
      <diagonal/>
    </border>
    <border>
      <left style="medium">
        <color theme="0" tint="-0.249977111117893"/>
      </left>
      <right/>
      <top/>
      <bottom/>
      <diagonal/>
    </border>
    <border>
      <left/>
      <right style="medium">
        <color theme="0" tint="-0.249977111117893"/>
      </right>
      <top/>
      <bottom/>
      <diagonal/>
    </border>
    <border>
      <left style="thin">
        <color theme="0" tint="-0.249977111117893"/>
      </left>
      <right style="medium">
        <color theme="0" tint="-0.249977111117893"/>
      </right>
      <top/>
      <bottom style="thin">
        <color theme="0" tint="-0.249977111117893"/>
      </bottom>
      <diagonal/>
    </border>
    <border>
      <left style="medium">
        <color theme="0" tint="-0.249977111117893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 style="medium">
        <color theme="0" tint="-0.249977111117893"/>
      </right>
      <top/>
      <bottom style="medium">
        <color theme="0" tint="-0.249977111117893"/>
      </bottom>
      <diagonal/>
    </border>
    <border>
      <left style="medium">
        <color theme="0" tint="-0.249977111117893"/>
      </left>
      <right/>
      <top style="medium">
        <color theme="0" tint="-0.249977111117893"/>
      </top>
      <bottom/>
      <diagonal/>
    </border>
    <border>
      <left/>
      <right/>
      <top style="medium">
        <color theme="0" tint="-0.249977111117893"/>
      </top>
      <bottom/>
      <diagonal/>
    </border>
    <border>
      <left/>
      <right style="medium">
        <color theme="0" tint="-0.249977111117893"/>
      </right>
      <top style="medium">
        <color theme="0" tint="-0.249977111117893"/>
      </top>
      <bottom/>
      <diagonal/>
    </border>
    <border>
      <left style="medium">
        <color indexed="64"/>
      </left>
      <right style="medium">
        <color theme="0" tint="-0.249977111117893"/>
      </right>
      <top style="medium">
        <color indexed="64"/>
      </top>
      <bottom style="medium">
        <color indexed="64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medium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/>
      <diagonal/>
    </border>
    <border>
      <left style="medium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medium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249977111117893"/>
      </top>
      <bottom/>
      <diagonal/>
    </border>
    <border>
      <left style="medium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theme="0" tint="-0.249977111117893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indexed="64"/>
      </bottom>
      <diagonal/>
    </border>
    <border>
      <left style="medium">
        <color theme="0" tint="-0.249977111117893"/>
      </left>
      <right/>
      <top style="medium">
        <color theme="0" tint="-0.499984740745262"/>
      </top>
      <bottom style="thin">
        <color theme="0" tint="-0.249977111117893"/>
      </bottom>
      <diagonal/>
    </border>
    <border>
      <left/>
      <right/>
      <top style="medium">
        <color theme="0" tint="-0.499984740745262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medium">
        <color theme="0" tint="-0.499984740745262"/>
      </top>
      <bottom style="thin">
        <color theme="0" tint="-0.249977111117893"/>
      </bottom>
      <diagonal/>
    </border>
  </borders>
  <cellStyleXfs count="2414">
    <xf numFmtId="0" fontId="0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7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7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7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50" fillId="0" borderId="0"/>
    <xf numFmtId="0" fontId="51" fillId="0" borderId="0" applyNumberFormat="0" applyBorder="0" applyAlignment="0" applyProtection="0">
      <alignment vertical="center"/>
    </xf>
    <xf numFmtId="0" fontId="51" fillId="0" borderId="0" applyNumberFormat="0" applyBorder="0" applyAlignment="0" applyProtection="0">
      <alignment vertical="center"/>
    </xf>
    <xf numFmtId="0" fontId="52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3" fillId="0" borderId="0"/>
    <xf numFmtId="0" fontId="51" fillId="0" borderId="0"/>
    <xf numFmtId="0" fontId="5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4" fillId="0" borderId="0"/>
    <xf numFmtId="0" fontId="54" fillId="0" borderId="0"/>
    <xf numFmtId="0" fontId="17" fillId="0" borderId="0"/>
    <xf numFmtId="0" fontId="51" fillId="0" borderId="0"/>
    <xf numFmtId="0" fontId="16" fillId="0" borderId="0"/>
    <xf numFmtId="0" fontId="50" fillId="0" borderId="0"/>
    <xf numFmtId="0" fontId="52" fillId="0" borderId="0"/>
    <xf numFmtId="0" fontId="29" fillId="2" borderId="0" applyNumberFormat="0" applyBorder="0" applyAlignment="0" applyProtection="0"/>
    <xf numFmtId="0" fontId="55" fillId="3" borderId="0" applyNumberFormat="0" applyBorder="0" applyAlignment="0" applyProtection="0"/>
    <xf numFmtId="0" fontId="29" fillId="2" borderId="0" applyNumberFormat="0" applyBorder="0" applyAlignment="0" applyProtection="0"/>
    <xf numFmtId="0" fontId="29" fillId="4" borderId="0" applyNumberFormat="0" applyBorder="0" applyAlignment="0" applyProtection="0"/>
    <xf numFmtId="0" fontId="55" fillId="5" borderId="0" applyNumberFormat="0" applyBorder="0" applyAlignment="0" applyProtection="0"/>
    <xf numFmtId="0" fontId="29" fillId="4" borderId="0" applyNumberFormat="0" applyBorder="0" applyAlignment="0" applyProtection="0"/>
    <xf numFmtId="0" fontId="29" fillId="6" borderId="0" applyNumberFormat="0" applyBorder="0" applyAlignment="0" applyProtection="0"/>
    <xf numFmtId="0" fontId="55" fillId="7" borderId="0" applyNumberFormat="0" applyBorder="0" applyAlignment="0" applyProtection="0"/>
    <xf numFmtId="0" fontId="29" fillId="6" borderId="0" applyNumberFormat="0" applyBorder="0" applyAlignment="0" applyProtection="0"/>
    <xf numFmtId="0" fontId="29" fillId="8" borderId="0" applyNumberFormat="0" applyBorder="0" applyAlignment="0" applyProtection="0"/>
    <xf numFmtId="0" fontId="55" fillId="9" borderId="0" applyNumberFormat="0" applyBorder="0" applyAlignment="0" applyProtection="0"/>
    <xf numFmtId="0" fontId="29" fillId="8" borderId="0" applyNumberFormat="0" applyBorder="0" applyAlignment="0" applyProtection="0"/>
    <xf numFmtId="0" fontId="29" fillId="10" borderId="0" applyNumberFormat="0" applyBorder="0" applyAlignment="0" applyProtection="0"/>
    <xf numFmtId="0" fontId="55" fillId="11" borderId="0" applyNumberFormat="0" applyBorder="0" applyAlignment="0" applyProtection="0"/>
    <xf numFmtId="0" fontId="29" fillId="10" borderId="0" applyNumberFormat="0" applyBorder="0" applyAlignment="0" applyProtection="0"/>
    <xf numFmtId="0" fontId="29" fillId="12" borderId="0" applyNumberFormat="0" applyBorder="0" applyAlignment="0" applyProtection="0"/>
    <xf numFmtId="0" fontId="55" fillId="4" borderId="0" applyNumberFormat="0" applyBorder="0" applyAlignment="0" applyProtection="0"/>
    <xf numFmtId="0" fontId="29" fillId="12" borderId="0" applyNumberFormat="0" applyBorder="0" applyAlignment="0" applyProtection="0"/>
    <xf numFmtId="0" fontId="56" fillId="2" borderId="0" applyNumberFormat="0" applyBorder="0" applyAlignment="0" applyProtection="0"/>
    <xf numFmtId="0" fontId="56" fillId="4" borderId="0" applyNumberFormat="0" applyBorder="0" applyAlignment="0" applyProtection="0"/>
    <xf numFmtId="0" fontId="56" fillId="6" borderId="0" applyNumberFormat="0" applyBorder="0" applyAlignment="0" applyProtection="0"/>
    <xf numFmtId="0" fontId="56" fillId="8" borderId="0" applyNumberFormat="0" applyBorder="0" applyAlignment="0" applyProtection="0"/>
    <xf numFmtId="0" fontId="56" fillId="10" borderId="0" applyNumberFormat="0" applyBorder="0" applyAlignment="0" applyProtection="0"/>
    <xf numFmtId="0" fontId="56" fillId="12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6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6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6" fillId="2" borderId="0" applyNumberFormat="0" applyBorder="0" applyAlignment="0" applyProtection="0"/>
    <xf numFmtId="0" fontId="55" fillId="2" borderId="0" applyNumberFormat="0" applyBorder="0" applyAlignment="0" applyProtection="0"/>
    <xf numFmtId="0" fontId="56" fillId="2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6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6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6" fillId="4" borderId="0" applyNumberFormat="0" applyBorder="0" applyAlignment="0" applyProtection="0"/>
    <xf numFmtId="0" fontId="55" fillId="4" borderId="0" applyNumberFormat="0" applyBorder="0" applyAlignment="0" applyProtection="0"/>
    <xf numFmtId="0" fontId="56" fillId="4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6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6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6" fillId="6" borderId="0" applyNumberFormat="0" applyBorder="0" applyAlignment="0" applyProtection="0"/>
    <xf numFmtId="0" fontId="55" fillId="6" borderId="0" applyNumberFormat="0" applyBorder="0" applyAlignment="0" applyProtection="0"/>
    <xf numFmtId="0" fontId="56" fillId="6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6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6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6" fillId="8" borderId="0" applyNumberFormat="0" applyBorder="0" applyAlignment="0" applyProtection="0"/>
    <xf numFmtId="0" fontId="55" fillId="8" borderId="0" applyNumberFormat="0" applyBorder="0" applyAlignment="0" applyProtection="0"/>
    <xf numFmtId="0" fontId="56" fillId="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6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6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6" fillId="10" borderId="0" applyNumberFormat="0" applyBorder="0" applyAlignment="0" applyProtection="0"/>
    <xf numFmtId="0" fontId="55" fillId="10" borderId="0" applyNumberFormat="0" applyBorder="0" applyAlignment="0" applyProtection="0"/>
    <xf numFmtId="0" fontId="56" fillId="10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6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6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6" fillId="12" borderId="0" applyNumberFormat="0" applyBorder="0" applyAlignment="0" applyProtection="0"/>
    <xf numFmtId="0" fontId="55" fillId="12" borderId="0" applyNumberFormat="0" applyBorder="0" applyAlignment="0" applyProtection="0"/>
    <xf numFmtId="0" fontId="56" fillId="1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1" borderId="0" applyNumberFormat="0" applyBorder="0" applyAlignment="0" applyProtection="0"/>
    <xf numFmtId="0" fontId="55" fillId="13" borderId="0" applyNumberFormat="0" applyBorder="0" applyAlignment="0" applyProtection="0"/>
    <xf numFmtId="0" fontId="29" fillId="11" borderId="0" applyNumberFormat="0" applyBorder="0" applyAlignment="0" applyProtection="0"/>
    <xf numFmtId="0" fontId="29" fillId="5" borderId="0" applyNumberFormat="0" applyBorder="0" applyAlignment="0" applyProtection="0"/>
    <xf numFmtId="0" fontId="55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14" borderId="0" applyNumberFormat="0" applyBorder="0" applyAlignment="0" applyProtection="0"/>
    <xf numFmtId="0" fontId="55" fillId="15" borderId="0" applyNumberFormat="0" applyBorder="0" applyAlignment="0" applyProtection="0"/>
    <xf numFmtId="0" fontId="29" fillId="14" borderId="0" applyNumberFormat="0" applyBorder="0" applyAlignment="0" applyProtection="0"/>
    <xf numFmtId="0" fontId="29" fillId="8" borderId="0" applyNumberFormat="0" applyBorder="0" applyAlignment="0" applyProtection="0"/>
    <xf numFmtId="0" fontId="55" fillId="16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55" fillId="13" borderId="0" applyNumberFormat="0" applyBorder="0" applyAlignment="0" applyProtection="0"/>
    <xf numFmtId="0" fontId="29" fillId="11" borderId="0" applyNumberFormat="0" applyBorder="0" applyAlignment="0" applyProtection="0"/>
    <xf numFmtId="0" fontId="29" fillId="17" borderId="0" applyNumberFormat="0" applyBorder="0" applyAlignment="0" applyProtection="0"/>
    <xf numFmtId="0" fontId="55" fillId="12" borderId="0" applyNumberFormat="0" applyBorder="0" applyAlignment="0" applyProtection="0"/>
    <xf numFmtId="0" fontId="29" fillId="17" borderId="0" applyNumberFormat="0" applyBorder="0" applyAlignment="0" applyProtection="0"/>
    <xf numFmtId="0" fontId="56" fillId="11" borderId="0" applyNumberFormat="0" applyBorder="0" applyAlignment="0" applyProtection="0"/>
    <xf numFmtId="0" fontId="56" fillId="5" borderId="0" applyNumberFormat="0" applyBorder="0" applyAlignment="0" applyProtection="0"/>
    <xf numFmtId="0" fontId="56" fillId="14" borderId="0" applyNumberFormat="0" applyBorder="0" applyAlignment="0" applyProtection="0"/>
    <xf numFmtId="0" fontId="56" fillId="8" borderId="0" applyNumberFormat="0" applyBorder="0" applyAlignment="0" applyProtection="0"/>
    <xf numFmtId="0" fontId="56" fillId="11" borderId="0" applyNumberFormat="0" applyBorder="0" applyAlignment="0" applyProtection="0"/>
    <xf numFmtId="0" fontId="56" fillId="17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6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6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6" fillId="11" borderId="0" applyNumberFormat="0" applyBorder="0" applyAlignment="0" applyProtection="0"/>
    <xf numFmtId="0" fontId="55" fillId="11" borderId="0" applyNumberFormat="0" applyBorder="0" applyAlignment="0" applyProtection="0"/>
    <xf numFmtId="0" fontId="56" fillId="1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6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6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6" fillId="5" borderId="0" applyNumberFormat="0" applyBorder="0" applyAlignment="0" applyProtection="0"/>
    <xf numFmtId="0" fontId="55" fillId="5" borderId="0" applyNumberFormat="0" applyBorder="0" applyAlignment="0" applyProtection="0"/>
    <xf numFmtId="0" fontId="56" fillId="5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6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6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6" fillId="14" borderId="0" applyNumberFormat="0" applyBorder="0" applyAlignment="0" applyProtection="0"/>
    <xf numFmtId="0" fontId="55" fillId="14" borderId="0" applyNumberFormat="0" applyBorder="0" applyAlignment="0" applyProtection="0"/>
    <xf numFmtId="0" fontId="56" fillId="14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6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6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6" fillId="8" borderId="0" applyNumberFormat="0" applyBorder="0" applyAlignment="0" applyProtection="0"/>
    <xf numFmtId="0" fontId="55" fillId="8" borderId="0" applyNumberFormat="0" applyBorder="0" applyAlignment="0" applyProtection="0"/>
    <xf numFmtId="0" fontId="56" fillId="8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6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6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6" fillId="11" borderId="0" applyNumberFormat="0" applyBorder="0" applyAlignment="0" applyProtection="0"/>
    <xf numFmtId="0" fontId="55" fillId="11" borderId="0" applyNumberFormat="0" applyBorder="0" applyAlignment="0" applyProtection="0"/>
    <xf numFmtId="0" fontId="56" fillId="11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6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6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6" fillId="17" borderId="0" applyNumberFormat="0" applyBorder="0" applyAlignment="0" applyProtection="0"/>
    <xf numFmtId="0" fontId="55" fillId="17" borderId="0" applyNumberFormat="0" applyBorder="0" applyAlignment="0" applyProtection="0"/>
    <xf numFmtId="0" fontId="56" fillId="17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30" fillId="18" borderId="0" applyNumberFormat="0" applyBorder="0" applyAlignment="0" applyProtection="0"/>
    <xf numFmtId="0" fontId="57" fillId="13" borderId="0" applyNumberFormat="0" applyBorder="0" applyAlignment="0" applyProtection="0"/>
    <xf numFmtId="0" fontId="30" fillId="5" borderId="0" applyNumberFormat="0" applyBorder="0" applyAlignment="0" applyProtection="0"/>
    <xf numFmtId="0" fontId="57" fillId="5" borderId="0" applyNumberFormat="0" applyBorder="0" applyAlignment="0" applyProtection="0"/>
    <xf numFmtId="0" fontId="30" fillId="14" borderId="0" applyNumberFormat="0" applyBorder="0" applyAlignment="0" applyProtection="0"/>
    <xf numFmtId="0" fontId="57" fillId="15" borderId="0" applyNumberFormat="0" applyBorder="0" applyAlignment="0" applyProtection="0"/>
    <xf numFmtId="0" fontId="30" fillId="19" borderId="0" applyNumberFormat="0" applyBorder="0" applyAlignment="0" applyProtection="0"/>
    <xf numFmtId="0" fontId="57" fillId="16" borderId="0" applyNumberFormat="0" applyBorder="0" applyAlignment="0" applyProtection="0"/>
    <xf numFmtId="0" fontId="30" fillId="20" borderId="0" applyNumberFormat="0" applyBorder="0" applyAlignment="0" applyProtection="0"/>
    <xf numFmtId="0" fontId="57" fillId="13" borderId="0" applyNumberFormat="0" applyBorder="0" applyAlignment="0" applyProtection="0"/>
    <xf numFmtId="0" fontId="30" fillId="21" borderId="0" applyNumberFormat="0" applyBorder="0" applyAlignment="0" applyProtection="0"/>
    <xf numFmtId="0" fontId="57" fillId="12" borderId="0" applyNumberFormat="0" applyBorder="0" applyAlignment="0" applyProtection="0"/>
    <xf numFmtId="0" fontId="58" fillId="18" borderId="0" applyNumberFormat="0" applyBorder="0" applyAlignment="0" applyProtection="0"/>
    <xf numFmtId="0" fontId="58" fillId="5" borderId="0" applyNumberFormat="0" applyBorder="0" applyAlignment="0" applyProtection="0"/>
    <xf numFmtId="0" fontId="58" fillId="14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1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8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8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8" fillId="18" borderId="0" applyNumberFormat="0" applyBorder="0" applyAlignment="0" applyProtection="0"/>
    <xf numFmtId="0" fontId="57" fillId="18" borderId="0" applyNumberFormat="0" applyBorder="0" applyAlignment="0" applyProtection="0"/>
    <xf numFmtId="0" fontId="58" fillId="18" borderId="0" applyNumberFormat="0" applyBorder="0" applyAlignment="0" applyProtection="0"/>
    <xf numFmtId="0" fontId="57" fillId="5" borderId="0" applyNumberFormat="0" applyBorder="0" applyAlignment="0" applyProtection="0"/>
    <xf numFmtId="0" fontId="57" fillId="5" borderId="0" applyNumberFormat="0" applyBorder="0" applyAlignment="0" applyProtection="0"/>
    <xf numFmtId="0" fontId="57" fillId="5" borderId="0" applyNumberFormat="0" applyBorder="0" applyAlignment="0" applyProtection="0"/>
    <xf numFmtId="0" fontId="57" fillId="5" borderId="0" applyNumberFormat="0" applyBorder="0" applyAlignment="0" applyProtection="0"/>
    <xf numFmtId="0" fontId="57" fillId="5" borderId="0" applyNumberFormat="0" applyBorder="0" applyAlignment="0" applyProtection="0"/>
    <xf numFmtId="0" fontId="58" fillId="5" borderId="0" applyNumberFormat="0" applyBorder="0" applyAlignment="0" applyProtection="0"/>
    <xf numFmtId="0" fontId="57" fillId="5" borderId="0" applyNumberFormat="0" applyBorder="0" applyAlignment="0" applyProtection="0"/>
    <xf numFmtId="0" fontId="57" fillId="5" borderId="0" applyNumberFormat="0" applyBorder="0" applyAlignment="0" applyProtection="0"/>
    <xf numFmtId="0" fontId="57" fillId="5" borderId="0" applyNumberFormat="0" applyBorder="0" applyAlignment="0" applyProtection="0"/>
    <xf numFmtId="0" fontId="58" fillId="5" borderId="0" applyNumberFormat="0" applyBorder="0" applyAlignment="0" applyProtection="0"/>
    <xf numFmtId="0" fontId="57" fillId="5" borderId="0" applyNumberFormat="0" applyBorder="0" applyAlignment="0" applyProtection="0"/>
    <xf numFmtId="0" fontId="57" fillId="5" borderId="0" applyNumberFormat="0" applyBorder="0" applyAlignment="0" applyProtection="0"/>
    <xf numFmtId="0" fontId="58" fillId="5" borderId="0" applyNumberFormat="0" applyBorder="0" applyAlignment="0" applyProtection="0"/>
    <xf numFmtId="0" fontId="57" fillId="5" borderId="0" applyNumberFormat="0" applyBorder="0" applyAlignment="0" applyProtection="0"/>
    <xf numFmtId="0" fontId="58" fillId="5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8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8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8" fillId="14" borderId="0" applyNumberFormat="0" applyBorder="0" applyAlignment="0" applyProtection="0"/>
    <xf numFmtId="0" fontId="57" fillId="14" borderId="0" applyNumberFormat="0" applyBorder="0" applyAlignment="0" applyProtection="0"/>
    <xf numFmtId="0" fontId="58" fillId="14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8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8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8" fillId="19" borderId="0" applyNumberFormat="0" applyBorder="0" applyAlignment="0" applyProtection="0"/>
    <xf numFmtId="0" fontId="57" fillId="19" borderId="0" applyNumberFormat="0" applyBorder="0" applyAlignment="0" applyProtection="0"/>
    <xf numFmtId="0" fontId="58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8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8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8" fillId="20" borderId="0" applyNumberFormat="0" applyBorder="0" applyAlignment="0" applyProtection="0"/>
    <xf numFmtId="0" fontId="57" fillId="20" borderId="0" applyNumberFormat="0" applyBorder="0" applyAlignment="0" applyProtection="0"/>
    <xf numFmtId="0" fontId="58" fillId="20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8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8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8" fillId="21" borderId="0" applyNumberFormat="0" applyBorder="0" applyAlignment="0" applyProtection="0"/>
    <xf numFmtId="0" fontId="57" fillId="21" borderId="0" applyNumberFormat="0" applyBorder="0" applyAlignment="0" applyProtection="0"/>
    <xf numFmtId="0" fontId="58" fillId="21" borderId="0" applyNumberFormat="0" applyBorder="0" applyAlignment="0" applyProtection="0"/>
    <xf numFmtId="0" fontId="30" fillId="18" borderId="0" applyNumberFormat="0" applyBorder="0" applyAlignment="0" applyProtection="0"/>
    <xf numFmtId="0" fontId="30" fillId="5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8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30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9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31" borderId="0" applyNumberFormat="0" applyBorder="0" applyAlignment="0" applyProtection="0"/>
    <xf numFmtId="0" fontId="58" fillId="31" borderId="0" applyNumberFormat="0" applyBorder="0" applyAlignment="0" applyProtection="0"/>
    <xf numFmtId="0" fontId="58" fillId="31" borderId="0" applyNumberFormat="0" applyBorder="0" applyAlignment="0" applyProtection="0"/>
    <xf numFmtId="0" fontId="58" fillId="31" borderId="0" applyNumberFormat="0" applyBorder="0" applyAlignment="0" applyProtection="0"/>
    <xf numFmtId="0" fontId="58" fillId="31" borderId="0" applyNumberFormat="0" applyBorder="0" applyAlignment="0" applyProtection="0"/>
    <xf numFmtId="0" fontId="58" fillId="31" borderId="0" applyNumberFormat="0" applyBorder="0" applyAlignment="0" applyProtection="0"/>
    <xf numFmtId="0" fontId="58" fillId="31" borderId="0" applyNumberFormat="0" applyBorder="0" applyAlignment="0" applyProtection="0"/>
    <xf numFmtId="0" fontId="58" fillId="31" borderId="0" applyNumberFormat="0" applyBorder="0" applyAlignment="0" applyProtection="0"/>
    <xf numFmtId="0" fontId="58" fillId="31" borderId="0" applyNumberFormat="0" applyBorder="0" applyAlignment="0" applyProtection="0"/>
    <xf numFmtId="0" fontId="58" fillId="31" borderId="0" applyNumberFormat="0" applyBorder="0" applyAlignment="0" applyProtection="0"/>
    <xf numFmtId="0" fontId="58" fillId="31" borderId="0" applyNumberFormat="0" applyBorder="0" applyAlignment="0" applyProtection="0"/>
    <xf numFmtId="0" fontId="58" fillId="31" borderId="0" applyNumberFormat="0" applyBorder="0" applyAlignment="0" applyProtection="0"/>
    <xf numFmtId="0" fontId="58" fillId="31" borderId="0" applyNumberFormat="0" applyBorder="0" applyAlignment="0" applyProtection="0"/>
    <xf numFmtId="0" fontId="58" fillId="31" borderId="0" applyNumberFormat="0" applyBorder="0" applyAlignment="0" applyProtection="0"/>
    <xf numFmtId="0" fontId="30" fillId="15" borderId="0" applyNumberFormat="0" applyBorder="0" applyAlignment="0" applyProtection="0"/>
    <xf numFmtId="0" fontId="56" fillId="32" borderId="0" applyNumberFormat="0" applyBorder="0" applyAlignment="0" applyProtection="0"/>
    <xf numFmtId="0" fontId="56" fillId="33" borderId="0" applyNumberFormat="0" applyBorder="0" applyAlignment="0" applyProtection="0"/>
    <xf numFmtId="0" fontId="58" fillId="34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30" fillId="19" borderId="0" applyNumberFormat="0" applyBorder="0" applyAlignment="0" applyProtection="0"/>
    <xf numFmtId="0" fontId="56" fillId="33" borderId="0" applyNumberFormat="0" applyBorder="0" applyAlignment="0" applyProtection="0"/>
    <xf numFmtId="0" fontId="56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30" fillId="20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30" fillId="37" borderId="0" applyNumberFormat="0" applyBorder="0" applyAlignment="0" applyProtection="0"/>
    <xf numFmtId="0" fontId="56" fillId="38" borderId="0" applyNumberFormat="0" applyBorder="0" applyAlignment="0" applyProtection="0"/>
    <xf numFmtId="0" fontId="56" fillId="29" borderId="0" applyNumberFormat="0" applyBorder="0" applyAlignment="0" applyProtection="0"/>
    <xf numFmtId="0" fontId="58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22" borderId="0" applyNumberFormat="0" applyBorder="0" applyAlignment="0" applyProtection="0"/>
    <xf numFmtId="0" fontId="58" fillId="27" borderId="0" applyNumberFormat="0" applyBorder="0" applyAlignment="0" applyProtection="0"/>
    <xf numFmtId="0" fontId="58" fillId="15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37" borderId="0" applyNumberFormat="0" applyBorder="0" applyAlignment="0" applyProtection="0"/>
    <xf numFmtId="0" fontId="24" fillId="0" borderId="0">
      <alignment horizontal="center" wrapText="1"/>
      <protection locked="0"/>
    </xf>
    <xf numFmtId="0" fontId="59" fillId="16" borderId="1" applyNumberFormat="0" applyAlignment="0" applyProtection="0"/>
    <xf numFmtId="0" fontId="59" fillId="16" borderId="1" applyNumberFormat="0" applyAlignment="0" applyProtection="0"/>
    <xf numFmtId="0" fontId="41" fillId="4" borderId="0" applyNumberFormat="0" applyBorder="0" applyAlignment="0" applyProtection="0"/>
    <xf numFmtId="0" fontId="60" fillId="29" borderId="0" applyNumberFormat="0" applyBorder="0" applyAlignment="0" applyProtection="0"/>
    <xf numFmtId="0" fontId="61" fillId="16" borderId="2" applyNumberFormat="0" applyAlignment="0" applyProtection="0"/>
    <xf numFmtId="0" fontId="61" fillId="16" borderId="2" applyNumberFormat="0" applyAlignment="0" applyProtection="0"/>
    <xf numFmtId="0" fontId="17" fillId="0" borderId="0" applyFill="0" applyBorder="0" applyAlignment="0" applyProtection="0"/>
    <xf numFmtId="0" fontId="112" fillId="0" borderId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3" fillId="6" borderId="0" applyNumberFormat="0" applyBorder="0" applyAlignment="0" applyProtection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3" fillId="6" borderId="0" applyNumberFormat="0" applyBorder="0" applyAlignment="0" applyProtection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3" fillId="6" borderId="0" applyNumberFormat="0" applyBorder="0" applyAlignment="0" applyProtection="0"/>
    <xf numFmtId="0" fontId="62" fillId="6" borderId="0" applyNumberFormat="0" applyBorder="0" applyAlignment="0" applyProtection="0"/>
    <xf numFmtId="0" fontId="63" fillId="6" borderId="0" applyNumberFormat="0" applyBorder="0" applyAlignment="0" applyProtection="0"/>
    <xf numFmtId="191" fontId="17" fillId="0" borderId="0" applyFill="0" applyBorder="0" applyAlignment="0"/>
    <xf numFmtId="192" fontId="11" fillId="0" borderId="0" applyFill="0" applyBorder="0" applyAlignment="0"/>
    <xf numFmtId="173" fontId="11" fillId="0" borderId="0" applyFill="0" applyBorder="0" applyAlignment="0"/>
    <xf numFmtId="193" fontId="17" fillId="0" borderId="0" applyFill="0" applyBorder="0" applyAlignment="0"/>
    <xf numFmtId="194" fontId="17" fillId="0" borderId="0" applyFill="0" applyBorder="0" applyAlignment="0"/>
    <xf numFmtId="191" fontId="17" fillId="0" borderId="0" applyFill="0" applyBorder="0" applyAlignment="0"/>
    <xf numFmtId="195" fontId="17" fillId="0" borderId="0" applyFill="0" applyBorder="0" applyAlignment="0"/>
    <xf numFmtId="192" fontId="11" fillId="0" borderId="0" applyFill="0" applyBorder="0" applyAlignment="0"/>
    <xf numFmtId="0" fontId="33" fillId="16" borderId="2" applyNumberFormat="0" applyAlignment="0" applyProtection="0"/>
    <xf numFmtId="0" fontId="64" fillId="41" borderId="2" applyNumberFormat="0" applyAlignment="0" applyProtection="0"/>
    <xf numFmtId="0" fontId="64" fillId="41" borderId="2" applyNumberFormat="0" applyAlignment="0" applyProtection="0"/>
    <xf numFmtId="0" fontId="33" fillId="16" borderId="2" applyNumberFormat="0" applyAlignment="0" applyProtection="0"/>
    <xf numFmtId="0" fontId="65" fillId="16" borderId="2" applyNumberFormat="0" applyAlignment="0" applyProtection="0"/>
    <xf numFmtId="0" fontId="65" fillId="16" borderId="2" applyNumberFormat="0" applyAlignment="0" applyProtection="0"/>
    <xf numFmtId="0" fontId="65" fillId="16" borderId="2" applyNumberFormat="0" applyAlignment="0" applyProtection="0"/>
    <xf numFmtId="0" fontId="65" fillId="16" borderId="2" applyNumberFormat="0" applyAlignment="0" applyProtection="0"/>
    <xf numFmtId="0" fontId="65" fillId="16" borderId="2" applyNumberFormat="0" applyAlignment="0" applyProtection="0"/>
    <xf numFmtId="0" fontId="65" fillId="16" borderId="2" applyNumberFormat="0" applyAlignment="0" applyProtection="0"/>
    <xf numFmtId="0" fontId="65" fillId="16" borderId="2" applyNumberFormat="0" applyAlignment="0" applyProtection="0"/>
    <xf numFmtId="0" fontId="65" fillId="16" borderId="2" applyNumberFormat="0" applyAlignment="0" applyProtection="0"/>
    <xf numFmtId="0" fontId="65" fillId="16" borderId="2" applyNumberFormat="0" applyAlignment="0" applyProtection="0"/>
    <xf numFmtId="0" fontId="61" fillId="16" borderId="2" applyNumberFormat="0" applyAlignment="0" applyProtection="0"/>
    <xf numFmtId="0" fontId="65" fillId="16" borderId="2" applyNumberFormat="0" applyAlignment="0" applyProtection="0"/>
    <xf numFmtId="0" fontId="65" fillId="16" borderId="2" applyNumberFormat="0" applyAlignment="0" applyProtection="0"/>
    <xf numFmtId="0" fontId="65" fillId="16" borderId="2" applyNumberFormat="0" applyAlignment="0" applyProtection="0"/>
    <xf numFmtId="0" fontId="65" fillId="16" borderId="2" applyNumberFormat="0" applyAlignment="0" applyProtection="0"/>
    <xf numFmtId="0" fontId="65" fillId="16" borderId="2" applyNumberFormat="0" applyAlignment="0" applyProtection="0"/>
    <xf numFmtId="0" fontId="65" fillId="16" borderId="2" applyNumberFormat="0" applyAlignment="0" applyProtection="0"/>
    <xf numFmtId="0" fontId="61" fillId="16" borderId="2" applyNumberFormat="0" applyAlignment="0" applyProtection="0"/>
    <xf numFmtId="0" fontId="65" fillId="16" borderId="2" applyNumberFormat="0" applyAlignment="0" applyProtection="0"/>
    <xf numFmtId="0" fontId="65" fillId="16" borderId="2" applyNumberFormat="0" applyAlignment="0" applyProtection="0"/>
    <xf numFmtId="0" fontId="65" fillId="16" borderId="2" applyNumberFormat="0" applyAlignment="0" applyProtection="0"/>
    <xf numFmtId="0" fontId="65" fillId="16" borderId="2" applyNumberFormat="0" applyAlignment="0" applyProtection="0"/>
    <xf numFmtId="0" fontId="61" fillId="16" borderId="2" applyNumberFormat="0" applyAlignment="0" applyProtection="0"/>
    <xf numFmtId="0" fontId="65" fillId="16" borderId="2" applyNumberFormat="0" applyAlignment="0" applyProtection="0"/>
    <xf numFmtId="0" fontId="65" fillId="16" borderId="2" applyNumberFormat="0" applyAlignment="0" applyProtection="0"/>
    <xf numFmtId="0" fontId="65" fillId="16" borderId="2" applyNumberFormat="0" applyAlignment="0" applyProtection="0"/>
    <xf numFmtId="0" fontId="61" fillId="16" borderId="2" applyNumberFormat="0" applyAlignment="0" applyProtection="0"/>
    <xf numFmtId="0" fontId="66" fillId="42" borderId="3" applyNumberFormat="0" applyAlignment="0" applyProtection="0"/>
    <xf numFmtId="0" fontId="66" fillId="42" borderId="3" applyNumberFormat="0" applyAlignment="0" applyProtection="0"/>
    <xf numFmtId="0" fontId="66" fillId="42" borderId="3" applyNumberFormat="0" applyAlignment="0" applyProtection="0"/>
    <xf numFmtId="0" fontId="66" fillId="42" borderId="3" applyNumberFormat="0" applyAlignment="0" applyProtection="0"/>
    <xf numFmtId="0" fontId="66" fillId="42" borderId="3" applyNumberFormat="0" applyAlignment="0" applyProtection="0"/>
    <xf numFmtId="0" fontId="67" fillId="42" borderId="3" applyNumberFormat="0" applyAlignment="0" applyProtection="0"/>
    <xf numFmtId="0" fontId="66" fillId="42" borderId="3" applyNumberFormat="0" applyAlignment="0" applyProtection="0"/>
    <xf numFmtId="0" fontId="66" fillId="42" borderId="3" applyNumberFormat="0" applyAlignment="0" applyProtection="0"/>
    <xf numFmtId="0" fontId="66" fillId="42" borderId="3" applyNumberFormat="0" applyAlignment="0" applyProtection="0"/>
    <xf numFmtId="0" fontId="67" fillId="42" borderId="3" applyNumberFormat="0" applyAlignment="0" applyProtection="0"/>
    <xf numFmtId="0" fontId="66" fillId="42" borderId="3" applyNumberFormat="0" applyAlignment="0" applyProtection="0"/>
    <xf numFmtId="0" fontId="66" fillId="42" borderId="3" applyNumberFormat="0" applyAlignment="0" applyProtection="0"/>
    <xf numFmtId="0" fontId="67" fillId="42" borderId="3" applyNumberFormat="0" applyAlignment="0" applyProtection="0"/>
    <xf numFmtId="0" fontId="66" fillId="42" borderId="3" applyNumberFormat="0" applyAlignment="0" applyProtection="0"/>
    <xf numFmtId="0" fontId="67" fillId="42" borderId="3" applyNumberFormat="0" applyAlignment="0" applyProtection="0"/>
    <xf numFmtId="0" fontId="68" fillId="0" borderId="4" applyNumberFormat="0" applyFill="0" applyAlignment="0" applyProtection="0"/>
    <xf numFmtId="0" fontId="68" fillId="0" borderId="4" applyNumberFormat="0" applyFill="0" applyAlignment="0" applyProtection="0"/>
    <xf numFmtId="0" fontId="68" fillId="0" borderId="4" applyNumberFormat="0" applyFill="0" applyAlignment="0" applyProtection="0"/>
    <xf numFmtId="0" fontId="68" fillId="0" borderId="4" applyNumberFormat="0" applyFill="0" applyAlignment="0" applyProtection="0"/>
    <xf numFmtId="0" fontId="68" fillId="0" borderId="4" applyNumberFormat="0" applyFill="0" applyAlignment="0" applyProtection="0"/>
    <xf numFmtId="0" fontId="69" fillId="0" borderId="4" applyNumberFormat="0" applyFill="0" applyAlignment="0" applyProtection="0"/>
    <xf numFmtId="0" fontId="68" fillId="0" borderId="4" applyNumberFormat="0" applyFill="0" applyAlignment="0" applyProtection="0"/>
    <xf numFmtId="0" fontId="68" fillId="0" borderId="4" applyNumberFormat="0" applyFill="0" applyAlignment="0" applyProtection="0"/>
    <xf numFmtId="0" fontId="68" fillId="0" borderId="4" applyNumberFormat="0" applyFill="0" applyAlignment="0" applyProtection="0"/>
    <xf numFmtId="0" fontId="69" fillId="0" borderId="4" applyNumberFormat="0" applyFill="0" applyAlignment="0" applyProtection="0"/>
    <xf numFmtId="0" fontId="68" fillId="0" borderId="4" applyNumberFormat="0" applyFill="0" applyAlignment="0" applyProtection="0"/>
    <xf numFmtId="0" fontId="68" fillId="0" borderId="4" applyNumberFormat="0" applyFill="0" applyAlignment="0" applyProtection="0"/>
    <xf numFmtId="0" fontId="69" fillId="0" borderId="4" applyNumberFormat="0" applyFill="0" applyAlignment="0" applyProtection="0"/>
    <xf numFmtId="0" fontId="68" fillId="0" borderId="4" applyNumberFormat="0" applyFill="0" applyAlignment="0" applyProtection="0"/>
    <xf numFmtId="0" fontId="69" fillId="0" borderId="4" applyNumberFormat="0" applyFill="0" applyAlignment="0" applyProtection="0"/>
    <xf numFmtId="0" fontId="38" fillId="42" borderId="3" applyNumberFormat="0" applyAlignment="0" applyProtection="0"/>
    <xf numFmtId="0" fontId="67" fillId="30" borderId="3" applyNumberFormat="0" applyAlignment="0" applyProtection="0"/>
    <xf numFmtId="0" fontId="62" fillId="43" borderId="5" applyFill="0" applyBorder="0" applyAlignment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164" fontId="16" fillId="0" borderId="0" applyFont="0" applyFill="0" applyBorder="0" applyAlignment="0" applyProtection="0"/>
    <xf numFmtId="166" fontId="17" fillId="0" borderId="0" applyFont="0" applyFill="0" applyBorder="0" applyAlignment="0" applyProtection="0"/>
    <xf numFmtId="191" fontId="17" fillId="0" borderId="0" applyFill="0" applyBorder="0" applyAlignment="0" applyProtection="0"/>
    <xf numFmtId="196" fontId="17" fillId="0" borderId="0" applyFill="0" applyBorder="0" applyAlignment="0" applyProtection="0"/>
    <xf numFmtId="0" fontId="70" fillId="0" borderId="0" applyNumberFormat="0" applyFill="0" applyBorder="0" applyAlignment="0" applyProtection="0"/>
    <xf numFmtId="0" fontId="114" fillId="0" borderId="0" applyNumberFormat="0" applyAlignment="0"/>
    <xf numFmtId="177" fontId="17" fillId="0" borderId="0" applyFont="0" applyFill="0" applyBorder="0" applyAlignment="0" applyProtection="0"/>
    <xf numFmtId="192" fontId="17" fillId="0" borderId="0" applyFill="0" applyBorder="0" applyAlignment="0" applyProtection="0"/>
    <xf numFmtId="178" fontId="17" fillId="0" borderId="0" applyFont="0" applyFill="0" applyBorder="0" applyAlignment="0" applyProtection="0"/>
    <xf numFmtId="0" fontId="70" fillId="0" borderId="0" applyNumberFormat="0" applyFill="0" applyBorder="0" applyAlignment="0" applyProtection="0"/>
    <xf numFmtId="14" fontId="92" fillId="0" borderId="0" applyFill="0" applyBorder="0" applyAlignment="0"/>
    <xf numFmtId="197" fontId="17" fillId="0" borderId="6">
      <alignment vertical="center"/>
    </xf>
    <xf numFmtId="0" fontId="71" fillId="12" borderId="2" applyNumberFormat="0" applyAlignment="0" applyProtection="0"/>
    <xf numFmtId="0" fontId="71" fillId="12" borderId="2" applyNumberFormat="0" applyAlignment="0" applyProtection="0"/>
    <xf numFmtId="0" fontId="72" fillId="44" borderId="0" applyNumberFormat="0" applyBorder="0" applyAlignment="0" applyProtection="0"/>
    <xf numFmtId="0" fontId="72" fillId="45" borderId="0" applyNumberFormat="0" applyBorder="0" applyAlignment="0" applyProtection="0"/>
    <xf numFmtId="0" fontId="72" fillId="46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8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8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8" fillId="22" borderId="0" applyNumberFormat="0" applyBorder="0" applyAlignment="0" applyProtection="0"/>
    <xf numFmtId="0" fontId="57" fillId="22" borderId="0" applyNumberFormat="0" applyBorder="0" applyAlignment="0" applyProtection="0"/>
    <xf numFmtId="0" fontId="58" fillId="22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8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8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8" fillId="27" borderId="0" applyNumberFormat="0" applyBorder="0" applyAlignment="0" applyProtection="0"/>
    <xf numFmtId="0" fontId="57" fillId="27" borderId="0" applyNumberFormat="0" applyBorder="0" applyAlignment="0" applyProtection="0"/>
    <xf numFmtId="0" fontId="58" fillId="27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8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8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8" fillId="15" borderId="0" applyNumberFormat="0" applyBorder="0" applyAlignment="0" applyProtection="0"/>
    <xf numFmtId="0" fontId="57" fillId="15" borderId="0" applyNumberFormat="0" applyBorder="0" applyAlignment="0" applyProtection="0"/>
    <xf numFmtId="0" fontId="58" fillId="15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8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8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8" fillId="19" borderId="0" applyNumberFormat="0" applyBorder="0" applyAlignment="0" applyProtection="0"/>
    <xf numFmtId="0" fontId="57" fillId="19" borderId="0" applyNumberFormat="0" applyBorder="0" applyAlignment="0" applyProtection="0"/>
    <xf numFmtId="0" fontId="58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8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8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8" fillId="20" borderId="0" applyNumberFormat="0" applyBorder="0" applyAlignment="0" applyProtection="0"/>
    <xf numFmtId="0" fontId="57" fillId="20" borderId="0" applyNumberFormat="0" applyBorder="0" applyAlignment="0" applyProtection="0"/>
    <xf numFmtId="0" fontId="58" fillId="20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8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8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8" fillId="37" borderId="0" applyNumberFormat="0" applyBorder="0" applyAlignment="0" applyProtection="0"/>
    <xf numFmtId="0" fontId="57" fillId="37" borderId="0" applyNumberFormat="0" applyBorder="0" applyAlignment="0" applyProtection="0"/>
    <xf numFmtId="0" fontId="58" fillId="37" borderId="0" applyNumberFormat="0" applyBorder="0" applyAlignment="0" applyProtection="0"/>
    <xf numFmtId="191" fontId="17" fillId="0" borderId="0" applyFill="0" applyBorder="0" applyAlignment="0"/>
    <xf numFmtId="192" fontId="11" fillId="0" borderId="0" applyFill="0" applyBorder="0" applyAlignment="0"/>
    <xf numFmtId="191" fontId="17" fillId="0" borderId="0" applyFill="0" applyBorder="0" applyAlignment="0"/>
    <xf numFmtId="195" fontId="17" fillId="0" borderId="0" applyFill="0" applyBorder="0" applyAlignment="0"/>
    <xf numFmtId="192" fontId="11" fillId="0" borderId="0" applyFill="0" applyBorder="0" applyAlignment="0"/>
    <xf numFmtId="0" fontId="115" fillId="0" borderId="0" applyNumberFormat="0" applyAlignment="0"/>
    <xf numFmtId="0" fontId="75" fillId="12" borderId="2" applyNumberFormat="0" applyAlignment="0" applyProtection="0"/>
    <xf numFmtId="0" fontId="75" fillId="12" borderId="2" applyNumberFormat="0" applyAlignment="0" applyProtection="0"/>
    <xf numFmtId="0" fontId="75" fillId="12" borderId="2" applyNumberFormat="0" applyAlignment="0" applyProtection="0"/>
    <xf numFmtId="0" fontId="75" fillId="12" borderId="2" applyNumberFormat="0" applyAlignment="0" applyProtection="0"/>
    <xf numFmtId="0" fontId="75" fillId="12" borderId="2" applyNumberFormat="0" applyAlignment="0" applyProtection="0"/>
    <xf numFmtId="0" fontId="75" fillId="12" borderId="2" applyNumberFormat="0" applyAlignment="0" applyProtection="0"/>
    <xf numFmtId="0" fontId="75" fillId="12" borderId="2" applyNumberFormat="0" applyAlignment="0" applyProtection="0"/>
    <xf numFmtId="0" fontId="75" fillId="12" borderId="2" applyNumberFormat="0" applyAlignment="0" applyProtection="0"/>
    <xf numFmtId="0" fontId="75" fillId="12" borderId="2" applyNumberFormat="0" applyAlignment="0" applyProtection="0"/>
    <xf numFmtId="0" fontId="71" fillId="12" borderId="2" applyNumberFormat="0" applyAlignment="0" applyProtection="0"/>
    <xf numFmtId="0" fontId="75" fillId="12" borderId="2" applyNumberFormat="0" applyAlignment="0" applyProtection="0"/>
    <xf numFmtId="0" fontId="75" fillId="12" borderId="2" applyNumberFormat="0" applyAlignment="0" applyProtection="0"/>
    <xf numFmtId="0" fontId="75" fillId="12" borderId="2" applyNumberFormat="0" applyAlignment="0" applyProtection="0"/>
    <xf numFmtId="0" fontId="75" fillId="12" borderId="2" applyNumberFormat="0" applyAlignment="0" applyProtection="0"/>
    <xf numFmtId="0" fontId="75" fillId="12" borderId="2" applyNumberFormat="0" applyAlignment="0" applyProtection="0"/>
    <xf numFmtId="0" fontId="75" fillId="12" borderId="2" applyNumberFormat="0" applyAlignment="0" applyProtection="0"/>
    <xf numFmtId="0" fontId="71" fillId="12" borderId="2" applyNumberFormat="0" applyAlignment="0" applyProtection="0"/>
    <xf numFmtId="0" fontId="75" fillId="12" borderId="2" applyNumberFormat="0" applyAlignment="0" applyProtection="0"/>
    <xf numFmtId="0" fontId="75" fillId="12" borderId="2" applyNumberFormat="0" applyAlignment="0" applyProtection="0"/>
    <xf numFmtId="0" fontId="75" fillId="12" borderId="2" applyNumberFormat="0" applyAlignment="0" applyProtection="0"/>
    <xf numFmtId="0" fontId="75" fillId="12" borderId="2" applyNumberFormat="0" applyAlignment="0" applyProtection="0"/>
    <xf numFmtId="0" fontId="71" fillId="12" borderId="2" applyNumberFormat="0" applyAlignment="0" applyProtection="0"/>
    <xf numFmtId="0" fontId="75" fillId="12" borderId="2" applyNumberFormat="0" applyAlignment="0" applyProtection="0"/>
    <xf numFmtId="0" fontId="75" fillId="12" borderId="2" applyNumberFormat="0" applyAlignment="0" applyProtection="0"/>
    <xf numFmtId="0" fontId="75" fillId="12" borderId="2" applyNumberFormat="0" applyAlignment="0" applyProtection="0"/>
    <xf numFmtId="0" fontId="71" fillId="12" borderId="2" applyNumberFormat="0" applyAlignment="0" applyProtection="0"/>
    <xf numFmtId="0" fontId="72" fillId="0" borderId="7" applyNumberFormat="0" applyFill="0" applyAlignment="0" applyProtection="0"/>
    <xf numFmtId="0" fontId="72" fillId="0" borderId="7" applyNumberFormat="0" applyFill="0" applyAlignment="0" applyProtection="0"/>
    <xf numFmtId="0" fontId="76" fillId="0" borderId="0" applyNumberFormat="0" applyFill="0" applyBorder="0" applyAlignment="0" applyProtection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89" fontId="17" fillId="0" borderId="0" applyFill="0" applyBorder="0" applyAlignment="0" applyProtection="0"/>
    <xf numFmtId="180" fontId="77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2" fontId="116" fillId="0" borderId="0">
      <alignment horizontal="left"/>
    </xf>
    <xf numFmtId="0" fontId="45" fillId="6" borderId="0" applyNumberFormat="0" applyBorder="0" applyAlignment="0" applyProtection="0"/>
    <xf numFmtId="0" fontId="63" fillId="47" borderId="0" applyNumberFormat="0" applyBorder="0" applyAlignment="0" applyProtection="0"/>
    <xf numFmtId="0" fontId="23" fillId="48" borderId="0" applyNumberFormat="0" applyBorder="0" applyAlignment="0" applyProtection="0"/>
    <xf numFmtId="0" fontId="63" fillId="6" borderId="0" applyNumberFormat="0" applyBorder="0" applyAlignment="0" applyProtection="0"/>
    <xf numFmtId="0" fontId="26" fillId="0" borderId="0" applyNumberFormat="0" applyFill="0" applyBorder="0" applyProtection="0">
      <alignment horizontal="right"/>
    </xf>
    <xf numFmtId="0" fontId="28" fillId="0" borderId="8" applyNumberFormat="0" applyAlignment="0" applyProtection="0"/>
    <xf numFmtId="0" fontId="28" fillId="0" borderId="9">
      <alignment horizontal="left" vertical="center"/>
    </xf>
    <xf numFmtId="0" fontId="34" fillId="0" borderId="10" applyNumberFormat="0" applyFill="0" applyAlignment="0" applyProtection="0"/>
    <xf numFmtId="0" fontId="70" fillId="0" borderId="0" applyNumberFormat="0" applyFill="0" applyBorder="0" applyAlignment="0" applyProtection="0"/>
    <xf numFmtId="0" fontId="35" fillId="0" borderId="11" applyNumberFormat="0" applyFill="0" applyAlignment="0" applyProtection="0"/>
    <xf numFmtId="0" fontId="70" fillId="0" borderId="0" applyNumberFormat="0" applyFill="0" applyBorder="0" applyAlignment="0" applyProtection="0"/>
    <xf numFmtId="0" fontId="36" fillId="0" borderId="12" applyNumberFormat="0" applyFill="0" applyAlignment="0" applyProtection="0"/>
    <xf numFmtId="0" fontId="79" fillId="0" borderId="13" applyNumberFormat="0" applyFill="0" applyAlignment="0" applyProtection="0"/>
    <xf numFmtId="0" fontId="36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7" fillId="0" borderId="14">
      <alignment horizontal="center"/>
    </xf>
    <xf numFmtId="0" fontId="117" fillId="0" borderId="0">
      <alignment horizontal="center"/>
    </xf>
    <xf numFmtId="0" fontId="16" fillId="0" borderId="0">
      <alignment horizontal="center"/>
    </xf>
    <xf numFmtId="0" fontId="7" fillId="0" borderId="0" applyNumberFormat="0" applyFill="0" applyBorder="0" applyAlignment="0" applyProtection="0">
      <alignment vertical="top"/>
      <protection locked="0"/>
    </xf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1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1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1" fillId="4" borderId="0" applyNumberFormat="0" applyBorder="0" applyAlignment="0" applyProtection="0"/>
    <xf numFmtId="0" fontId="80" fillId="4" borderId="0" applyNumberFormat="0" applyBorder="0" applyAlignment="0" applyProtection="0"/>
    <xf numFmtId="0" fontId="81" fillId="4" borderId="0" applyNumberFormat="0" applyBorder="0" applyAlignment="0" applyProtection="0"/>
    <xf numFmtId="0" fontId="31" fillId="12" borderId="2" applyNumberFormat="0" applyAlignment="0" applyProtection="0"/>
    <xf numFmtId="0" fontId="23" fillId="49" borderId="0" applyNumberFormat="0" applyBorder="0" applyAlignment="0" applyProtection="0"/>
    <xf numFmtId="0" fontId="82" fillId="39" borderId="2" applyNumberFormat="0" applyAlignment="0" applyProtection="0"/>
    <xf numFmtId="0" fontId="82" fillId="39" borderId="2" applyNumberFormat="0" applyAlignment="0" applyProtection="0"/>
    <xf numFmtId="0" fontId="31" fillId="12" borderId="2" applyNumberFormat="0" applyAlignment="0" applyProtection="0"/>
    <xf numFmtId="191" fontId="17" fillId="0" borderId="0" applyFill="0" applyBorder="0" applyAlignment="0"/>
    <xf numFmtId="192" fontId="11" fillId="0" borderId="0" applyFill="0" applyBorder="0" applyAlignment="0"/>
    <xf numFmtId="191" fontId="17" fillId="0" borderId="0" applyFill="0" applyBorder="0" applyAlignment="0"/>
    <xf numFmtId="195" fontId="17" fillId="0" borderId="0" applyFill="0" applyBorder="0" applyAlignment="0"/>
    <xf numFmtId="192" fontId="11" fillId="0" borderId="0" applyFill="0" applyBorder="0" applyAlignment="0"/>
    <xf numFmtId="0" fontId="43" fillId="0" borderId="4" applyNumberFormat="0" applyFill="0" applyAlignment="0" applyProtection="0"/>
    <xf numFmtId="0" fontId="83" fillId="0" borderId="15" applyNumberFormat="0" applyFill="0" applyAlignment="0" applyProtection="0"/>
    <xf numFmtId="0" fontId="16" fillId="0" borderId="0">
      <alignment horizontal="center"/>
    </xf>
    <xf numFmtId="198" fontId="17" fillId="0" borderId="0" applyFill="0" applyBorder="0" applyAlignment="0" applyProtection="0"/>
    <xf numFmtId="181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0" fontId="40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5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5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5" fillId="50" borderId="0" applyNumberFormat="0" applyBorder="0" applyAlignment="0" applyProtection="0"/>
    <xf numFmtId="0" fontId="84" fillId="50" borderId="0" applyNumberFormat="0" applyBorder="0" applyAlignment="0" applyProtection="0"/>
    <xf numFmtId="0" fontId="84" fillId="50" borderId="0" applyNumberFormat="0" applyBorder="0" applyAlignment="0" applyProtection="0"/>
    <xf numFmtId="0" fontId="85" fillId="50" borderId="0" applyNumberFormat="0" applyBorder="0" applyAlignment="0" applyProtection="0"/>
    <xf numFmtId="199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2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9" fillId="0" borderId="0"/>
    <xf numFmtId="0" fontId="29" fillId="0" borderId="0"/>
    <xf numFmtId="0" fontId="16" fillId="0" borderId="0"/>
    <xf numFmtId="0" fontId="16" fillId="0" borderId="0"/>
    <xf numFmtId="0" fontId="16" fillId="0" borderId="0"/>
    <xf numFmtId="0" fontId="56" fillId="0" borderId="0"/>
    <xf numFmtId="0" fontId="16" fillId="0" borderId="0"/>
    <xf numFmtId="0" fontId="5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8" fillId="0" borderId="0"/>
    <xf numFmtId="0" fontId="86" fillId="0" borderId="0"/>
    <xf numFmtId="0" fontId="111" fillId="0" borderId="0"/>
    <xf numFmtId="0" fontId="54" fillId="0" borderId="0"/>
    <xf numFmtId="0" fontId="16" fillId="7" borderId="16" applyNumberFormat="0" applyFont="0" applyAlignment="0" applyProtection="0"/>
    <xf numFmtId="0" fontId="16" fillId="7" borderId="16" applyNumberFormat="0" applyFont="0" applyAlignment="0" applyProtection="0"/>
    <xf numFmtId="0" fontId="16" fillId="7" borderId="16" applyNumberFormat="0" applyFont="0" applyAlignment="0" applyProtection="0"/>
    <xf numFmtId="0" fontId="16" fillId="7" borderId="16" applyNumberFormat="0" applyFont="0" applyAlignment="0" applyProtection="0"/>
    <xf numFmtId="0" fontId="16" fillId="7" borderId="16" applyNumberFormat="0" applyFont="0" applyAlignment="0" applyProtection="0"/>
    <xf numFmtId="0" fontId="16" fillId="7" borderId="16" applyNumberFormat="0" applyFont="0" applyAlignment="0" applyProtection="0"/>
    <xf numFmtId="0" fontId="16" fillId="7" borderId="16" applyNumberFormat="0" applyFont="0" applyAlignment="0" applyProtection="0"/>
    <xf numFmtId="0" fontId="16" fillId="7" borderId="16" applyNumberFormat="0" applyFont="0" applyAlignment="0" applyProtection="0"/>
    <xf numFmtId="0" fontId="16" fillId="7" borderId="16" applyNumberFormat="0" applyFont="0" applyAlignment="0" applyProtection="0"/>
    <xf numFmtId="0" fontId="16" fillId="7" borderId="16" applyNumberFormat="0" applyFont="0" applyAlignment="0" applyProtection="0"/>
    <xf numFmtId="0" fontId="16" fillId="7" borderId="16" applyNumberFormat="0" applyFont="0" applyAlignment="0" applyProtection="0"/>
    <xf numFmtId="0" fontId="16" fillId="7" borderId="16" applyNumberFormat="0" applyFont="0" applyAlignment="0" applyProtection="0"/>
    <xf numFmtId="0" fontId="16" fillId="7" borderId="16" applyNumberFormat="0" applyFont="0" applyAlignment="0" applyProtection="0"/>
    <xf numFmtId="0" fontId="16" fillId="7" borderId="16" applyNumberFormat="0" applyFont="0" applyAlignment="0" applyProtection="0"/>
    <xf numFmtId="0" fontId="16" fillId="7" borderId="16" applyNumberFormat="0" applyFont="0" applyAlignment="0" applyProtection="0"/>
    <xf numFmtId="0" fontId="16" fillId="7" borderId="16" applyNumberFormat="0" applyFont="0" applyAlignment="0" applyProtection="0"/>
    <xf numFmtId="0" fontId="16" fillId="7" borderId="16" applyNumberFormat="0" applyFont="0" applyAlignment="0" applyProtection="0"/>
    <xf numFmtId="0" fontId="16" fillId="7" borderId="16" applyNumberFormat="0" applyFont="0" applyAlignment="0" applyProtection="0"/>
    <xf numFmtId="0" fontId="16" fillId="7" borderId="16" applyNumberFormat="0" applyFont="0" applyAlignment="0" applyProtection="0"/>
    <xf numFmtId="0" fontId="16" fillId="7" borderId="16" applyNumberFormat="0" applyFont="0" applyAlignment="0" applyProtection="0"/>
    <xf numFmtId="0" fontId="16" fillId="7" borderId="16" applyNumberFormat="0" applyFont="0" applyAlignment="0" applyProtection="0"/>
    <xf numFmtId="0" fontId="16" fillId="7" borderId="16" applyNumberFormat="0" applyFont="0" applyAlignment="0" applyProtection="0"/>
    <xf numFmtId="0" fontId="9" fillId="7" borderId="16" applyNumberFormat="0" applyFont="0" applyAlignment="0" applyProtection="0"/>
    <xf numFmtId="0" fontId="16" fillId="38" borderId="16" applyNumberFormat="0" applyFont="0" applyAlignment="0" applyProtection="0"/>
    <xf numFmtId="0" fontId="16" fillId="38" borderId="16" applyNumberFormat="0" applyFont="0" applyAlignment="0" applyProtection="0"/>
    <xf numFmtId="0" fontId="9" fillId="7" borderId="16" applyNumberFormat="0" applyFont="0" applyAlignment="0" applyProtection="0"/>
    <xf numFmtId="0" fontId="56" fillId="7" borderId="16" applyNumberFormat="0" applyFont="0" applyAlignment="0" applyProtection="0"/>
    <xf numFmtId="0" fontId="56" fillId="7" borderId="16" applyNumberFormat="0" applyFont="0" applyAlignment="0" applyProtection="0"/>
    <xf numFmtId="0" fontId="16" fillId="0" borderId="0"/>
    <xf numFmtId="0" fontId="87" fillId="0" borderId="0"/>
    <xf numFmtId="0" fontId="32" fillId="16" borderId="1" applyNumberFormat="0" applyAlignment="0" applyProtection="0"/>
    <xf numFmtId="0" fontId="59" fillId="41" borderId="1" applyNumberFormat="0" applyAlignment="0" applyProtection="0"/>
    <xf numFmtId="0" fontId="59" fillId="41" borderId="1" applyNumberFormat="0" applyAlignment="0" applyProtection="0"/>
    <xf numFmtId="0" fontId="32" fillId="16" borderId="1" applyNumberFormat="0" applyAlignment="0" applyProtection="0"/>
    <xf numFmtId="14" fontId="24" fillId="0" borderId="0">
      <alignment horizontal="center" wrapText="1"/>
      <protection locked="0"/>
    </xf>
    <xf numFmtId="176" fontId="17" fillId="0" borderId="0" applyFill="0" applyBorder="0" applyAlignment="0" applyProtection="0"/>
    <xf numFmtId="194" fontId="17" fillId="0" borderId="0" applyFill="0" applyBorder="0" applyAlignment="0" applyProtection="0"/>
    <xf numFmtId="200" fontId="17" fillId="0" borderId="0" applyFill="0" applyBorder="0" applyAlignment="0" applyProtection="0"/>
    <xf numFmtId="10" fontId="17" fillId="0" borderId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91" fontId="17" fillId="0" borderId="0" applyFill="0" applyBorder="0" applyAlignment="0"/>
    <xf numFmtId="192" fontId="11" fillId="0" borderId="0" applyFill="0" applyBorder="0" applyAlignment="0"/>
    <xf numFmtId="191" fontId="17" fillId="0" borderId="0" applyFill="0" applyBorder="0" applyAlignment="0"/>
    <xf numFmtId="195" fontId="17" fillId="0" borderId="0" applyFill="0" applyBorder="0" applyAlignment="0"/>
    <xf numFmtId="192" fontId="11" fillId="0" borderId="0" applyFill="0" applyBorder="0" applyAlignment="0"/>
    <xf numFmtId="0" fontId="17" fillId="51" borderId="0" applyNumberFormat="0" applyBorder="0" applyAlignment="0"/>
    <xf numFmtId="0" fontId="17" fillId="0" borderId="0" applyNumberFormat="0" applyFill="0" applyBorder="0" applyAlignment="0" applyProtection="0"/>
    <xf numFmtId="0" fontId="88" fillId="16" borderId="1" applyNumberFormat="0" applyAlignment="0" applyProtection="0"/>
    <xf numFmtId="0" fontId="88" fillId="16" borderId="1" applyNumberFormat="0" applyAlignment="0" applyProtection="0"/>
    <xf numFmtId="0" fontId="88" fillId="16" borderId="1" applyNumberFormat="0" applyAlignment="0" applyProtection="0"/>
    <xf numFmtId="0" fontId="88" fillId="16" borderId="1" applyNumberFormat="0" applyAlignment="0" applyProtection="0"/>
    <xf numFmtId="0" fontId="88" fillId="16" borderId="1" applyNumberFormat="0" applyAlignment="0" applyProtection="0"/>
    <xf numFmtId="0" fontId="88" fillId="16" borderId="1" applyNumberFormat="0" applyAlignment="0" applyProtection="0"/>
    <xf numFmtId="0" fontId="88" fillId="16" borderId="1" applyNumberFormat="0" applyAlignment="0" applyProtection="0"/>
    <xf numFmtId="0" fontId="88" fillId="16" borderId="1" applyNumberFormat="0" applyAlignment="0" applyProtection="0"/>
    <xf numFmtId="0" fontId="88" fillId="16" borderId="1" applyNumberFormat="0" applyAlignment="0" applyProtection="0"/>
    <xf numFmtId="0" fontId="59" fillId="16" borderId="1" applyNumberFormat="0" applyAlignment="0" applyProtection="0"/>
    <xf numFmtId="0" fontId="88" fillId="16" borderId="1" applyNumberFormat="0" applyAlignment="0" applyProtection="0"/>
    <xf numFmtId="0" fontId="88" fillId="16" borderId="1" applyNumberFormat="0" applyAlignment="0" applyProtection="0"/>
    <xf numFmtId="0" fontId="88" fillId="16" borderId="1" applyNumberFormat="0" applyAlignment="0" applyProtection="0"/>
    <xf numFmtId="0" fontId="88" fillId="16" borderId="1" applyNumberFormat="0" applyAlignment="0" applyProtection="0"/>
    <xf numFmtId="0" fontId="88" fillId="16" borderId="1" applyNumberFormat="0" applyAlignment="0" applyProtection="0"/>
    <xf numFmtId="0" fontId="88" fillId="16" borderId="1" applyNumberFormat="0" applyAlignment="0" applyProtection="0"/>
    <xf numFmtId="0" fontId="59" fillId="16" borderId="1" applyNumberFormat="0" applyAlignment="0" applyProtection="0"/>
    <xf numFmtId="0" fontId="88" fillId="16" borderId="1" applyNumberFormat="0" applyAlignment="0" applyProtection="0"/>
    <xf numFmtId="0" fontId="88" fillId="16" borderId="1" applyNumberFormat="0" applyAlignment="0" applyProtection="0"/>
    <xf numFmtId="0" fontId="88" fillId="16" borderId="1" applyNumberFormat="0" applyAlignment="0" applyProtection="0"/>
    <xf numFmtId="0" fontId="88" fillId="16" borderId="1" applyNumberFormat="0" applyAlignment="0" applyProtection="0"/>
    <xf numFmtId="0" fontId="59" fillId="16" borderId="1" applyNumberFormat="0" applyAlignment="0" applyProtection="0"/>
    <xf numFmtId="0" fontId="88" fillId="16" borderId="1" applyNumberFormat="0" applyAlignment="0" applyProtection="0"/>
    <xf numFmtId="0" fontId="88" fillId="16" borderId="1" applyNumberFormat="0" applyAlignment="0" applyProtection="0"/>
    <xf numFmtId="0" fontId="88" fillId="16" borderId="1" applyNumberFormat="0" applyAlignment="0" applyProtection="0"/>
    <xf numFmtId="0" fontId="59" fillId="16" borderId="1" applyNumberFormat="0" applyAlignment="0" applyProtection="0"/>
    <xf numFmtId="4" fontId="55" fillId="52" borderId="1" applyNumberFormat="0" applyProtection="0">
      <alignment vertical="center"/>
    </xf>
    <xf numFmtId="4" fontId="55" fillId="52" borderId="1" applyNumberFormat="0" applyProtection="0">
      <alignment vertical="center"/>
    </xf>
    <xf numFmtId="4" fontId="89" fillId="52" borderId="17" applyNumberFormat="0" applyProtection="0">
      <alignment vertical="center"/>
    </xf>
    <xf numFmtId="4" fontId="89" fillId="52" borderId="17" applyNumberFormat="0" applyProtection="0">
      <alignment vertical="center"/>
    </xf>
    <xf numFmtId="4" fontId="55" fillId="52" borderId="1" applyNumberFormat="0" applyProtection="0">
      <alignment horizontal="left" vertical="center" indent="1"/>
    </xf>
    <xf numFmtId="4" fontId="55" fillId="52" borderId="1" applyNumberFormat="0" applyProtection="0">
      <alignment horizontal="left" vertical="center" indent="1"/>
    </xf>
    <xf numFmtId="4" fontId="55" fillId="52" borderId="1" applyNumberFormat="0" applyProtection="0">
      <alignment horizontal="left" vertical="center" indent="1"/>
    </xf>
    <xf numFmtId="4" fontId="55" fillId="52" borderId="1" applyNumberFormat="0" applyProtection="0">
      <alignment horizontal="left" vertical="center" indent="1"/>
    </xf>
    <xf numFmtId="0" fontId="17" fillId="53" borderId="1" applyNumberFormat="0" applyProtection="0">
      <alignment horizontal="left" vertical="center" indent="1"/>
    </xf>
    <xf numFmtId="0" fontId="17" fillId="53" borderId="1" applyNumberFormat="0" applyProtection="0">
      <alignment horizontal="left" vertical="center" indent="1"/>
    </xf>
    <xf numFmtId="4" fontId="55" fillId="4" borderId="17" applyNumberFormat="0" applyProtection="0">
      <alignment horizontal="right" vertical="center"/>
    </xf>
    <xf numFmtId="4" fontId="55" fillId="4" borderId="17" applyNumberFormat="0" applyProtection="0">
      <alignment horizontal="right" vertical="center"/>
    </xf>
    <xf numFmtId="4" fontId="55" fillId="5" borderId="17" applyNumberFormat="0" applyProtection="0">
      <alignment horizontal="right" vertical="center"/>
    </xf>
    <xf numFmtId="4" fontId="55" fillId="5" borderId="17" applyNumberFormat="0" applyProtection="0">
      <alignment horizontal="right" vertical="center"/>
    </xf>
    <xf numFmtId="4" fontId="55" fillId="27" borderId="17" applyNumberFormat="0" applyProtection="0">
      <alignment horizontal="right" vertical="center"/>
    </xf>
    <xf numFmtId="4" fontId="55" fillId="27" borderId="17" applyNumberFormat="0" applyProtection="0">
      <alignment horizontal="right" vertical="center"/>
    </xf>
    <xf numFmtId="4" fontId="55" fillId="17" borderId="17" applyNumberFormat="0" applyProtection="0">
      <alignment horizontal="right" vertical="center"/>
    </xf>
    <xf numFmtId="4" fontId="55" fillId="17" borderId="17" applyNumberFormat="0" applyProtection="0">
      <alignment horizontal="right" vertical="center"/>
    </xf>
    <xf numFmtId="4" fontId="55" fillId="21" borderId="17" applyNumberFormat="0" applyProtection="0">
      <alignment horizontal="right" vertical="center"/>
    </xf>
    <xf numFmtId="4" fontId="55" fillId="21" borderId="17" applyNumberFormat="0" applyProtection="0">
      <alignment horizontal="right" vertical="center"/>
    </xf>
    <xf numFmtId="4" fontId="55" fillId="37" borderId="17" applyNumberFormat="0" applyProtection="0">
      <alignment horizontal="right" vertical="center"/>
    </xf>
    <xf numFmtId="4" fontId="55" fillId="37" borderId="17" applyNumberFormat="0" applyProtection="0">
      <alignment horizontal="right" vertical="center"/>
    </xf>
    <xf numFmtId="4" fontId="55" fillId="15" borderId="17" applyNumberFormat="0" applyProtection="0">
      <alignment horizontal="right" vertical="center"/>
    </xf>
    <xf numFmtId="4" fontId="55" fillId="15" borderId="17" applyNumberFormat="0" applyProtection="0">
      <alignment horizontal="right" vertical="center"/>
    </xf>
    <xf numFmtId="4" fontId="55" fillId="54" borderId="17" applyNumberFormat="0" applyProtection="0">
      <alignment horizontal="right" vertical="center"/>
    </xf>
    <xf numFmtId="4" fontId="55" fillId="54" borderId="17" applyNumberFormat="0" applyProtection="0">
      <alignment horizontal="right" vertical="center"/>
    </xf>
    <xf numFmtId="4" fontId="55" fillId="14" borderId="17" applyNumberFormat="0" applyProtection="0">
      <alignment horizontal="right" vertical="center"/>
    </xf>
    <xf numFmtId="4" fontId="55" fillId="14" borderId="17" applyNumberFormat="0" applyProtection="0">
      <alignment horizontal="right" vertical="center"/>
    </xf>
    <xf numFmtId="4" fontId="90" fillId="55" borderId="1" applyNumberFormat="0" applyProtection="0">
      <alignment horizontal="left" vertical="center" indent="1"/>
    </xf>
    <xf numFmtId="4" fontId="90" fillId="55" borderId="1" applyNumberFormat="0" applyProtection="0">
      <alignment horizontal="left" vertical="center" indent="1"/>
    </xf>
    <xf numFmtId="4" fontId="55" fillId="56" borderId="18" applyNumberFormat="0" applyProtection="0">
      <alignment horizontal="left" vertical="center" indent="1"/>
    </xf>
    <xf numFmtId="4" fontId="55" fillId="56" borderId="18" applyNumberFormat="0" applyProtection="0">
      <alignment horizontal="left" vertical="center" indent="1"/>
    </xf>
    <xf numFmtId="4" fontId="91" fillId="57" borderId="0" applyNumberFormat="0" applyProtection="0">
      <alignment horizontal="left" vertical="center" indent="1"/>
    </xf>
    <xf numFmtId="0" fontId="17" fillId="53" borderId="1" applyNumberFormat="0" applyProtection="0">
      <alignment horizontal="left" vertical="center" indent="1"/>
    </xf>
    <xf numFmtId="0" fontId="17" fillId="53" borderId="1" applyNumberFormat="0" applyProtection="0">
      <alignment horizontal="left" vertical="center" indent="1"/>
    </xf>
    <xf numFmtId="4" fontId="92" fillId="56" borderId="1" applyNumberFormat="0" applyProtection="0">
      <alignment horizontal="left" vertical="center" indent="1"/>
    </xf>
    <xf numFmtId="4" fontId="92" fillId="56" borderId="1" applyNumberFormat="0" applyProtection="0">
      <alignment horizontal="left" vertical="center" indent="1"/>
    </xf>
    <xf numFmtId="4" fontId="92" fillId="58" borderId="1" applyNumberFormat="0" applyProtection="0">
      <alignment horizontal="left" vertical="center" indent="1"/>
    </xf>
    <xf numFmtId="4" fontId="92" fillId="58" borderId="1" applyNumberFormat="0" applyProtection="0">
      <alignment horizontal="left" vertical="center" indent="1"/>
    </xf>
    <xf numFmtId="0" fontId="16" fillId="57" borderId="17" applyNumberFormat="0" applyProtection="0">
      <alignment horizontal="left" vertical="center" indent="1"/>
    </xf>
    <xf numFmtId="0" fontId="16" fillId="57" borderId="17" applyNumberFormat="0" applyProtection="0">
      <alignment horizontal="left" vertical="center" indent="1"/>
    </xf>
    <xf numFmtId="0" fontId="16" fillId="57" borderId="17" applyNumberFormat="0" applyProtection="0">
      <alignment horizontal="left" vertical="top" indent="1"/>
    </xf>
    <xf numFmtId="0" fontId="16" fillId="57" borderId="17" applyNumberFormat="0" applyProtection="0">
      <alignment horizontal="left" vertical="top" indent="1"/>
    </xf>
    <xf numFmtId="0" fontId="16" fillId="59" borderId="17" applyNumberFormat="0" applyProtection="0">
      <alignment horizontal="left" vertical="center" indent="1"/>
    </xf>
    <xf numFmtId="0" fontId="16" fillId="59" borderId="17" applyNumberFormat="0" applyProtection="0">
      <alignment horizontal="left" vertical="center" indent="1"/>
    </xf>
    <xf numFmtId="0" fontId="16" fillId="59" borderId="17" applyNumberFormat="0" applyProtection="0">
      <alignment horizontal="left" vertical="top" indent="1"/>
    </xf>
    <xf numFmtId="0" fontId="16" fillId="59" borderId="17" applyNumberFormat="0" applyProtection="0">
      <alignment horizontal="left" vertical="top" indent="1"/>
    </xf>
    <xf numFmtId="0" fontId="16" fillId="60" borderId="17" applyNumberFormat="0" applyProtection="0">
      <alignment horizontal="left" vertical="center" indent="1"/>
    </xf>
    <xf numFmtId="0" fontId="16" fillId="60" borderId="17" applyNumberFormat="0" applyProtection="0">
      <alignment horizontal="left" vertical="center" indent="1"/>
    </xf>
    <xf numFmtId="0" fontId="16" fillId="60" borderId="17" applyNumberFormat="0" applyProtection="0">
      <alignment horizontal="left" vertical="top" indent="1"/>
    </xf>
    <xf numFmtId="0" fontId="16" fillId="60" borderId="17" applyNumberFormat="0" applyProtection="0">
      <alignment horizontal="left" vertical="top" indent="1"/>
    </xf>
    <xf numFmtId="0" fontId="16" fillId="61" borderId="17" applyNumberFormat="0" applyProtection="0">
      <alignment horizontal="left" vertical="center" indent="1"/>
    </xf>
    <xf numFmtId="0" fontId="16" fillId="61" borderId="17" applyNumberFormat="0" applyProtection="0">
      <alignment horizontal="left" vertical="center" indent="1"/>
    </xf>
    <xf numFmtId="0" fontId="16" fillId="61" borderId="17" applyNumberFormat="0" applyProtection="0">
      <alignment horizontal="left" vertical="top" indent="1"/>
    </xf>
    <xf numFmtId="0" fontId="16" fillId="61" borderId="17" applyNumberFormat="0" applyProtection="0">
      <alignment horizontal="left" vertical="top" indent="1"/>
    </xf>
    <xf numFmtId="0" fontId="16" fillId="9" borderId="19" applyNumberFormat="0">
      <protection locked="0"/>
    </xf>
    <xf numFmtId="0" fontId="16" fillId="9" borderId="19" applyNumberFormat="0">
      <protection locked="0"/>
    </xf>
    <xf numFmtId="4" fontId="55" fillId="62" borderId="17" applyNumberFormat="0" applyProtection="0">
      <alignment vertical="center"/>
    </xf>
    <xf numFmtId="4" fontId="55" fillId="62" borderId="17" applyNumberFormat="0" applyProtection="0">
      <alignment vertical="center"/>
    </xf>
    <xf numFmtId="4" fontId="93" fillId="62" borderId="17" applyNumberFormat="0" applyProtection="0">
      <alignment vertical="center"/>
    </xf>
    <xf numFmtId="4" fontId="93" fillId="62" borderId="17" applyNumberFormat="0" applyProtection="0">
      <alignment vertical="center"/>
    </xf>
    <xf numFmtId="4" fontId="55" fillId="62" borderId="17" applyNumberFormat="0" applyProtection="0">
      <alignment horizontal="left" vertical="center" indent="1"/>
    </xf>
    <xf numFmtId="4" fontId="55" fillId="62" borderId="17" applyNumberFormat="0" applyProtection="0">
      <alignment horizontal="left" vertical="center" indent="1"/>
    </xf>
    <xf numFmtId="0" fontId="55" fillId="62" borderId="17" applyNumberFormat="0" applyProtection="0">
      <alignment horizontal="left" vertical="top" indent="1"/>
    </xf>
    <xf numFmtId="0" fontId="55" fillId="62" borderId="17" applyNumberFormat="0" applyProtection="0">
      <alignment horizontal="left" vertical="top" indent="1"/>
    </xf>
    <xf numFmtId="4" fontId="55" fillId="56" borderId="1" applyNumberFormat="0" applyProtection="0">
      <alignment horizontal="right" vertical="center"/>
    </xf>
    <xf numFmtId="4" fontId="55" fillId="56" borderId="1" applyNumberFormat="0" applyProtection="0">
      <alignment horizontal="right" vertical="center"/>
    </xf>
    <xf numFmtId="4" fontId="93" fillId="63" borderId="17" applyNumberFormat="0" applyProtection="0">
      <alignment horizontal="right" vertical="center"/>
    </xf>
    <xf numFmtId="4" fontId="93" fillId="63" borderId="17" applyNumberFormat="0" applyProtection="0">
      <alignment horizontal="right" vertical="center"/>
    </xf>
    <xf numFmtId="0" fontId="17" fillId="53" borderId="1" applyNumberFormat="0" applyProtection="0">
      <alignment horizontal="left" vertical="center" indent="1"/>
    </xf>
    <xf numFmtId="0" fontId="17" fillId="53" borderId="1" applyNumberFormat="0" applyProtection="0">
      <alignment horizontal="left" vertical="center" indent="1"/>
    </xf>
    <xf numFmtId="0" fontId="17" fillId="53" borderId="1" applyNumberFormat="0" applyProtection="0">
      <alignment horizontal="left" vertical="center" indent="1"/>
    </xf>
    <xf numFmtId="0" fontId="17" fillId="53" borderId="1" applyNumberFormat="0" applyProtection="0">
      <alignment horizontal="left" vertical="center" indent="1"/>
    </xf>
    <xf numFmtId="0" fontId="94" fillId="0" borderId="0"/>
    <xf numFmtId="4" fontId="95" fillId="63" borderId="17" applyNumberFormat="0" applyProtection="0">
      <alignment horizontal="right" vertical="center"/>
    </xf>
    <xf numFmtId="4" fontId="95" fillId="63" borderId="17" applyNumberFormat="0" applyProtection="0">
      <alignment horizontal="right" vertical="center"/>
    </xf>
    <xf numFmtId="0" fontId="81" fillId="4" borderId="0" applyNumberFormat="0" applyBorder="0" applyAlignment="0" applyProtection="0"/>
    <xf numFmtId="0" fontId="17" fillId="64" borderId="9" applyNumberFormat="0" applyAlignment="0"/>
    <xf numFmtId="0" fontId="96" fillId="0" borderId="0" applyNumberFormat="0" applyFill="0" applyBorder="0" applyAlignment="0" applyProtection="0"/>
    <xf numFmtId="0" fontId="119" fillId="0" borderId="0" applyNumberFormat="0" applyFill="0" applyBorder="0" applyAlignment="0"/>
    <xf numFmtId="0" fontId="97" fillId="0" borderId="0"/>
    <xf numFmtId="40" fontId="120" fillId="0" borderId="0" applyBorder="0">
      <alignment horizontal="right"/>
    </xf>
    <xf numFmtId="49" fontId="92" fillId="0" borderId="0" applyFill="0" applyBorder="0" applyAlignment="0"/>
    <xf numFmtId="201" fontId="17" fillId="0" borderId="0" applyFill="0" applyBorder="0" applyAlignment="0"/>
    <xf numFmtId="202" fontId="17" fillId="0" borderId="0" applyFill="0" applyBorder="0" applyAlignment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10" applyNumberFormat="0" applyFill="0" applyAlignment="0" applyProtection="0"/>
    <xf numFmtId="0" fontId="100" fillId="0" borderId="10" applyNumberFormat="0" applyFill="0" applyAlignment="0" applyProtection="0"/>
    <xf numFmtId="0" fontId="100" fillId="0" borderId="10" applyNumberFormat="0" applyFill="0" applyAlignment="0" applyProtection="0"/>
    <xf numFmtId="0" fontId="100" fillId="0" borderId="10" applyNumberFormat="0" applyFill="0" applyAlignment="0" applyProtection="0"/>
    <xf numFmtId="0" fontId="100" fillId="0" borderId="10" applyNumberFormat="0" applyFill="0" applyAlignment="0" applyProtection="0"/>
    <xf numFmtId="0" fontId="101" fillId="0" borderId="10" applyNumberFormat="0" applyFill="0" applyAlignment="0" applyProtection="0"/>
    <xf numFmtId="0" fontId="100" fillId="0" borderId="10" applyNumberFormat="0" applyFill="0" applyAlignment="0" applyProtection="0"/>
    <xf numFmtId="0" fontId="100" fillId="0" borderId="10" applyNumberFormat="0" applyFill="0" applyAlignment="0" applyProtection="0"/>
    <xf numFmtId="0" fontId="100" fillId="0" borderId="10" applyNumberFormat="0" applyFill="0" applyAlignment="0" applyProtection="0"/>
    <xf numFmtId="0" fontId="101" fillId="0" borderId="10" applyNumberFormat="0" applyFill="0" applyAlignment="0" applyProtection="0"/>
    <xf numFmtId="0" fontId="100" fillId="0" borderId="10" applyNumberFormat="0" applyFill="0" applyAlignment="0" applyProtection="0"/>
    <xf numFmtId="0" fontId="100" fillId="0" borderId="10" applyNumberFormat="0" applyFill="0" applyAlignment="0" applyProtection="0"/>
    <xf numFmtId="0" fontId="101" fillId="0" borderId="10" applyNumberFormat="0" applyFill="0" applyAlignment="0" applyProtection="0"/>
    <xf numFmtId="0" fontId="100" fillId="0" borderId="10" applyNumberFormat="0" applyFill="0" applyAlignment="0" applyProtection="0"/>
    <xf numFmtId="0" fontId="101" fillId="0" borderId="10" applyNumberFormat="0" applyFill="0" applyAlignment="0" applyProtection="0"/>
    <xf numFmtId="0" fontId="102" fillId="0" borderId="11" applyNumberFormat="0" applyFill="0" applyAlignment="0" applyProtection="0"/>
    <xf numFmtId="0" fontId="102" fillId="0" borderId="11" applyNumberFormat="0" applyFill="0" applyAlignment="0" applyProtection="0"/>
    <xf numFmtId="0" fontId="102" fillId="0" borderId="11" applyNumberFormat="0" applyFill="0" applyAlignment="0" applyProtection="0"/>
    <xf numFmtId="0" fontId="102" fillId="0" borderId="11" applyNumberFormat="0" applyFill="0" applyAlignment="0" applyProtection="0"/>
    <xf numFmtId="0" fontId="102" fillId="0" borderId="11" applyNumberFormat="0" applyFill="0" applyAlignment="0" applyProtection="0"/>
    <xf numFmtId="0" fontId="103" fillId="0" borderId="11" applyNumberFormat="0" applyFill="0" applyAlignment="0" applyProtection="0"/>
    <xf numFmtId="0" fontId="102" fillId="0" borderId="11" applyNumberFormat="0" applyFill="0" applyAlignment="0" applyProtection="0"/>
    <xf numFmtId="0" fontId="102" fillId="0" borderId="11" applyNumberFormat="0" applyFill="0" applyAlignment="0" applyProtection="0"/>
    <xf numFmtId="0" fontId="102" fillId="0" borderId="11" applyNumberFormat="0" applyFill="0" applyAlignment="0" applyProtection="0"/>
    <xf numFmtId="0" fontId="103" fillId="0" borderId="11" applyNumberFormat="0" applyFill="0" applyAlignment="0" applyProtection="0"/>
    <xf numFmtId="0" fontId="102" fillId="0" borderId="11" applyNumberFormat="0" applyFill="0" applyAlignment="0" applyProtection="0"/>
    <xf numFmtId="0" fontId="102" fillId="0" borderId="11" applyNumberFormat="0" applyFill="0" applyAlignment="0" applyProtection="0"/>
    <xf numFmtId="0" fontId="103" fillId="0" borderId="11" applyNumberFormat="0" applyFill="0" applyAlignment="0" applyProtection="0"/>
    <xf numFmtId="0" fontId="102" fillId="0" borderId="11" applyNumberFormat="0" applyFill="0" applyAlignment="0" applyProtection="0"/>
    <xf numFmtId="0" fontId="103" fillId="0" borderId="11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4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4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0" fontId="74" fillId="0" borderId="12" applyNumberFormat="0" applyFill="0" applyAlignment="0" applyProtection="0"/>
    <xf numFmtId="0" fontId="73" fillId="0" borderId="12" applyNumberFormat="0" applyFill="0" applyAlignment="0" applyProtection="0"/>
    <xf numFmtId="0" fontId="74" fillId="0" borderId="12" applyNumberFormat="0" applyFill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37" fillId="0" borderId="7" applyNumberFormat="0" applyFill="0" applyAlignment="0" applyProtection="0"/>
    <xf numFmtId="203" fontId="22" fillId="0" borderId="0">
      <alignment vertical="center"/>
    </xf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72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72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72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90" fillId="0" borderId="7" applyNumberFormat="0" applyFill="0" applyAlignment="0" applyProtection="0"/>
    <xf numFmtId="0" fontId="37" fillId="0" borderId="7" applyNumberFormat="0" applyFill="0" applyAlignment="0" applyProtection="0"/>
    <xf numFmtId="203" fontId="22" fillId="0" borderId="0">
      <alignment vertical="center"/>
    </xf>
    <xf numFmtId="203" fontId="22" fillId="0" borderId="0">
      <alignment vertical="center"/>
    </xf>
    <xf numFmtId="0" fontId="70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1" fillId="0" borderId="10" applyNumberFormat="0" applyFill="0" applyAlignment="0" applyProtection="0"/>
    <xf numFmtId="0" fontId="103" fillId="0" borderId="11" applyNumberFormat="0" applyFill="0" applyAlignment="0" applyProtection="0"/>
    <xf numFmtId="0" fontId="74" fillId="0" borderId="12" applyNumberFormat="0" applyFill="0" applyAlignment="0" applyProtection="0"/>
    <xf numFmtId="0" fontId="74" fillId="0" borderId="0" applyNumberFormat="0" applyFill="0" applyBorder="0" applyAlignment="0" applyProtection="0"/>
    <xf numFmtId="204" fontId="17" fillId="0" borderId="0" applyFill="0" applyBorder="0" applyAlignment="0" applyProtection="0"/>
    <xf numFmtId="0" fontId="69" fillId="0" borderId="4" applyNumberFormat="0" applyFill="0" applyAlignment="0" applyProtection="0"/>
    <xf numFmtId="0" fontId="16" fillId="0" borderId="0">
      <alignment horizontal="center" textRotation="180"/>
    </xf>
    <xf numFmtId="188" fontId="17" fillId="0" borderId="0" applyFont="0" applyFill="0" applyBorder="0" applyAlignment="0" applyProtection="0"/>
    <xf numFmtId="0" fontId="98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170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67" fillId="42" borderId="3" applyNumberFormat="0" applyAlignment="0" applyProtection="0"/>
    <xf numFmtId="0" fontId="30" fillId="22" borderId="0" applyNumberFormat="0" applyBorder="0" applyAlignment="0" applyProtection="0"/>
    <xf numFmtId="0" fontId="30" fillId="27" borderId="0" applyNumberFormat="0" applyBorder="0" applyAlignment="0" applyProtection="0"/>
    <xf numFmtId="0" fontId="30" fillId="15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37" borderId="0" applyNumberFormat="0" applyBorder="0" applyAlignment="0" applyProtection="0"/>
    <xf numFmtId="0" fontId="31" fillId="12" borderId="2" applyNumberFormat="0" applyAlignment="0" applyProtection="0"/>
    <xf numFmtId="0" fontId="31" fillId="12" borderId="2" applyNumberFormat="0" applyAlignment="0" applyProtection="0"/>
    <xf numFmtId="0" fontId="32" fillId="16" borderId="1" applyNumberFormat="0" applyAlignment="0" applyProtection="0"/>
    <xf numFmtId="0" fontId="32" fillId="16" borderId="1" applyNumberFormat="0" applyAlignment="0" applyProtection="0"/>
    <xf numFmtId="0" fontId="33" fillId="16" borderId="2" applyNumberFormat="0" applyAlignment="0" applyProtection="0"/>
    <xf numFmtId="0" fontId="33" fillId="16" borderId="2" applyNumberFormat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5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165" fontId="9" fillId="0" borderId="0" applyFont="0" applyFill="0" applyBorder="0" applyAlignment="0" applyProtection="0"/>
    <xf numFmtId="172" fontId="17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90" fontId="17" fillId="0" borderId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34" fillId="0" borderId="10" applyNumberFormat="0" applyFill="0" applyAlignment="0" applyProtection="0"/>
    <xf numFmtId="0" fontId="35" fillId="0" borderId="11" applyNumberFormat="0" applyFill="0" applyAlignment="0" applyProtection="0"/>
    <xf numFmtId="0" fontId="36" fillId="0" borderId="12" applyNumberFormat="0" applyFill="0" applyAlignment="0" applyProtection="0"/>
    <xf numFmtId="0" fontId="36" fillId="0" borderId="0" applyNumberFormat="0" applyFill="0" applyBorder="0" applyAlignment="0" applyProtection="0"/>
    <xf numFmtId="0" fontId="134" fillId="0" borderId="0"/>
    <xf numFmtId="0" fontId="37" fillId="0" borderId="7" applyNumberFormat="0" applyFill="0" applyAlignment="0" applyProtection="0"/>
    <xf numFmtId="0" fontId="37" fillId="0" borderId="7" applyNumberFormat="0" applyFill="0" applyAlignment="0" applyProtection="0"/>
    <xf numFmtId="0" fontId="38" fillId="42" borderId="3" applyNumberFormat="0" applyAlignment="0" applyProtection="0"/>
    <xf numFmtId="0" fontId="39" fillId="0" borderId="0" applyNumberFormat="0" applyFill="0" applyBorder="0" applyAlignment="0" applyProtection="0"/>
    <xf numFmtId="0" fontId="40" fillId="50" borderId="0" applyNumberFormat="0" applyBorder="0" applyAlignment="0" applyProtection="0"/>
    <xf numFmtId="0" fontId="17" fillId="0" borderId="0"/>
    <xf numFmtId="0" fontId="55" fillId="0" borderId="0">
      <alignment vertical="top"/>
    </xf>
    <xf numFmtId="0" fontId="17" fillId="0" borderId="0"/>
    <xf numFmtId="0" fontId="134" fillId="0" borderId="0"/>
    <xf numFmtId="0" fontId="17" fillId="0" borderId="0"/>
    <xf numFmtId="0" fontId="17" fillId="0" borderId="0" applyNumberFormat="0" applyFont="0" applyFill="0" applyBorder="0" applyAlignment="0" applyProtection="0">
      <alignment vertical="top"/>
    </xf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21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2" fillId="0" borderId="0"/>
    <xf numFmtId="0" fontId="132" fillId="0" borderId="0"/>
    <xf numFmtId="0" fontId="17" fillId="0" borderId="0"/>
    <xf numFmtId="0" fontId="29" fillId="0" borderId="0"/>
    <xf numFmtId="0" fontId="121" fillId="0" borderId="0"/>
    <xf numFmtId="0" fontId="29" fillId="0" borderId="0"/>
    <xf numFmtId="0" fontId="134" fillId="0" borderId="0"/>
    <xf numFmtId="0" fontId="29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7" fillId="0" borderId="0"/>
    <xf numFmtId="0" fontId="121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7" fillId="0" borderId="0"/>
    <xf numFmtId="0" fontId="17" fillId="0" borderId="0"/>
    <xf numFmtId="0" fontId="56" fillId="0" borderId="0"/>
    <xf numFmtId="0" fontId="121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53" fillId="0" borderId="0"/>
    <xf numFmtId="0" fontId="121" fillId="0" borderId="0"/>
    <xf numFmtId="0" fontId="53" fillId="0" borderId="0"/>
    <xf numFmtId="0" fontId="121" fillId="0" borderId="0"/>
    <xf numFmtId="0" fontId="17" fillId="0" borderId="0"/>
    <xf numFmtId="0" fontId="17" fillId="0" borderId="0"/>
    <xf numFmtId="0" fontId="41" fillId="4" borderId="0" applyNumberFormat="0" applyBorder="0" applyAlignment="0" applyProtection="0"/>
    <xf numFmtId="0" fontId="42" fillId="0" borderId="0" applyNumberFormat="0" applyFill="0" applyBorder="0" applyAlignment="0" applyProtection="0"/>
    <xf numFmtId="0" fontId="9" fillId="7" borderId="16" applyNumberFormat="0" applyFont="0" applyAlignment="0" applyProtection="0"/>
    <xf numFmtId="0" fontId="9" fillId="7" borderId="16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ill="0" applyBorder="0" applyAlignment="0" applyProtection="0"/>
    <xf numFmtId="9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43" fillId="0" borderId="4" applyNumberFormat="0" applyFill="0" applyAlignment="0" applyProtection="0"/>
    <xf numFmtId="0" fontId="51" fillId="0" borderId="0"/>
    <xf numFmtId="0" fontId="54" fillId="0" borderId="0"/>
    <xf numFmtId="0" fontId="50" fillId="0" borderId="0"/>
    <xf numFmtId="0" fontId="17" fillId="0" borderId="0"/>
    <xf numFmtId="0" fontId="50" fillId="0" borderId="0"/>
    <xf numFmtId="0" fontId="17" fillId="0" borderId="0"/>
    <xf numFmtId="0" fontId="10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83" fontId="9" fillId="0" borderId="0" applyFont="0" applyFill="0" applyBorder="0" applyAlignment="0" applyProtection="0"/>
    <xf numFmtId="40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4" fontId="55" fillId="0" borderId="0" applyFill="0" applyBorder="0" applyProtection="0">
      <alignment vertical="top"/>
    </xf>
    <xf numFmtId="187" fontId="9" fillId="0" borderId="0" applyFont="0" applyFill="0" applyBorder="0" applyAlignment="0" applyProtection="0"/>
    <xf numFmtId="168" fontId="17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85" fontId="17" fillId="0" borderId="0" applyFill="0" applyBorder="0" applyAlignment="0" applyProtection="0"/>
    <xf numFmtId="167" fontId="9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85" fontId="55" fillId="0" borderId="0" applyFill="0" applyBorder="0" applyProtection="0">
      <alignment vertical="top"/>
    </xf>
    <xf numFmtId="185" fontId="55" fillId="0" borderId="0" applyFill="0" applyBorder="0" applyProtection="0">
      <alignment vertical="top"/>
    </xf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205" fontId="17" fillId="0" borderId="0" applyFill="0" applyBorder="0" applyAlignment="0" applyProtection="0"/>
    <xf numFmtId="167" fontId="9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85" fontId="15" fillId="0" borderId="0" applyFill="0" applyBorder="0" applyAlignment="0" applyProtection="0"/>
    <xf numFmtId="167" fontId="9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205" fontId="15" fillId="0" borderId="0" applyFill="0" applyBorder="0" applyAlignment="0" applyProtection="0"/>
    <xf numFmtId="167" fontId="9" fillId="0" borderId="0" applyFont="0" applyFill="0" applyBorder="0" applyAlignment="0" applyProtection="0"/>
    <xf numFmtId="185" fontId="15" fillId="0" borderId="0" applyFill="0" applyBorder="0" applyAlignment="0" applyProtection="0"/>
    <xf numFmtId="185" fontId="15" fillId="0" borderId="0" applyFill="0" applyBorder="0" applyAlignment="0" applyProtection="0"/>
    <xf numFmtId="185" fontId="15" fillId="0" borderId="0" applyFill="0" applyBorder="0" applyAlignment="0" applyProtection="0"/>
    <xf numFmtId="185" fontId="15" fillId="0" borderId="0" applyFill="0" applyBorder="0" applyAlignment="0" applyProtection="0"/>
    <xf numFmtId="185" fontId="15" fillId="0" borderId="0" applyFill="0" applyBorder="0" applyAlignment="0" applyProtection="0"/>
    <xf numFmtId="185" fontId="15" fillId="0" borderId="0" applyFill="0" applyBorder="0" applyAlignment="0" applyProtection="0"/>
    <xf numFmtId="185" fontId="15" fillId="0" borderId="0" applyFill="0" applyBorder="0" applyAlignment="0" applyProtection="0"/>
    <xf numFmtId="185" fontId="15" fillId="0" borderId="0" applyFill="0" applyBorder="0" applyAlignment="0" applyProtection="0"/>
    <xf numFmtId="185" fontId="15" fillId="0" borderId="0" applyFill="0" applyBorder="0" applyAlignment="0" applyProtection="0"/>
    <xf numFmtId="185" fontId="15" fillId="0" borderId="0" applyFill="0" applyBorder="0" applyAlignment="0" applyProtection="0"/>
    <xf numFmtId="167" fontId="9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9" fillId="0" borderId="0" applyFont="0" applyFill="0" applyBorder="0" applyAlignment="0" applyProtection="0"/>
    <xf numFmtId="185" fontId="15" fillId="0" borderId="0" applyFill="0" applyBorder="0" applyAlignment="0" applyProtection="0"/>
    <xf numFmtId="185" fontId="15" fillId="0" borderId="0" applyFill="0" applyBorder="0" applyAlignment="0" applyProtection="0"/>
    <xf numFmtId="185" fontId="15" fillId="0" borderId="0" applyFill="0" applyBorder="0" applyAlignment="0" applyProtection="0"/>
    <xf numFmtId="185" fontId="15" fillId="0" borderId="0" applyFill="0" applyBorder="0" applyAlignment="0" applyProtection="0"/>
    <xf numFmtId="185" fontId="15" fillId="0" borderId="0" applyFill="0" applyBorder="0" applyAlignment="0" applyProtection="0"/>
    <xf numFmtId="185" fontId="15" fillId="0" borderId="0" applyFill="0" applyBorder="0" applyAlignment="0" applyProtection="0"/>
    <xf numFmtId="185" fontId="15" fillId="0" borderId="0" applyFill="0" applyBorder="0" applyAlignment="0" applyProtection="0"/>
    <xf numFmtId="185" fontId="15" fillId="0" borderId="0" applyFill="0" applyBorder="0" applyAlignment="0" applyProtection="0"/>
    <xf numFmtId="185" fontId="15" fillId="0" borderId="0" applyFill="0" applyBorder="0" applyAlignment="0" applyProtection="0"/>
    <xf numFmtId="185" fontId="15" fillId="0" borderId="0" applyFill="0" applyBorder="0" applyAlignment="0" applyProtection="0"/>
    <xf numFmtId="167" fontId="9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9" fillId="0" borderId="0" applyFont="0" applyFill="0" applyBorder="0" applyAlignment="0" applyProtection="0"/>
    <xf numFmtId="185" fontId="15" fillId="0" borderId="0" applyFill="0" applyBorder="0" applyAlignment="0" applyProtection="0"/>
    <xf numFmtId="185" fontId="15" fillId="0" borderId="0" applyFill="0" applyBorder="0" applyAlignment="0" applyProtection="0"/>
    <xf numFmtId="185" fontId="15" fillId="0" borderId="0" applyFill="0" applyBorder="0" applyAlignment="0" applyProtection="0"/>
    <xf numFmtId="185" fontId="15" fillId="0" borderId="0" applyFill="0" applyBorder="0" applyAlignment="0" applyProtection="0"/>
    <xf numFmtId="185" fontId="15" fillId="0" borderId="0" applyFill="0" applyBorder="0" applyAlignment="0" applyProtection="0"/>
    <xf numFmtId="185" fontId="15" fillId="0" borderId="0" applyFill="0" applyBorder="0" applyAlignment="0" applyProtection="0"/>
    <xf numFmtId="185" fontId="15" fillId="0" borderId="0" applyFill="0" applyBorder="0" applyAlignment="0" applyProtection="0"/>
    <xf numFmtId="185" fontId="15" fillId="0" borderId="0" applyFill="0" applyBorder="0" applyAlignment="0" applyProtection="0"/>
    <xf numFmtId="185" fontId="15" fillId="0" borderId="0" applyFill="0" applyBorder="0" applyAlignment="0" applyProtection="0"/>
    <xf numFmtId="185" fontId="15" fillId="0" borderId="0" applyFill="0" applyBorder="0" applyAlignment="0" applyProtection="0"/>
    <xf numFmtId="167" fontId="9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9" fillId="0" borderId="0" applyFont="0" applyFill="0" applyBorder="0" applyAlignment="0" applyProtection="0"/>
    <xf numFmtId="185" fontId="15" fillId="0" borderId="0" applyFill="0" applyBorder="0" applyAlignment="0" applyProtection="0"/>
    <xf numFmtId="185" fontId="15" fillId="0" borderId="0" applyFill="0" applyBorder="0" applyAlignment="0" applyProtection="0"/>
    <xf numFmtId="167" fontId="9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45" fillId="6" borderId="0" applyNumberFormat="0" applyBorder="0" applyAlignment="0" applyProtection="0"/>
    <xf numFmtId="0" fontId="108" fillId="0" borderId="0">
      <alignment vertical="center"/>
    </xf>
    <xf numFmtId="0" fontId="109" fillId="0" borderId="0"/>
    <xf numFmtId="0" fontId="16" fillId="0" borderId="0"/>
    <xf numFmtId="0" fontId="53" fillId="0" borderId="0"/>
    <xf numFmtId="0" fontId="27" fillId="0" borderId="0">
      <alignment vertical="center"/>
    </xf>
    <xf numFmtId="0" fontId="27" fillId="0" borderId="0"/>
    <xf numFmtId="0" fontId="16" fillId="0" borderId="0"/>
    <xf numFmtId="0" fontId="5" fillId="0" borderId="0"/>
    <xf numFmtId="0" fontId="6" fillId="0" borderId="0"/>
    <xf numFmtId="0" fontId="6" fillId="7" borderId="16" applyNumberFormat="0" applyFont="0" applyAlignment="0" applyProtection="0"/>
    <xf numFmtId="0" fontId="6" fillId="7" borderId="16" applyNumberFormat="0" applyFont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7" borderId="16" applyNumberFormat="0" applyFont="0" applyAlignment="0" applyProtection="0"/>
    <xf numFmtId="0" fontId="6" fillId="7" borderId="16" applyNumberFormat="0" applyFont="0" applyAlignment="0" applyProtection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4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4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145" fillId="0" borderId="0"/>
    <xf numFmtId="0" fontId="6" fillId="0" borderId="0"/>
    <xf numFmtId="16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56">
    <xf numFmtId="0" fontId="0" fillId="0" borderId="0" xfId="0"/>
    <xf numFmtId="0" fontId="0" fillId="0" borderId="0" xfId="0" applyFill="1"/>
    <xf numFmtId="0" fontId="12" fillId="0" borderId="0" xfId="0" applyFont="1"/>
    <xf numFmtId="0" fontId="13" fillId="0" borderId="0" xfId="0" applyFont="1"/>
    <xf numFmtId="0" fontId="9" fillId="0" borderId="0" xfId="0" applyFont="1"/>
    <xf numFmtId="0" fontId="10" fillId="0" borderId="0" xfId="0" applyFont="1"/>
    <xf numFmtId="175" fontId="10" fillId="0" borderId="0" xfId="0" applyNumberFormat="1" applyFont="1"/>
    <xf numFmtId="0" fontId="17" fillId="0" borderId="0" xfId="0" applyFont="1"/>
    <xf numFmtId="0" fontId="10" fillId="0" borderId="0" xfId="0" applyFont="1" applyBorder="1"/>
    <xf numFmtId="0" fontId="17" fillId="0" borderId="0" xfId="0" applyFont="1" applyFill="1"/>
    <xf numFmtId="0" fontId="10" fillId="65" borderId="0" xfId="0" applyFont="1" applyFill="1"/>
    <xf numFmtId="0" fontId="0" fillId="65" borderId="0" xfId="0" applyFill="1"/>
    <xf numFmtId="0" fontId="24" fillId="0" borderId="0" xfId="0" applyFont="1"/>
    <xf numFmtId="0" fontId="11" fillId="0" borderId="0" xfId="0" applyFont="1"/>
    <xf numFmtId="0" fontId="25" fillId="0" borderId="0" xfId="0" applyFont="1"/>
    <xf numFmtId="0" fontId="10" fillId="0" borderId="0" xfId="0" applyFont="1" applyFill="1"/>
    <xf numFmtId="0" fontId="0" fillId="43" borderId="0" xfId="0" applyFill="1"/>
    <xf numFmtId="0" fontId="47" fillId="65" borderId="0" xfId="0" applyFont="1" applyFill="1" applyBorder="1" applyAlignment="1">
      <alignment horizontal="center" vertical="center"/>
    </xf>
    <xf numFmtId="0" fontId="25" fillId="65" borderId="0" xfId="0" applyFont="1" applyFill="1"/>
    <xf numFmtId="0" fontId="0" fillId="68" borderId="0" xfId="0" applyFill="1"/>
    <xf numFmtId="0" fontId="10" fillId="68" borderId="0" xfId="0" applyFont="1" applyFill="1"/>
    <xf numFmtId="0" fontId="17" fillId="0" borderId="0" xfId="0" applyFont="1" applyAlignment="1">
      <alignment horizontal="center"/>
    </xf>
    <xf numFmtId="0" fontId="0" fillId="67" borderId="0" xfId="0" applyFill="1"/>
    <xf numFmtId="0" fontId="125" fillId="65" borderId="0" xfId="1321" applyFont="1" applyFill="1" applyBorder="1" applyAlignment="1" applyProtection="1"/>
    <xf numFmtId="0" fontId="0" fillId="58" borderId="0" xfId="0" applyFill="1"/>
    <xf numFmtId="0" fontId="0" fillId="70" borderId="0" xfId="0" applyFill="1"/>
    <xf numFmtId="0" fontId="125" fillId="70" borderId="0" xfId="1321" applyFont="1" applyFill="1" applyBorder="1" applyAlignment="1" applyProtection="1"/>
    <xf numFmtId="0" fontId="135" fillId="65" borderId="0" xfId="0" applyFont="1" applyFill="1"/>
    <xf numFmtId="0" fontId="0" fillId="70" borderId="0" xfId="0" applyFill="1" applyBorder="1"/>
    <xf numFmtId="0" fontId="123" fillId="43" borderId="0" xfId="0" applyFont="1" applyFill="1"/>
    <xf numFmtId="0" fontId="0" fillId="71" borderId="0" xfId="0" applyFill="1"/>
    <xf numFmtId="0" fontId="0" fillId="72" borderId="0" xfId="0" applyFill="1"/>
    <xf numFmtId="0" fontId="17" fillId="71" borderId="0" xfId="0" applyFont="1" applyFill="1"/>
    <xf numFmtId="0" fontId="10" fillId="71" borderId="0" xfId="0" applyFont="1" applyFill="1"/>
    <xf numFmtId="0" fontId="0" fillId="71" borderId="0" xfId="0" applyFill="1" applyBorder="1"/>
    <xf numFmtId="175" fontId="10" fillId="71" borderId="0" xfId="0" applyNumberFormat="1" applyFont="1" applyFill="1"/>
    <xf numFmtId="0" fontId="12" fillId="71" borderId="0" xfId="0" applyFont="1" applyFill="1"/>
    <xf numFmtId="0" fontId="9" fillId="71" borderId="0" xfId="0" applyFont="1" applyFill="1"/>
    <xf numFmtId="0" fontId="13" fillId="71" borderId="0" xfId="0" applyFont="1" applyFill="1"/>
    <xf numFmtId="0" fontId="0" fillId="71" borderId="0" xfId="0" applyFont="1" applyFill="1" applyBorder="1" applyAlignment="1">
      <alignment horizontal="center" vertical="center"/>
    </xf>
    <xf numFmtId="0" fontId="135" fillId="71" borderId="0" xfId="0" applyFont="1" applyFill="1"/>
    <xf numFmtId="0" fontId="11" fillId="71" borderId="0" xfId="0" applyFont="1" applyFill="1"/>
    <xf numFmtId="0" fontId="24" fillId="71" borderId="0" xfId="0" applyFont="1" applyFill="1"/>
    <xf numFmtId="0" fontId="25" fillId="71" borderId="0" xfId="0" applyFont="1" applyFill="1"/>
    <xf numFmtId="0" fontId="17" fillId="65" borderId="0" xfId="0" applyFont="1" applyFill="1" applyBorder="1"/>
    <xf numFmtId="0" fontId="0" fillId="71" borderId="0" xfId="0" applyFill="1"/>
    <xf numFmtId="0" fontId="17" fillId="70" borderId="0" xfId="0" applyFont="1" applyFill="1"/>
    <xf numFmtId="0" fontId="17" fillId="71" borderId="0" xfId="0" applyFont="1" applyFill="1"/>
    <xf numFmtId="0" fontId="17" fillId="0" borderId="0" xfId="0" applyFont="1" applyAlignment="1">
      <alignment horizontal="center" vertical="center"/>
    </xf>
    <xf numFmtId="175" fontId="19" fillId="65" borderId="0" xfId="0" applyNumberFormat="1" applyFont="1" applyFill="1" applyBorder="1" applyAlignment="1">
      <alignment horizontal="right" vertical="center" indent="1"/>
    </xf>
    <xf numFmtId="9" fontId="20" fillId="65" borderId="0" xfId="0" applyNumberFormat="1" applyFont="1" applyFill="1" applyBorder="1" applyAlignment="1">
      <alignment horizontal="center" vertical="center"/>
    </xf>
    <xf numFmtId="173" fontId="20" fillId="65" borderId="0" xfId="0" applyNumberFormat="1" applyFont="1" applyFill="1" applyBorder="1" applyAlignment="1">
      <alignment horizontal="center" vertical="center"/>
    </xf>
    <xf numFmtId="0" fontId="126" fillId="71" borderId="0" xfId="0" applyFont="1" applyFill="1"/>
    <xf numFmtId="0" fontId="126" fillId="0" borderId="0" xfId="0" applyFont="1"/>
    <xf numFmtId="0" fontId="126" fillId="65" borderId="0" xfId="0" applyFont="1" applyFill="1"/>
    <xf numFmtId="0" fontId="126" fillId="69" borderId="0" xfId="0" applyFont="1" applyFill="1"/>
    <xf numFmtId="0" fontId="17" fillId="69" borderId="0" xfId="0" applyFont="1" applyFill="1"/>
    <xf numFmtId="0" fontId="17" fillId="71" borderId="0" xfId="0" applyFont="1" applyFill="1" applyBorder="1"/>
    <xf numFmtId="0" fontId="17" fillId="65" borderId="0" xfId="0" applyFont="1" applyFill="1" applyBorder="1" applyAlignment="1">
      <alignment horizontal="center" vertical="center"/>
    </xf>
    <xf numFmtId="0" fontId="17" fillId="71" borderId="0" xfId="0" applyFont="1" applyFill="1" applyAlignment="1">
      <alignment horizontal="center" vertical="center"/>
    </xf>
    <xf numFmtId="0" fontId="17" fillId="58" borderId="0" xfId="0" applyFont="1" applyFill="1"/>
    <xf numFmtId="0" fontId="17" fillId="70" borderId="0" xfId="0" applyFont="1" applyFill="1" applyAlignment="1">
      <alignment horizontal="center" vertical="center"/>
    </xf>
    <xf numFmtId="0" fontId="17" fillId="71" borderId="0" xfId="0" applyFont="1" applyFill="1" applyAlignment="1">
      <alignment horizontal="center"/>
    </xf>
    <xf numFmtId="0" fontId="17" fillId="71" borderId="0" xfId="0" applyFont="1" applyFill="1" applyBorder="1" applyAlignment="1">
      <alignment horizontal="center" vertical="center"/>
    </xf>
    <xf numFmtId="0" fontId="129" fillId="71" borderId="0" xfId="0" applyFont="1" applyFill="1" applyAlignment="1">
      <alignment horizontal="left" vertical="center" wrapText="1"/>
    </xf>
    <xf numFmtId="0" fontId="17" fillId="70" borderId="0" xfId="0" applyFont="1" applyFill="1" applyBorder="1"/>
    <xf numFmtId="0" fontId="0" fillId="71" borderId="0" xfId="0" applyFill="1" applyProtection="1">
      <protection locked="0"/>
    </xf>
    <xf numFmtId="0" fontId="0" fillId="0" borderId="0" xfId="0" applyProtection="1">
      <protection locked="0"/>
    </xf>
    <xf numFmtId="0" fontId="17" fillId="70" borderId="0" xfId="0" applyFont="1" applyFill="1" applyBorder="1" applyAlignment="1">
      <alignment horizontal="center" vertical="center"/>
    </xf>
    <xf numFmtId="0" fontId="131" fillId="70" borderId="0" xfId="0" applyFont="1" applyFill="1"/>
    <xf numFmtId="0" fontId="17" fillId="65" borderId="22" xfId="0" applyFont="1" applyFill="1" applyBorder="1" applyAlignment="1">
      <alignment horizontal="left" vertical="center"/>
    </xf>
    <xf numFmtId="0" fontId="0" fillId="70" borderId="0" xfId="0" applyFont="1" applyFill="1" applyAlignment="1">
      <alignment vertical="center"/>
    </xf>
    <xf numFmtId="0" fontId="6" fillId="71" borderId="0" xfId="0" applyFont="1" applyFill="1"/>
    <xf numFmtId="0" fontId="6" fillId="0" borderId="0" xfId="0" applyFont="1"/>
    <xf numFmtId="0" fontId="0" fillId="71" borderId="0" xfId="0" applyFill="1"/>
    <xf numFmtId="175" fontId="0" fillId="71" borderId="0" xfId="0" applyNumberFormat="1" applyFill="1"/>
    <xf numFmtId="0" fontId="141" fillId="65" borderId="0" xfId="0" applyFont="1" applyFill="1" applyBorder="1" applyAlignment="1">
      <alignment horizontal="center" vertical="center"/>
    </xf>
    <xf numFmtId="0" fontId="136" fillId="70" borderId="0" xfId="0" applyFont="1" applyFill="1" applyBorder="1"/>
    <xf numFmtId="1" fontId="136" fillId="70" borderId="0" xfId="0" applyNumberFormat="1" applyFont="1" applyFill="1" applyBorder="1" applyAlignment="1">
      <alignment horizontal="center" vertical="center"/>
    </xf>
    <xf numFmtId="0" fontId="130" fillId="71" borderId="0" xfId="1321" applyFont="1" applyFill="1" applyBorder="1" applyAlignment="1" applyProtection="1">
      <protection locked="0"/>
    </xf>
    <xf numFmtId="0" fontId="106" fillId="71" borderId="0" xfId="1321" applyFont="1" applyFill="1" applyBorder="1" applyAlignment="1" applyProtection="1">
      <protection locked="0"/>
    </xf>
    <xf numFmtId="0" fontId="124" fillId="71" borderId="0" xfId="0" applyFont="1" applyFill="1" applyBorder="1" applyAlignment="1" applyProtection="1">
      <protection locked="0"/>
    </xf>
    <xf numFmtId="0" fontId="10" fillId="65" borderId="0" xfId="0" applyFont="1" applyFill="1" applyBorder="1" applyAlignment="1" applyProtection="1">
      <alignment horizontal="left" vertical="center" wrapText="1"/>
      <protection locked="0"/>
    </xf>
    <xf numFmtId="0" fontId="10" fillId="65" borderId="0" xfId="0" applyFont="1" applyFill="1" applyBorder="1" applyAlignment="1" applyProtection="1">
      <alignment horizontal="left" vertical="center"/>
      <protection locked="0"/>
    </xf>
    <xf numFmtId="175" fontId="14" fillId="65" borderId="0" xfId="0" applyNumberFormat="1" applyFont="1" applyFill="1" applyBorder="1" applyAlignment="1" applyProtection="1">
      <alignment horizontal="center" vertical="center"/>
      <protection locked="0"/>
    </xf>
    <xf numFmtId="0" fontId="10" fillId="65" borderId="0" xfId="0" applyFont="1" applyFill="1" applyBorder="1" applyAlignment="1" applyProtection="1">
      <alignment horizontal="center" vertical="center"/>
      <protection locked="0"/>
    </xf>
    <xf numFmtId="9" fontId="10" fillId="65" borderId="0" xfId="0" applyNumberFormat="1" applyFont="1" applyFill="1" applyBorder="1" applyAlignment="1" applyProtection="1">
      <alignment horizontal="center" vertical="center"/>
      <protection locked="0"/>
    </xf>
    <xf numFmtId="175" fontId="10" fillId="65" borderId="0" xfId="0" applyNumberFormat="1" applyFont="1" applyFill="1" applyBorder="1" applyAlignment="1" applyProtection="1">
      <alignment horizontal="center" vertical="center"/>
      <protection locked="0"/>
    </xf>
    <xf numFmtId="0" fontId="10" fillId="65" borderId="0" xfId="0" applyFont="1" applyFill="1" applyBorder="1" applyProtection="1">
      <protection locked="0"/>
    </xf>
    <xf numFmtId="175" fontId="136" fillId="65" borderId="0" xfId="0" applyNumberFormat="1" applyFont="1" applyFill="1" applyBorder="1" applyAlignment="1" applyProtection="1">
      <alignment horizontal="center" vertical="center"/>
      <protection locked="0"/>
    </xf>
    <xf numFmtId="175" fontId="146" fillId="70" borderId="0" xfId="1321" applyNumberFormat="1" applyFont="1" applyFill="1" applyBorder="1" applyAlignment="1" applyProtection="1"/>
    <xf numFmtId="0" fontId="17" fillId="70" borderId="0" xfId="0" applyFont="1" applyFill="1" applyBorder="1" applyAlignment="1">
      <alignment horizontal="center" vertical="center" wrapText="1"/>
    </xf>
    <xf numFmtId="0" fontId="154" fillId="65" borderId="0" xfId="0" applyFont="1" applyFill="1" applyBorder="1"/>
    <xf numFmtId="9" fontId="156" fillId="65" borderId="0" xfId="0" applyNumberFormat="1" applyFont="1" applyFill="1" applyBorder="1" applyAlignment="1">
      <alignment vertical="center" wrapText="1"/>
    </xf>
    <xf numFmtId="174" fontId="158" fillId="66" borderId="20" xfId="1330" applyNumberFormat="1" applyFont="1" applyFill="1" applyBorder="1" applyAlignment="1">
      <alignment horizontal="center" vertical="center" wrapText="1"/>
    </xf>
    <xf numFmtId="0" fontId="158" fillId="66" borderId="20" xfId="0" applyFont="1" applyFill="1" applyBorder="1" applyAlignment="1">
      <alignment horizontal="center" vertical="center" wrapText="1"/>
    </xf>
    <xf numFmtId="0" fontId="154" fillId="70" borderId="0" xfId="0" applyFont="1" applyFill="1"/>
    <xf numFmtId="0" fontId="172" fillId="70" borderId="0" xfId="1321" applyFont="1" applyFill="1" applyAlignment="1" applyProtection="1">
      <alignment horizontal="left" vertical="center"/>
    </xf>
    <xf numFmtId="0" fontId="154" fillId="65" borderId="0" xfId="0" applyFont="1" applyFill="1" applyAlignment="1" applyProtection="1">
      <alignment horizontal="center"/>
      <protection hidden="1"/>
    </xf>
    <xf numFmtId="0" fontId="154" fillId="70" borderId="0" xfId="0" applyFont="1" applyFill="1" applyAlignment="1" applyProtection="1">
      <alignment horizontal="center"/>
      <protection hidden="1"/>
    </xf>
    <xf numFmtId="0" fontId="170" fillId="77" borderId="27" xfId="0" applyFont="1" applyFill="1" applyBorder="1" applyAlignment="1">
      <alignment horizontal="center" vertical="center" wrapText="1"/>
    </xf>
    <xf numFmtId="0" fontId="172" fillId="71" borderId="0" xfId="1321" applyFont="1" applyFill="1" applyAlignment="1" applyProtection="1">
      <alignment horizontal="left" vertical="center"/>
    </xf>
    <xf numFmtId="0" fontId="154" fillId="71" borderId="0" xfId="0" applyFont="1" applyFill="1"/>
    <xf numFmtId="0" fontId="154" fillId="71" borderId="0" xfId="0" applyFont="1" applyFill="1" applyBorder="1" applyAlignment="1" applyProtection="1">
      <alignment horizontal="center"/>
      <protection hidden="1"/>
    </xf>
    <xf numFmtId="0" fontId="154" fillId="71" borderId="0" xfId="0" applyFont="1" applyFill="1" applyAlignment="1" applyProtection="1">
      <alignment horizontal="center"/>
      <protection hidden="1"/>
    </xf>
    <xf numFmtId="0" fontId="173" fillId="71" borderId="0" xfId="0" applyFont="1" applyFill="1"/>
    <xf numFmtId="0" fontId="175" fillId="71" borderId="0" xfId="0" applyFont="1" applyFill="1" applyBorder="1" applyAlignment="1"/>
    <xf numFmtId="0" fontId="150" fillId="71" borderId="0" xfId="0" applyFont="1" applyFill="1" applyBorder="1" applyAlignment="1">
      <alignment horizontal="left" vertical="center"/>
    </xf>
    <xf numFmtId="172" fontId="152" fillId="71" borderId="23" xfId="0" applyNumberFormat="1" applyFont="1" applyFill="1" applyBorder="1" applyAlignment="1">
      <alignment horizontal="center" vertical="center"/>
    </xf>
    <xf numFmtId="0" fontId="161" fillId="0" borderId="28" xfId="0" applyFont="1" applyFill="1" applyBorder="1" applyAlignment="1">
      <alignment horizontal="left" vertical="center" indent="1"/>
    </xf>
    <xf numFmtId="0" fontId="0" fillId="71" borderId="29" xfId="0" applyFill="1" applyBorder="1"/>
    <xf numFmtId="0" fontId="152" fillId="71" borderId="28" xfId="0" applyFont="1" applyFill="1" applyBorder="1" applyAlignment="1" applyProtection="1">
      <alignment horizontal="center" vertical="center"/>
      <protection locked="0"/>
    </xf>
    <xf numFmtId="9" fontId="162" fillId="0" borderId="28" xfId="0" applyNumberFormat="1" applyFont="1" applyFill="1" applyBorder="1" applyAlignment="1">
      <alignment horizontal="center" vertical="center"/>
    </xf>
    <xf numFmtId="0" fontId="178" fillId="0" borderId="28" xfId="0" applyFont="1" applyBorder="1" applyAlignment="1">
      <alignment horizontal="center" vertical="center"/>
    </xf>
    <xf numFmtId="173" fontId="162" fillId="0" borderId="28" xfId="0" applyNumberFormat="1" applyFont="1" applyFill="1" applyBorder="1" applyAlignment="1">
      <alignment horizontal="center" vertical="center"/>
    </xf>
    <xf numFmtId="0" fontId="161" fillId="0" borderId="28" xfId="0" applyFont="1" applyBorder="1" applyAlignment="1">
      <alignment horizontal="left" vertical="center" indent="1"/>
    </xf>
    <xf numFmtId="175" fontId="156" fillId="70" borderId="28" xfId="0" applyNumberFormat="1" applyFont="1" applyFill="1" applyBorder="1" applyAlignment="1">
      <alignment horizontal="right" vertical="center" indent="1"/>
    </xf>
    <xf numFmtId="9" fontId="162" fillId="0" borderId="28" xfId="0" applyNumberFormat="1" applyFont="1" applyBorder="1" applyAlignment="1">
      <alignment horizontal="center" vertical="center"/>
    </xf>
    <xf numFmtId="174" fontId="158" fillId="66" borderId="0" xfId="1330" applyNumberFormat="1" applyFont="1" applyFill="1" applyBorder="1" applyAlignment="1">
      <alignment horizontal="center" vertical="center" wrapText="1"/>
    </xf>
    <xf numFmtId="0" fontId="158" fillId="66" borderId="0" xfId="0" applyFont="1" applyFill="1" applyBorder="1" applyAlignment="1">
      <alignment horizontal="center" vertical="center" wrapText="1"/>
    </xf>
    <xf numFmtId="1" fontId="161" fillId="65" borderId="28" xfId="0" applyNumberFormat="1" applyFont="1" applyFill="1" applyBorder="1" applyAlignment="1">
      <alignment horizontal="center" vertical="center"/>
    </xf>
    <xf numFmtId="0" fontId="156" fillId="65" borderId="28" xfId="0" applyFont="1" applyFill="1" applyBorder="1" applyAlignment="1">
      <alignment horizontal="left" vertical="center" wrapText="1" indent="1"/>
    </xf>
    <xf numFmtId="0" fontId="160" fillId="71" borderId="28" xfId="0" applyFont="1" applyFill="1" applyBorder="1" applyAlignment="1" applyProtection="1">
      <alignment horizontal="center" vertical="center"/>
      <protection locked="0"/>
    </xf>
    <xf numFmtId="0" fontId="154" fillId="0" borderId="28" xfId="0" applyFont="1" applyBorder="1"/>
    <xf numFmtId="175" fontId="19" fillId="70" borderId="0" xfId="0" applyNumberFormat="1" applyFont="1" applyFill="1" applyBorder="1" applyAlignment="1">
      <alignment horizontal="right" vertical="center" indent="1"/>
    </xf>
    <xf numFmtId="0" fontId="47" fillId="70" borderId="0" xfId="0" applyFont="1" applyFill="1" applyBorder="1" applyAlignment="1">
      <alignment horizontal="center" vertical="center"/>
    </xf>
    <xf numFmtId="9" fontId="20" fillId="70" borderId="0" xfId="0" applyNumberFormat="1" applyFont="1" applyFill="1" applyBorder="1" applyAlignment="1">
      <alignment horizontal="center" vertical="center"/>
    </xf>
    <xf numFmtId="175" fontId="46" fillId="70" borderId="0" xfId="0" applyNumberFormat="1" applyFont="1" applyFill="1" applyBorder="1" applyAlignment="1">
      <alignment horizontal="right" vertical="center" indent="1"/>
    </xf>
    <xf numFmtId="1" fontId="46" fillId="70" borderId="0" xfId="0" applyNumberFormat="1" applyFont="1" applyFill="1" applyBorder="1" applyAlignment="1">
      <alignment horizontal="center" vertical="center"/>
    </xf>
    <xf numFmtId="173" fontId="20" fillId="70" borderId="0" xfId="0" applyNumberFormat="1" applyFont="1" applyFill="1" applyBorder="1" applyAlignment="1">
      <alignment horizontal="center" vertical="center"/>
    </xf>
    <xf numFmtId="0" fontId="160" fillId="71" borderId="28" xfId="0" applyFont="1" applyFill="1" applyBorder="1" applyAlignment="1" applyProtection="1">
      <alignment vertical="center"/>
      <protection locked="0"/>
    </xf>
    <xf numFmtId="0" fontId="159" fillId="71" borderId="28" xfId="0" applyFont="1" applyFill="1" applyBorder="1" applyAlignment="1">
      <alignment horizontal="left" vertical="center" indent="1"/>
    </xf>
    <xf numFmtId="0" fontId="157" fillId="71" borderId="28" xfId="0" applyFont="1" applyFill="1" applyBorder="1" applyAlignment="1">
      <alignment horizontal="center" vertical="center" wrapText="1"/>
    </xf>
    <xf numFmtId="0" fontId="158" fillId="77" borderId="28" xfId="0" applyFont="1" applyFill="1" applyBorder="1" applyAlignment="1">
      <alignment horizontal="center" vertical="center" wrapText="1"/>
    </xf>
    <xf numFmtId="0" fontId="154" fillId="65" borderId="25" xfId="0" applyFont="1" applyFill="1" applyBorder="1"/>
    <xf numFmtId="0" fontId="154" fillId="65" borderId="28" xfId="0" applyFont="1" applyFill="1" applyBorder="1"/>
    <xf numFmtId="0" fontId="17" fillId="65" borderId="0" xfId="0" applyFont="1" applyFill="1" applyBorder="1" applyAlignment="1">
      <alignment horizontal="center" vertical="center" wrapText="1"/>
    </xf>
    <xf numFmtId="175" fontId="46" fillId="65" borderId="0" xfId="0" applyNumberFormat="1" applyFont="1" applyFill="1" applyBorder="1" applyAlignment="1">
      <alignment horizontal="right" vertical="center" indent="1"/>
    </xf>
    <xf numFmtId="1" fontId="46" fillId="65" borderId="0" xfId="0" applyNumberFormat="1" applyFont="1" applyFill="1" applyBorder="1" applyAlignment="1">
      <alignment horizontal="center" vertical="center"/>
    </xf>
    <xf numFmtId="175" fontId="136" fillId="70" borderId="0" xfId="0" applyNumberFormat="1" applyFont="1" applyFill="1" applyBorder="1" applyAlignment="1">
      <alignment horizontal="center" vertical="center"/>
    </xf>
    <xf numFmtId="1" fontId="176" fillId="65" borderId="22" xfId="0" applyNumberFormat="1" applyFont="1" applyFill="1" applyBorder="1" applyAlignment="1">
      <alignment horizontal="center"/>
    </xf>
    <xf numFmtId="175" fontId="156" fillId="65" borderId="0" xfId="0" applyNumberFormat="1" applyFont="1" applyFill="1" applyBorder="1" applyAlignment="1">
      <alignment horizontal="left"/>
    </xf>
    <xf numFmtId="0" fontId="156" fillId="65" borderId="0" xfId="0" applyFont="1" applyFill="1" applyBorder="1" applyAlignment="1">
      <alignment horizontal="center"/>
    </xf>
    <xf numFmtId="175" fontId="154" fillId="65" borderId="0" xfId="0" applyNumberFormat="1" applyFont="1" applyFill="1" applyBorder="1"/>
    <xf numFmtId="0" fontId="156" fillId="71" borderId="28" xfId="0" applyFont="1" applyFill="1" applyBorder="1" applyAlignment="1">
      <alignment horizontal="center" vertical="center"/>
    </xf>
    <xf numFmtId="174" fontId="154" fillId="66" borderId="0" xfId="1330" applyNumberFormat="1" applyFont="1" applyFill="1" applyBorder="1" applyAlignment="1">
      <alignment horizontal="center" vertical="center" wrapText="1"/>
    </xf>
    <xf numFmtId="0" fontId="160" fillId="0" borderId="28" xfId="0" applyFont="1" applyFill="1" applyBorder="1" applyAlignment="1">
      <alignment horizontal="left" vertical="center" indent="1"/>
    </xf>
    <xf numFmtId="172" fontId="161" fillId="0" borderId="28" xfId="0" applyNumberFormat="1" applyFont="1" applyFill="1" applyBorder="1" applyAlignment="1">
      <alignment horizontal="center" vertical="center" wrapText="1"/>
    </xf>
    <xf numFmtId="0" fontId="161" fillId="0" borderId="28" xfId="0" applyFont="1" applyBorder="1" applyAlignment="1">
      <alignment horizontal="center" vertical="center" wrapText="1"/>
    </xf>
    <xf numFmtId="207" fontId="161" fillId="75" borderId="28" xfId="0" applyNumberFormat="1" applyFont="1" applyFill="1" applyBorder="1" applyAlignment="1">
      <alignment horizontal="right" vertical="center" indent="1"/>
    </xf>
    <xf numFmtId="0" fontId="161" fillId="71" borderId="28" xfId="0" applyFont="1" applyFill="1" applyBorder="1" applyAlignment="1" applyProtection="1">
      <alignment horizontal="center" vertical="center"/>
      <protection locked="0"/>
    </xf>
    <xf numFmtId="172" fontId="165" fillId="0" borderId="28" xfId="0" applyNumberFormat="1" applyFont="1" applyFill="1" applyBorder="1" applyAlignment="1">
      <alignment horizontal="center" vertical="center" wrapText="1"/>
    </xf>
    <xf numFmtId="0" fontId="165" fillId="0" borderId="28" xfId="0" applyFont="1" applyFill="1" applyBorder="1" applyAlignment="1">
      <alignment horizontal="center" vertical="center" wrapText="1"/>
    </xf>
    <xf numFmtId="172" fontId="165" fillId="0" borderId="28" xfId="0" applyNumberFormat="1" applyFont="1" applyBorder="1" applyAlignment="1">
      <alignment horizontal="center" vertical="center" wrapText="1"/>
    </xf>
    <xf numFmtId="175" fontId="156" fillId="0" borderId="28" xfId="0" applyNumberFormat="1" applyFont="1" applyFill="1" applyBorder="1" applyAlignment="1">
      <alignment horizontal="center" vertical="center"/>
    </xf>
    <xf numFmtId="0" fontId="169" fillId="70" borderId="0" xfId="0" applyFont="1" applyFill="1" applyBorder="1" applyAlignment="1">
      <alignment horizontal="right" vertical="center"/>
    </xf>
    <xf numFmtId="0" fontId="185" fillId="0" borderId="28" xfId="0" applyFont="1" applyBorder="1"/>
    <xf numFmtId="172" fontId="161" fillId="0" borderId="28" xfId="0" applyNumberFormat="1" applyFont="1" applyBorder="1" applyAlignment="1">
      <alignment horizontal="center" vertical="center" wrapText="1"/>
    </xf>
    <xf numFmtId="2" fontId="161" fillId="0" borderId="28" xfId="0" applyNumberFormat="1" applyFont="1" applyBorder="1" applyAlignment="1">
      <alignment horizontal="center" vertical="center" wrapText="1"/>
    </xf>
    <xf numFmtId="0" fontId="185" fillId="0" borderId="28" xfId="0" applyFont="1" applyFill="1" applyBorder="1"/>
    <xf numFmtId="2" fontId="161" fillId="0" borderId="28" xfId="0" applyNumberFormat="1" applyFont="1" applyFill="1" applyBorder="1" applyAlignment="1">
      <alignment horizontal="center" vertical="center" wrapText="1"/>
    </xf>
    <xf numFmtId="0" fontId="156" fillId="71" borderId="28" xfId="0" applyFont="1" applyFill="1" applyBorder="1" applyAlignment="1">
      <alignment horizontal="left" vertical="center" wrapText="1" indent="1"/>
    </xf>
    <xf numFmtId="0" fontId="186" fillId="70" borderId="0" xfId="0" applyFont="1" applyFill="1" applyBorder="1"/>
    <xf numFmtId="0" fontId="155" fillId="70" borderId="0" xfId="0" applyFont="1" applyFill="1" applyBorder="1" applyAlignment="1">
      <alignment horizontal="center"/>
    </xf>
    <xf numFmtId="0" fontId="184" fillId="70" borderId="0" xfId="0" applyFont="1" applyFill="1" applyBorder="1" applyAlignment="1">
      <alignment horizontal="center"/>
    </xf>
    <xf numFmtId="175" fontId="168" fillId="70" borderId="0" xfId="0" applyNumberFormat="1" applyFont="1" applyFill="1" applyBorder="1"/>
    <xf numFmtId="0" fontId="154" fillId="70" borderId="0" xfId="0" applyFont="1" applyFill="1" applyBorder="1"/>
    <xf numFmtId="0" fontId="187" fillId="70" borderId="0" xfId="0" applyFont="1" applyFill="1" applyBorder="1"/>
    <xf numFmtId="0" fontId="178" fillId="0" borderId="28" xfId="0" applyFont="1" applyBorder="1" applyAlignment="1">
      <alignment horizontal="center" vertical="center" wrapText="1"/>
    </xf>
    <xf numFmtId="1" fontId="178" fillId="0" borderId="28" xfId="1385" applyNumberFormat="1" applyFont="1" applyFill="1" applyBorder="1" applyAlignment="1">
      <alignment horizontal="center" vertical="center" wrapText="1"/>
    </xf>
    <xf numFmtId="0" fontId="156" fillId="70" borderId="0" xfId="0" applyFont="1" applyFill="1" applyBorder="1" applyAlignment="1">
      <alignment horizontal="center"/>
    </xf>
    <xf numFmtId="0" fontId="154" fillId="70" borderId="0" xfId="0" applyFont="1" applyFill="1" applyBorder="1" applyAlignment="1">
      <alignment vertical="center" wrapText="1"/>
    </xf>
    <xf numFmtId="0" fontId="182" fillId="0" borderId="0" xfId="0" applyFont="1" applyAlignment="1">
      <alignment vertical="center"/>
    </xf>
    <xf numFmtId="0" fontId="154" fillId="70" borderId="0" xfId="0" applyFont="1" applyFill="1" applyBorder="1" applyAlignment="1">
      <alignment horizontal="left" vertical="center" wrapText="1"/>
    </xf>
    <xf numFmtId="0" fontId="48" fillId="70" borderId="0" xfId="0" applyFont="1" applyFill="1" applyBorder="1" applyAlignment="1">
      <alignment vertical="center"/>
    </xf>
    <xf numFmtId="9" fontId="18" fillId="70" borderId="0" xfId="0" applyNumberFormat="1" applyFont="1" applyFill="1" applyBorder="1" applyAlignment="1">
      <alignment vertical="center" wrapText="1"/>
    </xf>
    <xf numFmtId="0" fontId="154" fillId="70" borderId="0" xfId="0" applyFont="1" applyFill="1" applyBorder="1" applyAlignment="1">
      <alignment horizontal="center" vertical="center" wrapText="1"/>
    </xf>
    <xf numFmtId="0" fontId="154" fillId="70" borderId="0" xfId="0" applyFont="1" applyFill="1" applyBorder="1" applyAlignment="1">
      <alignment horizontal="left" vertical="top" wrapText="1"/>
    </xf>
    <xf numFmtId="0" fontId="0" fillId="71" borderId="0" xfId="0" applyFill="1" applyAlignment="1">
      <alignment vertical="top"/>
    </xf>
    <xf numFmtId="0" fontId="0" fillId="70" borderId="0" xfId="0" applyFill="1" applyAlignment="1">
      <alignment vertical="top"/>
    </xf>
    <xf numFmtId="0" fontId="197" fillId="70" borderId="0" xfId="0" applyFont="1" applyFill="1" applyBorder="1" applyAlignment="1">
      <alignment horizontal="left" vertical="top" wrapText="1" indent="1"/>
    </xf>
    <xf numFmtId="0" fontId="154" fillId="70" borderId="0" xfId="0" applyFont="1" applyFill="1" applyBorder="1" applyAlignment="1">
      <alignment horizontal="left" vertical="top" wrapText="1" indent="1"/>
    </xf>
    <xf numFmtId="0" fontId="197" fillId="70" borderId="0" xfId="0" applyFont="1" applyFill="1" applyBorder="1" applyAlignment="1">
      <alignment horizontal="left" vertical="center" wrapText="1" indent="1"/>
    </xf>
    <xf numFmtId="0" fontId="154" fillId="70" borderId="0" xfId="0" applyFont="1" applyFill="1" applyAlignment="1">
      <alignment horizontal="left" vertical="top" wrapText="1" indent="1"/>
    </xf>
    <xf numFmtId="0" fontId="17" fillId="70" borderId="0" xfId="0" applyFont="1" applyFill="1" applyAlignment="1">
      <alignment horizontal="left" vertical="top" wrapText="1" indent="1"/>
    </xf>
    <xf numFmtId="0" fontId="152" fillId="71" borderId="0" xfId="0" applyFont="1" applyFill="1" applyBorder="1" applyAlignment="1" applyProtection="1">
      <alignment horizontal="center" vertical="center"/>
      <protection locked="0"/>
    </xf>
    <xf numFmtId="173" fontId="162" fillId="0" borderId="0" xfId="0" applyNumberFormat="1" applyFont="1" applyBorder="1" applyAlignment="1">
      <alignment horizontal="center" vertical="center"/>
    </xf>
    <xf numFmtId="0" fontId="178" fillId="0" borderId="33" xfId="0" applyFont="1" applyBorder="1" applyAlignment="1">
      <alignment horizontal="center" vertical="center"/>
    </xf>
    <xf numFmtId="173" fontId="162" fillId="0" borderId="33" xfId="0" applyNumberFormat="1" applyFont="1" applyBorder="1" applyAlignment="1">
      <alignment horizontal="center" vertical="center"/>
    </xf>
    <xf numFmtId="175" fontId="152" fillId="71" borderId="23" xfId="0" applyNumberFormat="1" applyFont="1" applyFill="1" applyBorder="1" applyAlignment="1">
      <alignment horizontal="center" vertical="center"/>
    </xf>
    <xf numFmtId="207" fontId="161" fillId="75" borderId="28" xfId="0" applyNumberFormat="1" applyFont="1" applyFill="1" applyBorder="1" applyAlignment="1">
      <alignment vertical="center"/>
    </xf>
    <xf numFmtId="207" fontId="161" fillId="75" borderId="28" xfId="0" applyNumberFormat="1" applyFont="1" applyFill="1" applyBorder="1" applyAlignment="1">
      <alignment horizontal="center" vertical="center" wrapText="1"/>
    </xf>
    <xf numFmtId="0" fontId="150" fillId="71" borderId="0" xfId="0" applyFont="1" applyFill="1" applyBorder="1" applyAlignment="1">
      <alignment horizontal="right" vertical="center"/>
    </xf>
    <xf numFmtId="0" fontId="150" fillId="71" borderId="0" xfId="0" applyFont="1" applyFill="1" applyBorder="1" applyAlignment="1">
      <alignment vertical="center"/>
    </xf>
    <xf numFmtId="0" fontId="150" fillId="71" borderId="22" xfId="0" applyFont="1" applyFill="1" applyBorder="1" applyAlignment="1">
      <alignment horizontal="right" vertical="center"/>
    </xf>
    <xf numFmtId="9" fontId="151" fillId="71" borderId="0" xfId="0" applyNumberFormat="1" applyFont="1" applyFill="1" applyBorder="1" applyAlignment="1" applyProtection="1">
      <alignment horizontal="center" vertical="center"/>
      <protection locked="0" hidden="1"/>
    </xf>
    <xf numFmtId="175" fontId="158" fillId="77" borderId="28" xfId="0" applyNumberFormat="1" applyFont="1" applyFill="1" applyBorder="1" applyAlignment="1">
      <alignment horizontal="center" vertical="center"/>
    </xf>
    <xf numFmtId="0" fontId="163" fillId="0" borderId="28" xfId="0" applyFont="1" applyFill="1" applyBorder="1" applyAlignment="1">
      <alignment horizontal="left" vertical="center" indent="1"/>
    </xf>
    <xf numFmtId="0" fontId="161" fillId="0" borderId="28" xfId="1469" applyNumberFormat="1" applyFont="1" applyBorder="1" applyAlignment="1">
      <alignment horizontal="center" vertical="center" wrapText="1"/>
    </xf>
    <xf numFmtId="173" fontId="162" fillId="0" borderId="28" xfId="0" applyNumberFormat="1" applyFont="1" applyBorder="1" applyAlignment="1">
      <alignment horizontal="center" vertical="center"/>
    </xf>
    <xf numFmtId="0" fontId="154" fillId="0" borderId="28" xfId="0" applyFont="1" applyBorder="1" applyAlignment="1">
      <alignment horizontal="center" vertical="center" wrapText="1"/>
    </xf>
    <xf numFmtId="0" fontId="154" fillId="0" borderId="28" xfId="0" applyFont="1" applyBorder="1" applyAlignment="1">
      <alignment horizontal="center" vertical="center"/>
    </xf>
    <xf numFmtId="0" fontId="156" fillId="71" borderId="28" xfId="0" applyFont="1" applyFill="1" applyBorder="1" applyAlignment="1">
      <alignment horizontal="center" vertical="center" wrapText="1"/>
    </xf>
    <xf numFmtId="0" fontId="156" fillId="71" borderId="28" xfId="0" applyFont="1" applyFill="1" applyBorder="1" applyAlignment="1">
      <alignment horizontal="center" vertical="center"/>
    </xf>
    <xf numFmtId="49" fontId="156" fillId="71" borderId="28" xfId="1469" applyNumberFormat="1" applyFont="1" applyFill="1" applyBorder="1" applyAlignment="1">
      <alignment horizontal="center" vertical="center"/>
    </xf>
    <xf numFmtId="0" fontId="152" fillId="71" borderId="0" xfId="0" applyFont="1" applyFill="1" applyBorder="1" applyAlignment="1">
      <alignment horizontal="center" vertical="center"/>
    </xf>
    <xf numFmtId="0" fontId="152" fillId="71" borderId="25" xfId="0" applyFont="1" applyFill="1" applyBorder="1" applyAlignment="1">
      <alignment horizontal="center" vertical="center"/>
    </xf>
    <xf numFmtId="0" fontId="169" fillId="70" borderId="0" xfId="0" applyFont="1" applyFill="1" applyBorder="1" applyAlignment="1">
      <alignment horizontal="center" vertical="center"/>
    </xf>
    <xf numFmtId="0" fontId="161" fillId="0" borderId="28" xfId="0" applyFont="1" applyFill="1" applyBorder="1" applyAlignment="1">
      <alignment horizontal="center" vertical="center" wrapText="1"/>
    </xf>
    <xf numFmtId="206" fontId="158" fillId="77" borderId="28" xfId="0" applyNumberFormat="1" applyFont="1" applyFill="1" applyBorder="1" applyAlignment="1">
      <alignment horizontal="center" vertical="center"/>
    </xf>
    <xf numFmtId="0" fontId="156" fillId="71" borderId="34" xfId="0" applyFont="1" applyFill="1" applyBorder="1" applyAlignment="1">
      <alignment horizontal="center" vertical="center"/>
    </xf>
    <xf numFmtId="49" fontId="156" fillId="71" borderId="34" xfId="1469" applyNumberFormat="1" applyFont="1" applyFill="1" applyBorder="1" applyAlignment="1">
      <alignment horizontal="center" vertical="center"/>
    </xf>
    <xf numFmtId="0" fontId="0" fillId="0" borderId="0" xfId="0" applyBorder="1" applyProtection="1">
      <protection locked="0"/>
    </xf>
    <xf numFmtId="172" fontId="162" fillId="0" borderId="43" xfId="0" applyNumberFormat="1" applyFont="1" applyBorder="1" applyAlignment="1">
      <alignment horizontal="center" vertical="center"/>
    </xf>
    <xf numFmtId="0" fontId="158" fillId="66" borderId="47" xfId="0" applyFont="1" applyFill="1" applyBorder="1" applyAlignment="1">
      <alignment horizontal="center" vertical="center" wrapText="1"/>
    </xf>
    <xf numFmtId="172" fontId="154" fillId="0" borderId="43" xfId="0" applyNumberFormat="1" applyFont="1" applyFill="1" applyBorder="1" applyAlignment="1">
      <alignment horizontal="center" vertical="center"/>
    </xf>
    <xf numFmtId="172" fontId="154" fillId="0" borderId="43" xfId="0" applyNumberFormat="1" applyFont="1" applyBorder="1" applyAlignment="1">
      <alignment horizontal="center" vertical="center"/>
    </xf>
    <xf numFmtId="172" fontId="162" fillId="0" borderId="50" xfId="0" applyNumberFormat="1" applyFont="1" applyBorder="1" applyAlignment="1">
      <alignment horizontal="center" vertical="center"/>
    </xf>
    <xf numFmtId="172" fontId="154" fillId="0" borderId="49" xfId="0" applyNumberFormat="1" applyFont="1" applyBorder="1" applyAlignment="1">
      <alignment horizontal="center" vertical="center"/>
    </xf>
    <xf numFmtId="172" fontId="162" fillId="0" borderId="43" xfId="0" applyNumberFormat="1" applyFont="1" applyFill="1" applyBorder="1" applyAlignment="1">
      <alignment horizontal="center" vertical="center"/>
    </xf>
    <xf numFmtId="0" fontId="156" fillId="71" borderId="43" xfId="0" applyFont="1" applyFill="1" applyBorder="1" applyAlignment="1">
      <alignment horizontal="center" vertical="center" wrapText="1"/>
    </xf>
    <xf numFmtId="0" fontId="163" fillId="0" borderId="42" xfId="0" applyFont="1" applyFill="1" applyBorder="1" applyAlignment="1">
      <alignment horizontal="left" vertical="center" indent="1"/>
    </xf>
    <xf numFmtId="4" fontId="162" fillId="0" borderId="43" xfId="0" applyNumberFormat="1" applyFont="1" applyBorder="1" applyAlignment="1">
      <alignment horizontal="center" vertical="center"/>
    </xf>
    <xf numFmtId="0" fontId="10" fillId="65" borderId="49" xfId="0" applyFont="1" applyFill="1" applyBorder="1" applyAlignment="1" applyProtection="1">
      <alignment horizontal="center" vertical="center"/>
      <protection locked="0"/>
    </xf>
    <xf numFmtId="0" fontId="17" fillId="71" borderId="48" xfId="0" applyFont="1" applyFill="1" applyBorder="1"/>
    <xf numFmtId="172" fontId="152" fillId="71" borderId="57" xfId="0" applyNumberFormat="1" applyFont="1" applyFill="1" applyBorder="1" applyAlignment="1">
      <alignment horizontal="center" vertical="center"/>
    </xf>
    <xf numFmtId="1" fontId="176" fillId="65" borderId="48" xfId="0" applyNumberFormat="1" applyFont="1" applyFill="1" applyBorder="1" applyAlignment="1">
      <alignment horizontal="center"/>
    </xf>
    <xf numFmtId="0" fontId="154" fillId="65" borderId="49" xfId="0" applyFont="1" applyFill="1" applyBorder="1"/>
    <xf numFmtId="0" fontId="158" fillId="66" borderId="49" xfId="0" applyFont="1" applyFill="1" applyBorder="1" applyAlignment="1">
      <alignment horizontal="center" vertical="center" wrapText="1"/>
    </xf>
    <xf numFmtId="0" fontId="175" fillId="0" borderId="42" xfId="0" applyFont="1" applyFill="1" applyBorder="1" applyAlignment="1">
      <alignment horizontal="left" vertical="center" indent="1"/>
    </xf>
    <xf numFmtId="0" fontId="175" fillId="0" borderId="42" xfId="0" applyFont="1" applyFill="1" applyBorder="1" applyAlignment="1">
      <alignment horizontal="left" vertical="center" wrapText="1" indent="1"/>
    </xf>
    <xf numFmtId="172" fontId="178" fillId="0" borderId="43" xfId="0" applyNumberFormat="1" applyFont="1" applyBorder="1" applyAlignment="1">
      <alignment horizontal="center" vertical="center"/>
    </xf>
    <xf numFmtId="0" fontId="141" fillId="70" borderId="48" xfId="0" applyFont="1" applyFill="1" applyBorder="1" applyAlignment="1">
      <alignment horizontal="left" vertical="center" indent="1"/>
    </xf>
    <xf numFmtId="172" fontId="20" fillId="70" borderId="49" xfId="0" applyNumberFormat="1" applyFont="1" applyFill="1" applyBorder="1" applyAlignment="1">
      <alignment horizontal="center" vertical="center"/>
    </xf>
    <xf numFmtId="0" fontId="141" fillId="65" borderId="48" xfId="0" applyFont="1" applyFill="1" applyBorder="1" applyAlignment="1">
      <alignment horizontal="left" vertical="center" indent="1"/>
    </xf>
    <xf numFmtId="172" fontId="20" fillId="65" borderId="49" xfId="0" applyNumberFormat="1" applyFont="1" applyFill="1" applyBorder="1" applyAlignment="1">
      <alignment horizontal="center" vertical="center"/>
    </xf>
    <xf numFmtId="0" fontId="155" fillId="65" borderId="48" xfId="0" applyFont="1" applyFill="1" applyBorder="1" applyAlignment="1">
      <alignment horizontal="left" vertical="center" indent="1"/>
    </xf>
    <xf numFmtId="0" fontId="160" fillId="0" borderId="42" xfId="0" applyFont="1" applyFill="1" applyBorder="1" applyAlignment="1">
      <alignment horizontal="left" vertical="center" indent="1"/>
    </xf>
    <xf numFmtId="0" fontId="163" fillId="70" borderId="42" xfId="0" applyFont="1" applyFill="1" applyBorder="1" applyAlignment="1">
      <alignment horizontal="left" vertical="center" indent="1"/>
    </xf>
    <xf numFmtId="174" fontId="158" fillId="66" borderId="49" xfId="1330" applyNumberFormat="1" applyFont="1" applyFill="1" applyBorder="1" applyAlignment="1">
      <alignment horizontal="center" vertical="center" wrapText="1"/>
    </xf>
    <xf numFmtId="0" fontId="166" fillId="0" borderId="42" xfId="0" applyFont="1" applyFill="1" applyBorder="1" applyAlignment="1">
      <alignment horizontal="left" vertical="center" indent="1"/>
    </xf>
    <xf numFmtId="0" fontId="17" fillId="70" borderId="49" xfId="0" applyFont="1" applyFill="1" applyBorder="1"/>
    <xf numFmtId="0" fontId="169" fillId="70" borderId="48" xfId="0" applyFont="1" applyFill="1" applyBorder="1" applyAlignment="1">
      <alignment horizontal="right" vertical="center"/>
    </xf>
    <xf numFmtId="0" fontId="169" fillId="70" borderId="49" xfId="0" applyFont="1" applyFill="1" applyBorder="1" applyAlignment="1">
      <alignment horizontal="right" vertical="center"/>
    </xf>
    <xf numFmtId="0" fontId="156" fillId="71" borderId="43" xfId="0" applyFont="1" applyFill="1" applyBorder="1" applyAlignment="1">
      <alignment horizontal="left" vertical="center" wrapText="1" indent="1"/>
    </xf>
    <xf numFmtId="2" fontId="178" fillId="0" borderId="43" xfId="1436" applyNumberFormat="1" applyFont="1" applyBorder="1" applyAlignment="1">
      <alignment horizontal="center" vertical="center"/>
    </xf>
    <xf numFmtId="2" fontId="154" fillId="65" borderId="43" xfId="0" applyNumberFormat="1" applyFont="1" applyFill="1" applyBorder="1" applyAlignment="1">
      <alignment horizontal="center" vertical="center"/>
    </xf>
    <xf numFmtId="0" fontId="0" fillId="70" borderId="49" xfId="0" applyFill="1" applyBorder="1"/>
    <xf numFmtId="0" fontId="10" fillId="71" borderId="0" xfId="0" applyFont="1" applyFill="1" applyAlignment="1">
      <alignment horizontal="center"/>
    </xf>
    <xf numFmtId="0" fontId="135" fillId="71" borderId="0" xfId="0" applyFont="1" applyFill="1" applyBorder="1"/>
    <xf numFmtId="0" fontId="187" fillId="70" borderId="49" xfId="0" applyFont="1" applyFill="1" applyBorder="1"/>
    <xf numFmtId="0" fontId="136" fillId="70" borderId="49" xfId="0" applyFont="1" applyFill="1" applyBorder="1"/>
    <xf numFmtId="175" fontId="154" fillId="71" borderId="0" xfId="0" applyNumberFormat="1" applyFont="1" applyFill="1" applyBorder="1" applyAlignment="1" applyProtection="1">
      <alignment horizontal="center"/>
      <protection hidden="1"/>
    </xf>
    <xf numFmtId="175" fontId="154" fillId="65" borderId="0" xfId="0" applyNumberFormat="1" applyFont="1" applyFill="1" applyAlignment="1" applyProtection="1">
      <alignment horizontal="center"/>
      <protection hidden="1"/>
    </xf>
    <xf numFmtId="175" fontId="154" fillId="71" borderId="0" xfId="0" applyNumberFormat="1" applyFont="1" applyFill="1" applyAlignment="1" applyProtection="1">
      <alignment horizontal="center"/>
      <protection hidden="1"/>
    </xf>
    <xf numFmtId="175" fontId="154" fillId="70" borderId="0" xfId="0" applyNumberFormat="1" applyFont="1" applyFill="1" applyAlignment="1" applyProtection="1">
      <alignment horizontal="center"/>
      <protection hidden="1"/>
    </xf>
    <xf numFmtId="172" fontId="152" fillId="72" borderId="0" xfId="0" applyNumberFormat="1" applyFont="1" applyFill="1" applyBorder="1" applyAlignment="1">
      <alignment horizontal="center" vertical="center"/>
    </xf>
    <xf numFmtId="0" fontId="175" fillId="72" borderId="0" xfId="0" applyFont="1" applyFill="1" applyBorder="1" applyAlignment="1"/>
    <xf numFmtId="175" fontId="152" fillId="72" borderId="23" xfId="0" applyNumberFormat="1" applyFont="1" applyFill="1" applyBorder="1" applyAlignment="1">
      <alignment horizontal="center" vertical="center"/>
    </xf>
    <xf numFmtId="0" fontId="158" fillId="66" borderId="67" xfId="0" applyFont="1" applyFill="1" applyBorder="1" applyAlignment="1">
      <alignment horizontal="center" vertical="center" wrapText="1"/>
    </xf>
    <xf numFmtId="172" fontId="162" fillId="0" borderId="28" xfId="0" applyNumberFormat="1" applyFont="1" applyBorder="1" applyAlignment="1">
      <alignment horizontal="center" vertical="center"/>
    </xf>
    <xf numFmtId="0" fontId="158" fillId="66" borderId="25" xfId="0" applyFont="1" applyFill="1" applyBorder="1" applyAlignment="1">
      <alignment horizontal="center" vertical="center" wrapText="1"/>
    </xf>
    <xf numFmtId="172" fontId="154" fillId="0" borderId="28" xfId="0" applyNumberFormat="1" applyFont="1" applyBorder="1" applyAlignment="1">
      <alignment horizontal="center" vertical="center"/>
    </xf>
    <xf numFmtId="175" fontId="158" fillId="77" borderId="28" xfId="0" applyNumberFormat="1" applyFont="1" applyFill="1" applyBorder="1" applyAlignment="1">
      <alignment horizontal="center" vertical="center"/>
    </xf>
    <xf numFmtId="0" fontId="163" fillId="0" borderId="42" xfId="0" applyFont="1" applyFill="1" applyBorder="1" applyAlignment="1">
      <alignment horizontal="left" vertical="center" indent="1"/>
    </xf>
    <xf numFmtId="173" fontId="162" fillId="0" borderId="28" xfId="0" applyNumberFormat="1" applyFont="1" applyBorder="1" applyAlignment="1">
      <alignment horizontal="center" vertical="center"/>
    </xf>
    <xf numFmtId="0" fontId="156" fillId="71" borderId="28" xfId="0" applyFont="1" applyFill="1" applyBorder="1" applyAlignment="1">
      <alignment horizontal="center" vertical="center"/>
    </xf>
    <xf numFmtId="0" fontId="156" fillId="71" borderId="34" xfId="0" applyFont="1" applyFill="1" applyBorder="1" applyAlignment="1">
      <alignment horizontal="center" vertical="center"/>
    </xf>
    <xf numFmtId="0" fontId="124" fillId="70" borderId="52" xfId="0" applyFont="1" applyFill="1" applyBorder="1" applyAlignment="1">
      <alignment horizontal="right"/>
    </xf>
    <xf numFmtId="0" fontId="130" fillId="70" borderId="0" xfId="1321" applyFont="1" applyFill="1" applyBorder="1" applyAlignment="1" applyProtection="1">
      <alignment horizontal="right"/>
    </xf>
    <xf numFmtId="0" fontId="124" fillId="70" borderId="0" xfId="0" applyFont="1" applyFill="1" applyBorder="1" applyAlignment="1">
      <alignment horizontal="right"/>
    </xf>
    <xf numFmtId="0" fontId="152" fillId="71" borderId="22" xfId="0" applyFont="1" applyFill="1" applyBorder="1" applyAlignment="1">
      <alignment horizontal="right" vertical="center"/>
    </xf>
    <xf numFmtId="0" fontId="163" fillId="0" borderId="58" xfId="0" applyFont="1" applyFill="1" applyBorder="1" applyAlignment="1">
      <alignment horizontal="left" vertical="center" indent="1"/>
    </xf>
    <xf numFmtId="0" fontId="163" fillId="0" borderId="59" xfId="0" applyFont="1" applyFill="1" applyBorder="1" applyAlignment="1">
      <alignment horizontal="left" vertical="center" indent="1"/>
    </xf>
    <xf numFmtId="0" fontId="161" fillId="0" borderId="34" xfId="0" applyFont="1" applyFill="1" applyBorder="1" applyAlignment="1">
      <alignment horizontal="center" vertical="center" wrapText="1"/>
    </xf>
    <xf numFmtId="0" fontId="161" fillId="0" borderId="33" xfId="0" applyFont="1" applyFill="1" applyBorder="1" applyAlignment="1">
      <alignment horizontal="center" vertical="center" wrapText="1"/>
    </xf>
    <xf numFmtId="175" fontId="158" fillId="77" borderId="34" xfId="0" applyNumberFormat="1" applyFont="1" applyFill="1" applyBorder="1" applyAlignment="1">
      <alignment horizontal="center" vertical="center"/>
    </xf>
    <xf numFmtId="175" fontId="158" fillId="77" borderId="33" xfId="0" applyNumberFormat="1" applyFont="1" applyFill="1" applyBorder="1" applyAlignment="1">
      <alignment horizontal="center" vertical="center"/>
    </xf>
    <xf numFmtId="0" fontId="161" fillId="0" borderId="28" xfId="0" applyFont="1" applyFill="1" applyBorder="1" applyAlignment="1">
      <alignment horizontal="center" vertical="center" wrapText="1"/>
    </xf>
    <xf numFmtId="1" fontId="176" fillId="70" borderId="0" xfId="0" applyNumberFormat="1" applyFont="1" applyFill="1" applyBorder="1" applyAlignment="1">
      <alignment horizontal="center"/>
    </xf>
    <xf numFmtId="0" fontId="163" fillId="0" borderId="32" xfId="0" applyFont="1" applyFill="1" applyBorder="1" applyAlignment="1">
      <alignment horizontal="left" vertical="center" indent="1"/>
    </xf>
    <xf numFmtId="1" fontId="176" fillId="70" borderId="48" xfId="0" applyNumberFormat="1" applyFont="1" applyFill="1" applyBorder="1" applyAlignment="1">
      <alignment horizontal="left"/>
    </xf>
    <xf numFmtId="0" fontId="130" fillId="70" borderId="48" xfId="1321" applyFont="1" applyFill="1" applyBorder="1" applyAlignment="1" applyProtection="1">
      <alignment horizontal="left"/>
    </xf>
    <xf numFmtId="0" fontId="124" fillId="70" borderId="48" xfId="0" applyFont="1" applyFill="1" applyBorder="1" applyAlignment="1">
      <alignment horizontal="left"/>
    </xf>
    <xf numFmtId="0" fontId="124" fillId="70" borderId="51" xfId="0" applyFont="1" applyFill="1" applyBorder="1" applyAlignment="1">
      <alignment horizontal="left"/>
    </xf>
    <xf numFmtId="0" fontId="10" fillId="71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63" fillId="0" borderId="69" xfId="0" applyFont="1" applyFill="1" applyBorder="1" applyAlignment="1">
      <alignment horizontal="left" vertical="center" indent="1"/>
    </xf>
    <xf numFmtId="175" fontId="168" fillId="70" borderId="0" xfId="0" applyNumberFormat="1" applyFont="1" applyFill="1" applyBorder="1" applyAlignment="1">
      <alignment horizontal="center"/>
    </xf>
    <xf numFmtId="175" fontId="161" fillId="75" borderId="28" xfId="0" applyNumberFormat="1" applyFont="1" applyFill="1" applyBorder="1" applyAlignment="1">
      <alignment horizontal="center" vertical="center"/>
    </xf>
    <xf numFmtId="175" fontId="161" fillId="75" borderId="34" xfId="0" applyNumberFormat="1" applyFont="1" applyFill="1" applyBorder="1" applyAlignment="1">
      <alignment horizontal="center" vertical="center"/>
    </xf>
    <xf numFmtId="0" fontId="24" fillId="71" borderId="0" xfId="0" applyFont="1" applyFill="1" applyAlignment="1">
      <alignment horizontal="center"/>
    </xf>
    <xf numFmtId="0" fontId="24" fillId="0" borderId="0" xfId="0" applyFont="1" applyAlignment="1">
      <alignment horizontal="center"/>
    </xf>
    <xf numFmtId="0" fontId="18" fillId="71" borderId="48" xfId="0" applyFont="1" applyFill="1" applyBorder="1" applyAlignment="1">
      <alignment horizontal="left" vertical="center"/>
    </xf>
    <xf numFmtId="172" fontId="154" fillId="0" borderId="50" xfId="0" applyNumberFormat="1" applyFont="1" applyBorder="1" applyAlignment="1">
      <alignment horizontal="center" vertical="center"/>
    </xf>
    <xf numFmtId="175" fontId="160" fillId="71" borderId="34" xfId="0" applyNumberFormat="1" applyFont="1" applyFill="1" applyBorder="1" applyAlignment="1" applyProtection="1">
      <alignment horizontal="center" vertical="center"/>
      <protection locked="0"/>
    </xf>
    <xf numFmtId="0" fontId="178" fillId="0" borderId="34" xfId="0" applyFont="1" applyFill="1" applyBorder="1" applyAlignment="1">
      <alignment horizontal="center" vertical="center" wrapText="1"/>
    </xf>
    <xf numFmtId="173" fontId="162" fillId="0" borderId="34" xfId="0" applyNumberFormat="1" applyFont="1" applyBorder="1" applyAlignment="1">
      <alignment horizontal="center" vertical="center"/>
    </xf>
    <xf numFmtId="172" fontId="162" fillId="0" borderId="60" xfId="0" applyNumberFormat="1" applyFont="1" applyBorder="1" applyAlignment="1">
      <alignment horizontal="center" vertical="center"/>
    </xf>
    <xf numFmtId="0" fontId="163" fillId="0" borderId="71" xfId="0" applyFont="1" applyFill="1" applyBorder="1" applyAlignment="1">
      <alignment horizontal="left" vertical="center" indent="1"/>
    </xf>
    <xf numFmtId="175" fontId="161" fillId="75" borderId="33" xfId="0" applyNumberFormat="1" applyFont="1" applyFill="1" applyBorder="1" applyAlignment="1">
      <alignment horizontal="center" vertical="center"/>
    </xf>
    <xf numFmtId="0" fontId="161" fillId="71" borderId="33" xfId="0" applyFont="1" applyFill="1" applyBorder="1" applyAlignment="1" applyProtection="1">
      <alignment horizontal="center" vertical="center"/>
      <protection locked="0"/>
    </xf>
    <xf numFmtId="1" fontId="178" fillId="0" borderId="33" xfId="1385" applyNumberFormat="1" applyFont="1" applyFill="1" applyBorder="1" applyAlignment="1">
      <alignment horizontal="center" vertical="center" wrapText="1"/>
    </xf>
    <xf numFmtId="175" fontId="158" fillId="77" borderId="28" xfId="0" applyNumberFormat="1" applyFont="1" applyFill="1" applyBorder="1" applyAlignment="1">
      <alignment horizontal="center" vertical="center"/>
    </xf>
    <xf numFmtId="0" fontId="195" fillId="71" borderId="42" xfId="0" applyFont="1" applyFill="1" applyBorder="1" applyAlignment="1">
      <alignment horizontal="left" vertical="center" indent="1"/>
    </xf>
    <xf numFmtId="0" fontId="163" fillId="0" borderId="48" xfId="0" applyFont="1" applyFill="1" applyBorder="1" applyAlignment="1">
      <alignment horizontal="left" vertical="center" indent="1"/>
    </xf>
    <xf numFmtId="0" fontId="185" fillId="0" borderId="0" xfId="0" applyFont="1" applyBorder="1"/>
    <xf numFmtId="0" fontId="161" fillId="0" borderId="0" xfId="0" applyFont="1" applyBorder="1" applyAlignment="1">
      <alignment horizontal="center" vertical="center" wrapText="1"/>
    </xf>
    <xf numFmtId="175" fontId="156" fillId="0" borderId="0" xfId="0" applyNumberFormat="1" applyFont="1" applyFill="1" applyBorder="1" applyAlignment="1">
      <alignment horizontal="center" vertical="center"/>
    </xf>
    <xf numFmtId="173" fontId="162" fillId="0" borderId="28" xfId="0" applyNumberFormat="1" applyFont="1" applyBorder="1" applyAlignment="1">
      <alignment horizontal="center" vertical="center"/>
    </xf>
    <xf numFmtId="175" fontId="158" fillId="77" borderId="28" xfId="0" applyNumberFormat="1" applyFont="1" applyFill="1" applyBorder="1" applyAlignment="1">
      <alignment horizontal="center" vertical="center"/>
    </xf>
    <xf numFmtId="0" fontId="161" fillId="0" borderId="33" xfId="0" applyFont="1" applyFill="1" applyBorder="1" applyAlignment="1">
      <alignment horizontal="left" vertical="center" indent="1"/>
    </xf>
    <xf numFmtId="0" fontId="152" fillId="71" borderId="33" xfId="0" applyFont="1" applyFill="1" applyBorder="1" applyAlignment="1" applyProtection="1">
      <alignment horizontal="center" vertical="center"/>
      <protection locked="0"/>
    </xf>
    <xf numFmtId="206" fontId="158" fillId="77" borderId="33" xfId="0" applyNumberFormat="1" applyFont="1" applyFill="1" applyBorder="1" applyAlignment="1">
      <alignment horizontal="center" vertical="center"/>
    </xf>
    <xf numFmtId="173" fontId="162" fillId="0" borderId="33" xfId="0" applyNumberFormat="1" applyFont="1" applyFill="1" applyBorder="1" applyAlignment="1">
      <alignment horizontal="center" vertical="center"/>
    </xf>
    <xf numFmtId="172" fontId="154" fillId="0" borderId="50" xfId="0" applyNumberFormat="1" applyFont="1" applyFill="1" applyBorder="1" applyAlignment="1">
      <alignment horizontal="center" vertical="center"/>
    </xf>
    <xf numFmtId="0" fontId="156" fillId="71" borderId="42" xfId="0" applyFont="1" applyFill="1" applyBorder="1" applyAlignment="1">
      <alignment horizontal="left" vertical="center" indent="1"/>
    </xf>
    <xf numFmtId="0" fontId="156" fillId="0" borderId="28" xfId="1469" applyNumberFormat="1" applyFont="1" applyBorder="1" applyAlignment="1">
      <alignment horizontal="center" vertical="center" wrapText="1"/>
    </xf>
    <xf numFmtId="0" fontId="161" fillId="0" borderId="28" xfId="1469" applyNumberFormat="1" applyFont="1" applyBorder="1" applyAlignment="1">
      <alignment horizontal="center" vertical="center" wrapText="1"/>
    </xf>
    <xf numFmtId="49" fontId="156" fillId="71" borderId="28" xfId="1469" applyNumberFormat="1" applyFont="1" applyFill="1" applyBorder="1" applyAlignment="1">
      <alignment horizontal="center" vertical="center"/>
    </xf>
    <xf numFmtId="0" fontId="156" fillId="71" borderId="28" xfId="0" applyFont="1" applyFill="1" applyBorder="1" applyAlignment="1">
      <alignment horizontal="center" vertical="center" wrapText="1"/>
    </xf>
    <xf numFmtId="0" fontId="152" fillId="71" borderId="0" xfId="0" applyFont="1" applyFill="1" applyBorder="1" applyAlignment="1">
      <alignment horizontal="center" vertical="center"/>
    </xf>
    <xf numFmtId="0" fontId="156" fillId="0" borderId="34" xfId="1469" applyNumberFormat="1" applyFont="1" applyBorder="1" applyAlignment="1">
      <alignment horizontal="center" vertical="center" wrapText="1"/>
    </xf>
    <xf numFmtId="0" fontId="161" fillId="0" borderId="34" xfId="0" applyFont="1" applyFill="1" applyBorder="1" applyAlignment="1">
      <alignment horizontal="center" vertical="center" wrapText="1"/>
    </xf>
    <xf numFmtId="0" fontId="161" fillId="0" borderId="28" xfId="0" applyFont="1" applyFill="1" applyBorder="1" applyAlignment="1">
      <alignment horizontal="center" vertical="center" wrapText="1"/>
    </xf>
    <xf numFmtId="0" fontId="174" fillId="70" borderId="0" xfId="0" applyFont="1" applyFill="1" applyBorder="1" applyAlignment="1">
      <alignment vertical="center"/>
    </xf>
    <xf numFmtId="0" fontId="156" fillId="70" borderId="0" xfId="0" applyFont="1" applyFill="1" applyBorder="1" applyAlignment="1">
      <alignment vertical="center"/>
    </xf>
    <xf numFmtId="175" fontId="156" fillId="70" borderId="0" xfId="0" applyNumberFormat="1" applyFont="1" applyFill="1" applyBorder="1" applyAlignment="1" applyProtection="1">
      <alignment horizontal="center" vertical="center"/>
      <protection hidden="1"/>
    </xf>
    <xf numFmtId="0" fontId="156" fillId="70" borderId="0" xfId="0" applyFont="1" applyFill="1" applyBorder="1" applyAlignment="1" applyProtection="1">
      <alignment horizontal="center" vertical="center"/>
      <protection hidden="1"/>
    </xf>
    <xf numFmtId="0" fontId="161" fillId="0" borderId="0" xfId="0" applyFont="1" applyFill="1" applyBorder="1" applyAlignment="1">
      <alignment horizontal="center" vertical="center" wrapText="1"/>
    </xf>
    <xf numFmtId="0" fontId="161" fillId="0" borderId="34" xfId="0" applyFont="1" applyBorder="1" applyAlignment="1">
      <alignment horizontal="center" vertical="center" wrapText="1"/>
    </xf>
    <xf numFmtId="0" fontId="160" fillId="71" borderId="34" xfId="0" applyFont="1" applyFill="1" applyBorder="1" applyAlignment="1" applyProtection="1">
      <alignment horizontal="center" vertical="center"/>
      <protection locked="0"/>
    </xf>
    <xf numFmtId="9" fontId="162" fillId="0" borderId="34" xfId="0" applyNumberFormat="1" applyFont="1" applyBorder="1" applyAlignment="1">
      <alignment horizontal="center" vertical="center"/>
    </xf>
    <xf numFmtId="0" fontId="185" fillId="0" borderId="29" xfId="0" applyFont="1" applyBorder="1"/>
    <xf numFmtId="0" fontId="161" fillId="0" borderId="29" xfId="0" applyFont="1" applyFill="1" applyBorder="1" applyAlignment="1">
      <alignment horizontal="center" vertical="center" wrapText="1"/>
    </xf>
    <xf numFmtId="0" fontId="161" fillId="0" borderId="29" xfId="0" applyFont="1" applyBorder="1" applyAlignment="1">
      <alignment horizontal="center" vertical="center" wrapText="1"/>
    </xf>
    <xf numFmtId="175" fontId="156" fillId="0" borderId="29" xfId="0" applyNumberFormat="1" applyFont="1" applyFill="1" applyBorder="1" applyAlignment="1">
      <alignment horizontal="center" vertical="center"/>
    </xf>
    <xf numFmtId="0" fontId="202" fillId="0" borderId="0" xfId="0" applyFont="1" applyAlignment="1">
      <alignment horizontal="center" vertical="center" readingOrder="1"/>
    </xf>
    <xf numFmtId="0" fontId="163" fillId="0" borderId="40" xfId="0" applyFont="1" applyFill="1" applyBorder="1" applyAlignment="1">
      <alignment horizontal="left" vertical="center" indent="1"/>
    </xf>
    <xf numFmtId="0" fontId="161" fillId="0" borderId="28" xfId="0" applyFont="1" applyFill="1" applyBorder="1" applyAlignment="1">
      <alignment horizontal="center" vertical="center" wrapText="1"/>
    </xf>
    <xf numFmtId="173" fontId="0" fillId="71" borderId="0" xfId="0" applyNumberFormat="1" applyFill="1"/>
    <xf numFmtId="175" fontId="158" fillId="77" borderId="28" xfId="0" applyNumberFormat="1" applyFont="1" applyFill="1" applyBorder="1" applyAlignment="1">
      <alignment horizontal="center" vertical="center"/>
    </xf>
    <xf numFmtId="173" fontId="162" fillId="0" borderId="28" xfId="0" applyNumberFormat="1" applyFont="1" applyBorder="1" applyAlignment="1">
      <alignment horizontal="center" vertical="center"/>
    </xf>
    <xf numFmtId="173" fontId="162" fillId="0" borderId="34" xfId="0" applyNumberFormat="1" applyFont="1" applyBorder="1" applyAlignment="1">
      <alignment horizontal="center" vertical="center"/>
    </xf>
    <xf numFmtId="172" fontId="162" fillId="0" borderId="60" xfId="0" applyNumberFormat="1" applyFont="1" applyBorder="1" applyAlignment="1">
      <alignment horizontal="center" vertical="center"/>
    </xf>
    <xf numFmtId="0" fontId="163" fillId="0" borderId="31" xfId="0" applyFont="1" applyFill="1" applyBorder="1" applyAlignment="1">
      <alignment horizontal="left" vertical="center" indent="1"/>
    </xf>
    <xf numFmtId="175" fontId="163" fillId="75" borderId="31" xfId="0" applyNumberFormat="1" applyFont="1" applyFill="1" applyBorder="1" applyAlignment="1">
      <alignment horizontal="center" vertical="center"/>
    </xf>
    <xf numFmtId="0" fontId="163" fillId="71" borderId="31" xfId="0" applyFont="1" applyFill="1" applyBorder="1" applyAlignment="1" applyProtection="1">
      <alignment horizontal="center" vertical="center"/>
      <protection locked="0"/>
    </xf>
    <xf numFmtId="0" fontId="161" fillId="0" borderId="31" xfId="1469" applyNumberFormat="1" applyFont="1" applyFill="1" applyBorder="1" applyAlignment="1">
      <alignment horizontal="center" vertical="center" wrapText="1"/>
    </xf>
    <xf numFmtId="0" fontId="48" fillId="77" borderId="0" xfId="0" applyFont="1" applyFill="1" applyBorder="1" applyAlignment="1">
      <alignment vertical="center"/>
    </xf>
    <xf numFmtId="9" fontId="18" fillId="77" borderId="0" xfId="0" applyNumberFormat="1" applyFont="1" applyFill="1" applyBorder="1" applyAlignment="1">
      <alignment vertical="center" wrapText="1"/>
    </xf>
    <xf numFmtId="0" fontId="140" fillId="77" borderId="0" xfId="0" applyFont="1" applyFill="1" applyBorder="1" applyAlignment="1">
      <alignment horizontal="left" vertical="center"/>
    </xf>
    <xf numFmtId="0" fontId="139" fillId="77" borderId="0" xfId="0" applyFont="1" applyFill="1" applyBorder="1" applyAlignment="1">
      <alignment horizontal="left" vertical="center"/>
    </xf>
    <xf numFmtId="175" fontId="48" fillId="77" borderId="0" xfId="0" applyNumberFormat="1" applyFont="1" applyFill="1" applyBorder="1" applyAlignment="1">
      <alignment vertical="center"/>
    </xf>
    <xf numFmtId="0" fontId="137" fillId="77" borderId="0" xfId="0" applyFont="1" applyFill="1" applyBorder="1" applyAlignment="1"/>
    <xf numFmtId="0" fontId="147" fillId="77" borderId="0" xfId="0" applyFont="1" applyFill="1" applyBorder="1" applyAlignment="1">
      <alignment horizontal="right" vertical="center"/>
    </xf>
    <xf numFmtId="0" fontId="138" fillId="77" borderId="0" xfId="0" applyFont="1" applyFill="1" applyBorder="1" applyAlignment="1">
      <alignment horizontal="right"/>
    </xf>
    <xf numFmtId="0" fontId="142" fillId="77" borderId="0" xfId="0" applyFont="1" applyFill="1" applyBorder="1" applyAlignment="1">
      <alignment vertical="top"/>
    </xf>
    <xf numFmtId="0" fontId="148" fillId="77" borderId="0" xfId="0" applyFont="1" applyFill="1" applyBorder="1"/>
    <xf numFmtId="0" fontId="138" fillId="77" borderId="21" xfId="0" applyFont="1" applyFill="1" applyBorder="1" applyAlignment="1">
      <alignment horizontal="right"/>
    </xf>
    <xf numFmtId="0" fontId="48" fillId="77" borderId="54" xfId="0" applyFont="1" applyFill="1" applyBorder="1" applyAlignment="1">
      <alignment vertical="center"/>
    </xf>
    <xf numFmtId="0" fontId="48" fillId="77" borderId="55" xfId="0" applyFont="1" applyFill="1" applyBorder="1" applyAlignment="1">
      <alignment vertical="center"/>
    </xf>
    <xf numFmtId="9" fontId="18" fillId="77" borderId="55" xfId="0" applyNumberFormat="1" applyFont="1" applyFill="1" applyBorder="1" applyAlignment="1">
      <alignment vertical="center" wrapText="1"/>
    </xf>
    <xf numFmtId="0" fontId="140" fillId="77" borderId="55" xfId="0" applyFont="1" applyFill="1" applyBorder="1" applyAlignment="1">
      <alignment horizontal="left" vertical="center"/>
    </xf>
    <xf numFmtId="0" fontId="139" fillId="77" borderId="55" xfId="0" applyFont="1" applyFill="1" applyBorder="1" applyAlignment="1">
      <alignment horizontal="left" vertical="center"/>
    </xf>
    <xf numFmtId="0" fontId="137" fillId="77" borderId="55" xfId="0" applyFont="1" applyFill="1" applyBorder="1" applyAlignment="1"/>
    <xf numFmtId="0" fontId="147" fillId="77" borderId="55" xfId="0" applyFont="1" applyFill="1" applyBorder="1" applyAlignment="1">
      <alignment horizontal="right" vertical="center"/>
    </xf>
    <xf numFmtId="0" fontId="138" fillId="77" borderId="56" xfId="0" applyFont="1" applyFill="1" applyBorder="1" applyAlignment="1">
      <alignment horizontal="right"/>
    </xf>
    <xf numFmtId="0" fontId="48" fillId="77" borderId="48" xfId="0" applyFont="1" applyFill="1" applyBorder="1" applyAlignment="1">
      <alignment vertical="center"/>
    </xf>
    <xf numFmtId="0" fontId="135" fillId="77" borderId="0" xfId="0" applyFont="1" applyFill="1" applyBorder="1"/>
    <xf numFmtId="0" fontId="138" fillId="77" borderId="49" xfId="0" applyFont="1" applyFill="1" applyBorder="1" applyAlignment="1">
      <alignment horizontal="right"/>
    </xf>
    <xf numFmtId="0" fontId="139" fillId="77" borderId="55" xfId="0" applyFont="1" applyFill="1" applyBorder="1" applyAlignment="1">
      <alignment horizontal="right" vertical="center"/>
    </xf>
    <xf numFmtId="0" fontId="140" fillId="77" borderId="56" xfId="0" applyFont="1" applyFill="1" applyBorder="1" applyAlignment="1">
      <alignment horizontal="left" vertical="center"/>
    </xf>
    <xf numFmtId="0" fontId="143" fillId="77" borderId="0" xfId="0" applyFont="1" applyFill="1" applyBorder="1" applyAlignment="1"/>
    <xf numFmtId="0" fontId="143" fillId="77" borderId="0" xfId="0" applyFont="1" applyFill="1" applyBorder="1" applyAlignment="1">
      <alignment horizontal="right" vertical="center"/>
    </xf>
    <xf numFmtId="0" fontId="143" fillId="77" borderId="0" xfId="0" applyFont="1" applyFill="1" applyBorder="1" applyAlignment="1">
      <alignment horizontal="right"/>
    </xf>
    <xf numFmtId="0" fontId="140" fillId="77" borderId="49" xfId="0" applyFont="1" applyFill="1" applyBorder="1" applyAlignment="1">
      <alignment horizontal="left" vertical="center"/>
    </xf>
    <xf numFmtId="0" fontId="143" fillId="77" borderId="49" xfId="0" applyFont="1" applyFill="1" applyBorder="1" applyAlignment="1">
      <alignment horizontal="left" vertical="center"/>
    </xf>
    <xf numFmtId="0" fontId="127" fillId="77" borderId="55" xfId="0" applyFont="1" applyFill="1" applyBorder="1" applyAlignment="1"/>
    <xf numFmtId="0" fontId="139" fillId="77" borderId="56" xfId="0" applyFont="1" applyFill="1" applyBorder="1" applyAlignment="1">
      <alignment horizontal="right" vertical="center"/>
    </xf>
    <xf numFmtId="0" fontId="139" fillId="77" borderId="49" xfId="0" applyFont="1" applyFill="1" applyBorder="1" applyAlignment="1">
      <alignment horizontal="right" vertical="center"/>
    </xf>
    <xf numFmtId="0" fontId="203" fillId="77" borderId="0" xfId="0" applyFont="1" applyFill="1" applyBorder="1" applyAlignment="1">
      <alignment vertical="center"/>
    </xf>
    <xf numFmtId="0" fontId="149" fillId="77" borderId="0" xfId="0" applyFont="1" applyFill="1" applyBorder="1" applyAlignment="1">
      <alignment horizontal="right" vertical="center"/>
    </xf>
    <xf numFmtId="0" fontId="149" fillId="77" borderId="55" xfId="0" applyFont="1" applyFill="1" applyBorder="1" applyAlignment="1">
      <alignment horizontal="right" vertical="center"/>
    </xf>
    <xf numFmtId="0" fontId="48" fillId="77" borderId="54" xfId="0" applyFont="1" applyFill="1" applyBorder="1" applyAlignment="1">
      <alignment horizontal="left" vertical="center"/>
    </xf>
    <xf numFmtId="0" fontId="48" fillId="77" borderId="55" xfId="0" applyFont="1" applyFill="1" applyBorder="1" applyAlignment="1">
      <alignment horizontal="center" vertical="center"/>
    </xf>
    <xf numFmtId="0" fontId="48" fillId="77" borderId="48" xfId="0" applyFont="1" applyFill="1" applyBorder="1" applyAlignment="1">
      <alignment horizontal="left" vertical="center"/>
    </xf>
    <xf numFmtId="0" fontId="48" fillId="77" borderId="0" xfId="0" applyFont="1" applyFill="1" applyBorder="1" applyAlignment="1">
      <alignment horizontal="center" vertical="center"/>
    </xf>
    <xf numFmtId="0" fontId="48" fillId="77" borderId="26" xfId="0" applyFont="1" applyFill="1" applyBorder="1" applyAlignment="1">
      <alignment vertical="center"/>
    </xf>
    <xf numFmtId="0" fontId="48" fillId="77" borderId="20" xfId="0" applyFont="1" applyFill="1" applyBorder="1" applyAlignment="1">
      <alignment vertical="center"/>
    </xf>
    <xf numFmtId="9" fontId="18" fillId="77" borderId="20" xfId="0" applyNumberFormat="1" applyFont="1" applyFill="1" applyBorder="1" applyAlignment="1">
      <alignment vertical="center" wrapText="1"/>
    </xf>
    <xf numFmtId="207" fontId="161" fillId="75" borderId="28" xfId="0" applyNumberFormat="1" applyFont="1" applyFill="1" applyBorder="1" applyAlignment="1">
      <alignment horizontal="center" vertical="center"/>
    </xf>
    <xf numFmtId="175" fontId="161" fillId="0" borderId="28" xfId="0" applyNumberFormat="1" applyFont="1" applyFill="1" applyBorder="1" applyAlignment="1">
      <alignment horizontal="right" vertical="center" indent="1"/>
    </xf>
    <xf numFmtId="173" fontId="162" fillId="0" borderId="28" xfId="0" applyNumberFormat="1" applyFont="1" applyBorder="1" applyAlignment="1">
      <alignment horizontal="center" vertical="center"/>
    </xf>
    <xf numFmtId="0" fontId="154" fillId="0" borderId="28" xfId="0" applyFont="1" applyBorder="1" applyAlignment="1">
      <alignment horizontal="center" vertical="center"/>
    </xf>
    <xf numFmtId="175" fontId="161" fillId="0" borderId="28" xfId="0" applyNumberFormat="1" applyFont="1" applyFill="1" applyBorder="1" applyAlignment="1">
      <alignment horizontal="right" vertical="center" indent="1"/>
    </xf>
    <xf numFmtId="175" fontId="156" fillId="0" borderId="28" xfId="0" applyNumberFormat="1" applyFont="1" applyFill="1" applyBorder="1" applyAlignment="1">
      <alignment horizontal="right" vertical="center" indent="1"/>
    </xf>
    <xf numFmtId="0" fontId="163" fillId="70" borderId="42" xfId="0" applyFont="1" applyFill="1" applyBorder="1" applyAlignment="1">
      <alignment horizontal="left" vertical="center" wrapText="1" indent="1"/>
    </xf>
    <xf numFmtId="0" fontId="163" fillId="0" borderId="42" xfId="0" applyFont="1" applyFill="1" applyBorder="1" applyAlignment="1">
      <alignment horizontal="left" vertical="center" wrapText="1" indent="1"/>
    </xf>
    <xf numFmtId="0" fontId="161" fillId="0" borderId="28" xfId="0" applyFont="1" applyFill="1" applyBorder="1" applyAlignment="1">
      <alignment horizontal="center" vertical="center" wrapText="1"/>
    </xf>
    <xf numFmtId="175" fontId="158" fillId="77" borderId="28" xfId="0" applyNumberFormat="1" applyFont="1" applyFill="1" applyBorder="1" applyAlignment="1">
      <alignment horizontal="center" vertical="center"/>
    </xf>
    <xf numFmtId="173" fontId="162" fillId="0" borderId="28" xfId="0" applyNumberFormat="1" applyFont="1" applyBorder="1" applyAlignment="1">
      <alignment horizontal="center" vertical="center"/>
    </xf>
    <xf numFmtId="0" fontId="152" fillId="71" borderId="0" xfId="0" applyFont="1" applyFill="1" applyBorder="1" applyAlignment="1">
      <alignment horizontal="center" vertical="center"/>
    </xf>
    <xf numFmtId="0" fontId="154" fillId="0" borderId="28" xfId="0" applyFont="1" applyBorder="1" applyAlignment="1">
      <alignment horizontal="center" vertical="center"/>
    </xf>
    <xf numFmtId="208" fontId="154" fillId="65" borderId="0" xfId="0" applyNumberFormat="1" applyFont="1" applyFill="1" applyAlignment="1" applyProtection="1">
      <alignment horizontal="center"/>
      <protection hidden="1"/>
    </xf>
    <xf numFmtId="9" fontId="161" fillId="0" borderId="28" xfId="0" applyNumberFormat="1" applyFont="1" applyBorder="1" applyAlignment="1">
      <alignment horizontal="center" vertical="center"/>
    </xf>
    <xf numFmtId="0" fontId="14" fillId="0" borderId="0" xfId="0" applyFont="1" applyBorder="1"/>
    <xf numFmtId="0" fontId="207" fillId="0" borderId="28" xfId="0" applyFont="1" applyBorder="1" applyAlignment="1">
      <alignment horizontal="center" vertical="center"/>
    </xf>
    <xf numFmtId="173" fontId="161" fillId="0" borderId="28" xfId="0" applyNumberFormat="1" applyFont="1" applyBorder="1" applyAlignment="1">
      <alignment horizontal="center" vertical="center"/>
    </xf>
    <xf numFmtId="172" fontId="161" fillId="0" borderId="43" xfId="0" applyNumberFormat="1" applyFont="1" applyBorder="1" applyAlignment="1">
      <alignment horizontal="center" vertical="center"/>
    </xf>
    <xf numFmtId="0" fontId="156" fillId="71" borderId="28" xfId="0" applyFont="1" applyFill="1" applyBorder="1" applyAlignment="1">
      <alignment horizontal="center" vertical="center" wrapText="1"/>
    </xf>
    <xf numFmtId="0" fontId="154" fillId="0" borderId="43" xfId="0" applyFont="1" applyBorder="1" applyAlignment="1">
      <alignment horizontal="center" vertical="center"/>
    </xf>
    <xf numFmtId="173" fontId="178" fillId="0" borderId="28" xfId="0" applyNumberFormat="1" applyFont="1" applyBorder="1" applyAlignment="1">
      <alignment horizontal="center" vertical="center"/>
    </xf>
    <xf numFmtId="206" fontId="178" fillId="0" borderId="28" xfId="0" applyNumberFormat="1" applyFont="1" applyBorder="1" applyAlignment="1">
      <alignment horizontal="center" vertical="center"/>
    </xf>
    <xf numFmtId="175" fontId="161" fillId="0" borderId="28" xfId="0" applyNumberFormat="1" applyFont="1" applyBorder="1" applyAlignment="1">
      <alignment horizontal="right" vertical="center" indent="1"/>
    </xf>
    <xf numFmtId="0" fontId="10" fillId="0" borderId="0" xfId="0" applyFont="1"/>
    <xf numFmtId="0" fontId="152" fillId="71" borderId="28" xfId="0" applyFont="1" applyFill="1" applyBorder="1" applyAlignment="1" applyProtection="1">
      <alignment horizontal="center" vertical="center"/>
      <protection locked="0"/>
    </xf>
    <xf numFmtId="0" fontId="178" fillId="0" borderId="28" xfId="0" applyFont="1" applyBorder="1" applyAlignment="1">
      <alignment horizontal="center" vertical="center"/>
    </xf>
    <xf numFmtId="0" fontId="161" fillId="0" borderId="28" xfId="0" applyFont="1" applyBorder="1" applyAlignment="1">
      <alignment horizontal="left" vertical="center" indent="1"/>
    </xf>
    <xf numFmtId="175" fontId="156" fillId="70" borderId="28" xfId="0" applyNumberFormat="1" applyFont="1" applyFill="1" applyBorder="1" applyAlignment="1">
      <alignment horizontal="right" vertical="center" indent="1"/>
    </xf>
    <xf numFmtId="9" fontId="162" fillId="0" borderId="28" xfId="0" applyNumberFormat="1" applyFont="1" applyBorder="1" applyAlignment="1">
      <alignment horizontal="center" vertical="center"/>
    </xf>
    <xf numFmtId="175" fontId="161" fillId="70" borderId="28" xfId="0" applyNumberFormat="1" applyFont="1" applyFill="1" applyBorder="1" applyAlignment="1">
      <alignment horizontal="right" vertical="center" indent="1"/>
    </xf>
    <xf numFmtId="1" fontId="161" fillId="65" borderId="28" xfId="0" applyNumberFormat="1" applyFont="1" applyFill="1" applyBorder="1" applyAlignment="1">
      <alignment horizontal="center" vertical="center"/>
    </xf>
    <xf numFmtId="0" fontId="154" fillId="0" borderId="28" xfId="0" applyFont="1" applyBorder="1"/>
    <xf numFmtId="173" fontId="154" fillId="0" borderId="28" xfId="0" applyNumberFormat="1" applyFont="1" applyBorder="1" applyAlignment="1">
      <alignment horizontal="center" vertical="center"/>
    </xf>
    <xf numFmtId="0" fontId="154" fillId="65" borderId="28" xfId="0" applyFont="1" applyFill="1" applyBorder="1"/>
    <xf numFmtId="1" fontId="154" fillId="70" borderId="28" xfId="0" applyNumberFormat="1" applyFont="1" applyFill="1" applyBorder="1" applyAlignment="1">
      <alignment horizontal="center" vertical="center"/>
    </xf>
    <xf numFmtId="173" fontId="167" fillId="0" borderId="28" xfId="0" applyNumberFormat="1" applyFont="1" applyBorder="1" applyAlignment="1">
      <alignment horizontal="center" vertical="center"/>
    </xf>
    <xf numFmtId="175" fontId="158" fillId="70" borderId="28" xfId="0" applyNumberFormat="1" applyFont="1" applyFill="1" applyBorder="1" applyAlignment="1">
      <alignment horizontal="center" vertical="center"/>
    </xf>
    <xf numFmtId="175" fontId="158" fillId="77" borderId="28" xfId="0" applyNumberFormat="1" applyFont="1" applyFill="1" applyBorder="1" applyAlignment="1">
      <alignment horizontal="center" vertical="center"/>
    </xf>
    <xf numFmtId="173" fontId="162" fillId="0" borderId="28" xfId="0" applyNumberFormat="1" applyFont="1" applyBorder="1" applyAlignment="1">
      <alignment horizontal="center" vertical="center"/>
    </xf>
    <xf numFmtId="0" fontId="154" fillId="0" borderId="28" xfId="0" applyFont="1" applyBorder="1" applyAlignment="1">
      <alignment horizontal="center" vertical="center" wrapText="1"/>
    </xf>
    <xf numFmtId="0" fontId="154" fillId="0" borderId="28" xfId="0" applyFont="1" applyBorder="1" applyAlignment="1">
      <alignment horizontal="center" vertical="center"/>
    </xf>
    <xf numFmtId="175" fontId="158" fillId="77" borderId="28" xfId="0" applyNumberFormat="1" applyFont="1" applyFill="1" applyBorder="1" applyAlignment="1">
      <alignment horizontal="right" vertical="center" indent="1"/>
    </xf>
    <xf numFmtId="206" fontId="158" fillId="77" borderId="28" xfId="0" applyNumberFormat="1" applyFont="1" applyFill="1" applyBorder="1" applyAlignment="1">
      <alignment horizontal="center" vertical="center"/>
    </xf>
    <xf numFmtId="172" fontId="162" fillId="0" borderId="43" xfId="0" applyNumberFormat="1" applyFont="1" applyBorder="1" applyAlignment="1">
      <alignment horizontal="center" vertical="center"/>
    </xf>
    <xf numFmtId="172" fontId="154" fillId="0" borderId="43" xfId="0" applyNumberFormat="1" applyFont="1" applyBorder="1" applyAlignment="1">
      <alignment horizontal="center" vertical="center"/>
    </xf>
    <xf numFmtId="4" fontId="162" fillId="0" borderId="43" xfId="0" applyNumberFormat="1" applyFont="1" applyBorder="1" applyAlignment="1">
      <alignment horizontal="center" vertical="center"/>
    </xf>
    <xf numFmtId="172" fontId="178" fillId="0" borderId="43" xfId="0" applyNumberFormat="1" applyFont="1" applyBorder="1" applyAlignment="1">
      <alignment horizontal="center" vertical="center"/>
    </xf>
    <xf numFmtId="172" fontId="167" fillId="0" borderId="43" xfId="0" applyNumberFormat="1" applyFont="1" applyBorder="1" applyAlignment="1">
      <alignment horizontal="center" vertical="center"/>
    </xf>
    <xf numFmtId="2" fontId="154" fillId="65" borderId="43" xfId="0" applyNumberFormat="1" applyFont="1" applyFill="1" applyBorder="1" applyAlignment="1">
      <alignment horizontal="center" vertical="center"/>
    </xf>
    <xf numFmtId="175" fontId="158" fillId="77" borderId="34" xfId="0" applyNumberFormat="1" applyFont="1" applyFill="1" applyBorder="1" applyAlignment="1">
      <alignment horizontal="center" vertical="center"/>
    </xf>
    <xf numFmtId="0" fontId="154" fillId="0" borderId="34" xfId="0" applyFont="1" applyBorder="1" applyAlignment="1">
      <alignment horizontal="center" vertical="center"/>
    </xf>
    <xf numFmtId="173" fontId="154" fillId="0" borderId="34" xfId="0" applyNumberFormat="1" applyFont="1" applyBorder="1" applyAlignment="1">
      <alignment horizontal="center" vertical="center"/>
    </xf>
    <xf numFmtId="172" fontId="154" fillId="0" borderId="60" xfId="0" applyNumberFormat="1" applyFont="1" applyBorder="1" applyAlignment="1">
      <alignment horizontal="center" vertical="center"/>
    </xf>
    <xf numFmtId="175" fontId="156" fillId="71" borderId="28" xfId="0" applyNumberFormat="1" applyFont="1" applyFill="1" applyBorder="1" applyAlignment="1">
      <alignment horizontal="center" vertical="center" wrapText="1"/>
    </xf>
    <xf numFmtId="0" fontId="151" fillId="71" borderId="0" xfId="0" applyFont="1" applyFill="1" applyBorder="1" applyAlignment="1">
      <alignment horizontal="left" vertical="center" indent="1"/>
    </xf>
    <xf numFmtId="0" fontId="156" fillId="71" borderId="28" xfId="0" applyFont="1" applyFill="1" applyBorder="1" applyAlignment="1">
      <alignment horizontal="center" vertical="center" wrapText="1"/>
    </xf>
    <xf numFmtId="175" fontId="158" fillId="77" borderId="28" xfId="0" applyNumberFormat="1" applyFont="1" applyFill="1" applyBorder="1" applyAlignment="1">
      <alignment horizontal="right" vertical="center" indent="1"/>
    </xf>
    <xf numFmtId="175" fontId="158" fillId="77" borderId="28" xfId="0" applyNumberFormat="1" applyFont="1" applyFill="1" applyBorder="1" applyAlignment="1">
      <alignment horizontal="center" vertical="center"/>
    </xf>
    <xf numFmtId="0" fontId="154" fillId="0" borderId="34" xfId="0" applyFont="1" applyBorder="1" applyAlignment="1">
      <alignment horizontal="center" vertical="center"/>
    </xf>
    <xf numFmtId="0" fontId="152" fillId="71" borderId="33" xfId="0" applyFont="1" applyFill="1" applyBorder="1" applyAlignment="1" applyProtection="1">
      <alignment horizontal="center" vertical="center"/>
      <protection locked="0"/>
    </xf>
    <xf numFmtId="0" fontId="163" fillId="0" borderId="42" xfId="0" applyFont="1" applyFill="1" applyBorder="1" applyAlignment="1">
      <alignment horizontal="left" vertical="center" indent="1"/>
    </xf>
    <xf numFmtId="0" fontId="163" fillId="70" borderId="42" xfId="0" applyFont="1" applyFill="1" applyBorder="1" applyAlignment="1">
      <alignment horizontal="left" vertical="center" indent="1"/>
    </xf>
    <xf numFmtId="175" fontId="158" fillId="77" borderId="34" xfId="0" applyNumberFormat="1" applyFont="1" applyFill="1" applyBorder="1" applyAlignment="1">
      <alignment horizontal="center" vertical="center"/>
    </xf>
    <xf numFmtId="0" fontId="137" fillId="77" borderId="0" xfId="0" applyFont="1" applyFill="1" applyBorder="1" applyAlignment="1">
      <alignment horizontal="center"/>
    </xf>
    <xf numFmtId="0" fontId="154" fillId="65" borderId="0" xfId="0" applyFont="1" applyFill="1" applyBorder="1" applyAlignment="1">
      <alignment horizontal="center"/>
    </xf>
    <xf numFmtId="0" fontId="0" fillId="71" borderId="0" xfId="0" applyFill="1" applyAlignment="1">
      <alignment horizontal="center"/>
    </xf>
    <xf numFmtId="0" fontId="10" fillId="0" borderId="0" xfId="0" applyFont="1" applyAlignment="1">
      <alignment horizontal="center"/>
    </xf>
    <xf numFmtId="0" fontId="209" fillId="71" borderId="0" xfId="0" applyFont="1" applyFill="1"/>
    <xf numFmtId="0" fontId="208" fillId="71" borderId="0" xfId="0" applyFont="1" applyFill="1" applyBorder="1" applyAlignment="1">
      <alignment horizontal="right" vertical="center"/>
    </xf>
    <xf numFmtId="0" fontId="208" fillId="71" borderId="22" xfId="0" applyFont="1" applyFill="1" applyBorder="1" applyAlignment="1">
      <alignment horizontal="right" vertical="center"/>
    </xf>
    <xf numFmtId="9" fontId="152" fillId="71" borderId="23" xfId="0" applyNumberFormat="1" applyFont="1" applyFill="1" applyBorder="1" applyAlignment="1" applyProtection="1">
      <alignment horizontal="center" vertical="center"/>
      <protection locked="0" hidden="1"/>
    </xf>
    <xf numFmtId="9" fontId="152" fillId="71" borderId="24" xfId="0" applyNumberFormat="1" applyFont="1" applyFill="1" applyBorder="1" applyAlignment="1" applyProtection="1">
      <alignment horizontal="center" vertical="center"/>
      <protection locked="0" hidden="1"/>
    </xf>
    <xf numFmtId="0" fontId="210" fillId="77" borderId="55" xfId="0" applyFont="1" applyFill="1" applyBorder="1" applyAlignment="1">
      <alignment horizontal="right" vertical="center"/>
    </xf>
    <xf numFmtId="0" fontId="208" fillId="71" borderId="0" xfId="0" applyFont="1" applyFill="1" applyBorder="1" applyAlignment="1">
      <alignment horizontal="left" vertical="center"/>
    </xf>
    <xf numFmtId="0" fontId="0" fillId="79" borderId="0" xfId="0" applyFill="1"/>
    <xf numFmtId="0" fontId="161" fillId="70" borderId="28" xfId="0" applyFont="1" applyFill="1" applyBorder="1" applyAlignment="1">
      <alignment horizontal="left" vertical="center" indent="1"/>
    </xf>
    <xf numFmtId="0" fontId="10" fillId="70" borderId="0" xfId="0" applyFont="1" applyFill="1"/>
    <xf numFmtId="175" fontId="158" fillId="77" borderId="34" xfId="0" applyNumberFormat="1" applyFont="1" applyFill="1" applyBorder="1" applyAlignment="1">
      <alignment horizontal="center" vertical="center"/>
    </xf>
    <xf numFmtId="175" fontId="158" fillId="77" borderId="33" xfId="0" applyNumberFormat="1" applyFont="1" applyFill="1" applyBorder="1" applyAlignment="1">
      <alignment horizontal="center" vertical="center"/>
    </xf>
    <xf numFmtId="175" fontId="158" fillId="77" borderId="28" xfId="0" applyNumberFormat="1" applyFont="1" applyFill="1" applyBorder="1" applyAlignment="1">
      <alignment horizontal="center" vertical="center"/>
    </xf>
    <xf numFmtId="0" fontId="163" fillId="0" borderId="42" xfId="0" applyFont="1" applyFill="1" applyBorder="1" applyAlignment="1">
      <alignment horizontal="left" vertical="center" indent="1"/>
    </xf>
    <xf numFmtId="0" fontId="163" fillId="0" borderId="59" xfId="0" applyFont="1" applyFill="1" applyBorder="1" applyAlignment="1">
      <alignment horizontal="left" vertical="center" indent="1"/>
    </xf>
    <xf numFmtId="174" fontId="156" fillId="71" borderId="28" xfId="1330" applyNumberFormat="1" applyFont="1" applyFill="1" applyBorder="1" applyAlignment="1">
      <alignment horizontal="center" vertical="center" wrapText="1"/>
    </xf>
    <xf numFmtId="173" fontId="162" fillId="0" borderId="28" xfId="0" applyNumberFormat="1" applyFont="1" applyBorder="1" applyAlignment="1">
      <alignment horizontal="center" vertical="center"/>
    </xf>
    <xf numFmtId="175" fontId="158" fillId="77" borderId="28" xfId="0" applyNumberFormat="1" applyFont="1" applyFill="1" applyBorder="1" applyAlignment="1">
      <alignment horizontal="right" vertical="center" indent="1"/>
    </xf>
    <xf numFmtId="0" fontId="163" fillId="0" borderId="58" xfId="0" applyFont="1" applyFill="1" applyBorder="1" applyAlignment="1">
      <alignment horizontal="left" vertical="center" indent="1"/>
    </xf>
    <xf numFmtId="49" fontId="156" fillId="71" borderId="34" xfId="1469" applyNumberFormat="1" applyFont="1" applyFill="1" applyBorder="1" applyAlignment="1">
      <alignment horizontal="center" vertical="center"/>
    </xf>
    <xf numFmtId="175" fontId="158" fillId="77" borderId="38" xfId="0" applyNumberFormat="1" applyFont="1" applyFill="1" applyBorder="1" applyAlignment="1">
      <alignment horizontal="center" vertical="center"/>
    </xf>
    <xf numFmtId="0" fontId="161" fillId="0" borderId="34" xfId="1469" applyNumberFormat="1" applyFont="1" applyFill="1" applyBorder="1" applyAlignment="1">
      <alignment horizontal="center" vertical="center" wrapText="1"/>
    </xf>
    <xf numFmtId="0" fontId="161" fillId="0" borderId="38" xfId="1469" applyNumberFormat="1" applyFont="1" applyFill="1" applyBorder="1" applyAlignment="1">
      <alignment horizontal="center" vertical="center" wrapText="1"/>
    </xf>
    <xf numFmtId="0" fontId="161" fillId="0" borderId="34" xfId="0" applyFont="1" applyFill="1" applyBorder="1" applyAlignment="1">
      <alignment horizontal="center" vertical="center" wrapText="1"/>
    </xf>
    <xf numFmtId="0" fontId="161" fillId="0" borderId="33" xfId="0" applyFont="1" applyFill="1" applyBorder="1" applyAlignment="1">
      <alignment horizontal="center" vertical="center" wrapText="1"/>
    </xf>
    <xf numFmtId="0" fontId="161" fillId="71" borderId="34" xfId="0" applyFont="1" applyFill="1" applyBorder="1" applyAlignment="1" applyProtection="1">
      <alignment horizontal="center" vertical="center"/>
      <protection locked="0"/>
    </xf>
    <xf numFmtId="175" fontId="161" fillId="75" borderId="34" xfId="0" applyNumberFormat="1" applyFont="1" applyFill="1" applyBorder="1" applyAlignment="1">
      <alignment horizontal="center" vertical="center"/>
    </xf>
    <xf numFmtId="175" fontId="158" fillId="77" borderId="28" xfId="0" applyNumberFormat="1" applyFont="1" applyFill="1" applyBorder="1" applyAlignment="1">
      <alignment horizontal="center" vertical="center"/>
    </xf>
    <xf numFmtId="175" fontId="156" fillId="71" borderId="28" xfId="0" applyNumberFormat="1" applyFont="1" applyFill="1" applyBorder="1" applyAlignment="1">
      <alignment horizontal="center" vertical="center"/>
    </xf>
    <xf numFmtId="0" fontId="48" fillId="77" borderId="0" xfId="0" applyFont="1" applyFill="1" applyBorder="1" applyAlignment="1">
      <alignment horizontal="center" vertical="center"/>
    </xf>
    <xf numFmtId="0" fontId="178" fillId="0" borderId="34" xfId="0" applyFont="1" applyBorder="1" applyAlignment="1">
      <alignment horizontal="center" vertical="center" wrapText="1"/>
    </xf>
    <xf numFmtId="0" fontId="163" fillId="0" borderId="29" xfId="0" applyFont="1" applyFill="1" applyBorder="1" applyAlignment="1">
      <alignment horizontal="left" vertical="center" indent="1"/>
    </xf>
    <xf numFmtId="175" fontId="163" fillId="75" borderId="29" xfId="0" applyNumberFormat="1" applyFont="1" applyFill="1" applyBorder="1" applyAlignment="1">
      <alignment horizontal="center" vertical="center"/>
    </xf>
    <xf numFmtId="0" fontId="163" fillId="71" borderId="29" xfId="0" applyFont="1" applyFill="1" applyBorder="1" applyAlignment="1" applyProtection="1">
      <alignment horizontal="center" vertical="center"/>
      <protection locked="0"/>
    </xf>
    <xf numFmtId="1" fontId="178" fillId="0" borderId="33" xfId="1653" applyNumberFormat="1" applyFont="1" applyFill="1" applyBorder="1" applyAlignment="1">
      <alignment horizontal="center" vertical="center" wrapText="1"/>
    </xf>
    <xf numFmtId="0" fontId="178" fillId="0" borderId="0" xfId="0" applyFont="1" applyBorder="1" applyAlignment="1">
      <alignment horizontal="center" vertical="center"/>
    </xf>
    <xf numFmtId="173" fontId="162" fillId="0" borderId="0" xfId="0" applyNumberFormat="1" applyFont="1" applyFill="1" applyBorder="1" applyAlignment="1">
      <alignment horizontal="center" vertical="center"/>
    </xf>
    <xf numFmtId="172" fontId="154" fillId="0" borderId="0" xfId="0" applyNumberFormat="1" applyFont="1" applyFill="1" applyBorder="1" applyAlignment="1">
      <alignment horizontal="center" vertical="center"/>
    </xf>
    <xf numFmtId="0" fontId="163" fillId="0" borderId="0" xfId="0" applyFont="1" applyFill="1" applyBorder="1" applyAlignment="1">
      <alignment horizontal="left" vertical="center"/>
    </xf>
    <xf numFmtId="0" fontId="160" fillId="0" borderId="0" xfId="0" applyFont="1" applyFill="1" applyBorder="1" applyAlignment="1">
      <alignment horizontal="left" vertical="center" indent="1"/>
    </xf>
    <xf numFmtId="172" fontId="154" fillId="0" borderId="0" xfId="0" applyNumberFormat="1" applyFont="1" applyFill="1" applyBorder="1" applyAlignment="1">
      <alignment horizontal="center" vertical="center" wrapText="1"/>
    </xf>
    <xf numFmtId="0" fontId="154" fillId="0" borderId="0" xfId="0" applyFont="1" applyBorder="1" applyAlignment="1">
      <alignment horizontal="center" vertical="center" wrapText="1"/>
    </xf>
    <xf numFmtId="175" fontId="158" fillId="77" borderId="0" xfId="0" applyNumberFormat="1" applyFont="1" applyFill="1" applyBorder="1" applyAlignment="1">
      <alignment horizontal="center" vertical="center"/>
    </xf>
    <xf numFmtId="0" fontId="163" fillId="0" borderId="0" xfId="0" applyFont="1" applyFill="1" applyBorder="1" applyAlignment="1">
      <alignment horizontal="left" vertical="center" indent="1"/>
    </xf>
    <xf numFmtId="0" fontId="163" fillId="0" borderId="74" xfId="0" applyFont="1" applyFill="1" applyBorder="1" applyAlignment="1">
      <alignment horizontal="left" vertical="center" indent="1"/>
    </xf>
    <xf numFmtId="175" fontId="163" fillId="75" borderId="74" xfId="0" applyNumberFormat="1" applyFont="1" applyFill="1" applyBorder="1" applyAlignment="1">
      <alignment horizontal="center" vertical="center"/>
    </xf>
    <xf numFmtId="0" fontId="163" fillId="71" borderId="74" xfId="0" applyFont="1" applyFill="1" applyBorder="1" applyAlignment="1" applyProtection="1">
      <alignment horizontal="center" vertical="center"/>
      <protection locked="0"/>
    </xf>
    <xf numFmtId="0" fontId="161" fillId="0" borderId="29" xfId="1469" applyNumberFormat="1" applyFont="1" applyFill="1" applyBorder="1" applyAlignment="1">
      <alignment horizontal="center" vertical="center" wrapText="1"/>
    </xf>
    <xf numFmtId="0" fontId="178" fillId="0" borderId="33" xfId="0" applyFont="1" applyBorder="1" applyAlignment="1">
      <alignment horizontal="center" vertical="center" wrapText="1"/>
    </xf>
    <xf numFmtId="1" fontId="178" fillId="0" borderId="34" xfId="1653" applyNumberFormat="1" applyFont="1" applyFill="1" applyBorder="1" applyAlignment="1">
      <alignment horizontal="center" vertical="center" wrapText="1"/>
    </xf>
    <xf numFmtId="0" fontId="163" fillId="0" borderId="61" xfId="0" applyFont="1" applyFill="1" applyBorder="1" applyAlignment="1">
      <alignment horizontal="left" vertical="center" indent="1"/>
    </xf>
    <xf numFmtId="175" fontId="163" fillId="75" borderId="0" xfId="0" applyNumberFormat="1" applyFont="1" applyFill="1" applyBorder="1" applyAlignment="1">
      <alignment horizontal="center" vertical="center"/>
    </xf>
    <xf numFmtId="0" fontId="163" fillId="71" borderId="0" xfId="0" applyFont="1" applyFill="1" applyBorder="1" applyAlignment="1" applyProtection="1">
      <alignment horizontal="center" vertical="center"/>
      <protection locked="0"/>
    </xf>
    <xf numFmtId="1" fontId="205" fillId="0" borderId="38" xfId="1653" applyNumberFormat="1" applyFont="1" applyFill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174" fontId="158" fillId="66" borderId="78" xfId="1330" applyNumberFormat="1" applyFont="1" applyFill="1" applyBorder="1" applyAlignment="1">
      <alignment horizontal="center" vertical="center" wrapText="1"/>
    </xf>
    <xf numFmtId="0" fontId="158" fillId="66" borderId="78" xfId="0" applyFont="1" applyFill="1" applyBorder="1" applyAlignment="1">
      <alignment horizontal="center" vertical="center" wrapText="1"/>
    </xf>
    <xf numFmtId="0" fontId="158" fillId="66" borderId="79" xfId="0" applyFont="1" applyFill="1" applyBorder="1" applyAlignment="1">
      <alignment horizontal="center" vertical="center" wrapText="1"/>
    </xf>
    <xf numFmtId="172" fontId="156" fillId="0" borderId="34" xfId="0" applyNumberFormat="1" applyFont="1" applyFill="1" applyBorder="1" applyAlignment="1">
      <alignment horizontal="center" vertical="center" wrapText="1"/>
    </xf>
    <xf numFmtId="174" fontId="156" fillId="0" borderId="34" xfId="1330" applyNumberFormat="1" applyFont="1" applyFill="1" applyBorder="1" applyAlignment="1">
      <alignment vertical="center" wrapText="1"/>
    </xf>
    <xf numFmtId="207" fontId="161" fillId="75" borderId="0" xfId="0" applyNumberFormat="1" applyFont="1" applyFill="1" applyBorder="1" applyAlignment="1">
      <alignment horizontal="center" vertical="center"/>
    </xf>
    <xf numFmtId="175" fontId="156" fillId="70" borderId="28" xfId="0" applyNumberFormat="1" applyFont="1" applyFill="1" applyBorder="1" applyAlignment="1">
      <alignment horizontal="center" vertical="center"/>
    </xf>
    <xf numFmtId="1" fontId="178" fillId="0" borderId="34" xfId="1385" applyNumberFormat="1" applyFont="1" applyFill="1" applyBorder="1" applyAlignment="1">
      <alignment horizontal="center" vertical="center" wrapText="1"/>
    </xf>
    <xf numFmtId="0" fontId="140" fillId="77" borderId="55" xfId="0" applyFont="1" applyFill="1" applyBorder="1" applyAlignment="1">
      <alignment horizontal="center" vertical="center"/>
    </xf>
    <xf numFmtId="0" fontId="140" fillId="77" borderId="0" xfId="0" applyFont="1" applyFill="1" applyBorder="1" applyAlignment="1">
      <alignment horizontal="center" vertical="center"/>
    </xf>
    <xf numFmtId="0" fontId="17" fillId="71" borderId="0" xfId="0" applyFont="1" applyFill="1" applyBorder="1" applyAlignment="1">
      <alignment horizontal="center"/>
    </xf>
    <xf numFmtId="9" fontId="156" fillId="65" borderId="0" xfId="0" applyNumberFormat="1" applyFont="1" applyFill="1" applyBorder="1" applyAlignment="1">
      <alignment horizontal="center" vertical="center" wrapText="1"/>
    </xf>
    <xf numFmtId="0" fontId="125" fillId="65" borderId="0" xfId="1321" applyFont="1" applyFill="1" applyBorder="1" applyAlignment="1" applyProtection="1">
      <alignment horizontal="center"/>
    </xf>
    <xf numFmtId="0" fontId="129" fillId="71" borderId="0" xfId="0" applyFont="1" applyFill="1" applyAlignment="1">
      <alignment horizontal="center" vertical="center" wrapText="1"/>
    </xf>
    <xf numFmtId="0" fontId="139" fillId="77" borderId="0" xfId="0" applyFont="1" applyFill="1" applyBorder="1" applyAlignment="1">
      <alignment horizontal="center" vertical="center"/>
    </xf>
    <xf numFmtId="0" fontId="139" fillId="77" borderId="55" xfId="0" applyFont="1" applyFill="1" applyBorder="1" applyAlignment="1">
      <alignment horizontal="center" vertical="center"/>
    </xf>
    <xf numFmtId="0" fontId="150" fillId="71" borderId="0" xfId="0" applyFont="1" applyFill="1" applyBorder="1" applyAlignment="1">
      <alignment horizontal="center" vertical="center"/>
    </xf>
    <xf numFmtId="0" fontId="156" fillId="71" borderId="31" xfId="0" applyFont="1" applyFill="1" applyBorder="1" applyAlignment="1">
      <alignment horizontal="left" vertical="center"/>
    </xf>
    <xf numFmtId="0" fontId="163" fillId="0" borderId="42" xfId="0" applyFont="1" applyFill="1" applyBorder="1" applyAlignment="1">
      <alignment horizontal="left" vertical="center" indent="1"/>
    </xf>
    <xf numFmtId="0" fontId="156" fillId="71" borderId="28" xfId="0" applyFont="1" applyFill="1" applyBorder="1" applyAlignment="1">
      <alignment horizontal="center" vertical="center" wrapText="1"/>
    </xf>
    <xf numFmtId="0" fontId="156" fillId="71" borderId="31" xfId="0" applyFont="1" applyFill="1" applyBorder="1" applyAlignment="1">
      <alignment horizontal="left" vertical="center" indent="1"/>
    </xf>
    <xf numFmtId="0" fontId="173" fillId="70" borderId="0" xfId="0" applyFont="1" applyFill="1"/>
    <xf numFmtId="0" fontId="156" fillId="71" borderId="28" xfId="0" applyFont="1" applyFill="1" applyBorder="1" applyAlignment="1">
      <alignment horizontal="center" vertical="center" wrapText="1"/>
    </xf>
    <xf numFmtId="0" fontId="156" fillId="0" borderId="28" xfId="1469" applyNumberFormat="1" applyFont="1" applyBorder="1" applyAlignment="1">
      <alignment horizontal="center" vertical="center" wrapText="1"/>
    </xf>
    <xf numFmtId="175" fontId="158" fillId="77" borderId="28" xfId="0" applyNumberFormat="1" applyFont="1" applyFill="1" applyBorder="1" applyAlignment="1">
      <alignment horizontal="center" vertical="center"/>
    </xf>
    <xf numFmtId="0" fontId="163" fillId="70" borderId="42" xfId="0" applyFont="1" applyFill="1" applyBorder="1" applyAlignment="1">
      <alignment horizontal="left" vertical="center" indent="1"/>
    </xf>
    <xf numFmtId="49" fontId="156" fillId="71" borderId="28" xfId="1469" applyNumberFormat="1" applyFont="1" applyFill="1" applyBorder="1" applyAlignment="1">
      <alignment horizontal="center" vertical="center"/>
    </xf>
    <xf numFmtId="0" fontId="154" fillId="0" borderId="28" xfId="1469" applyNumberFormat="1" applyFont="1" applyBorder="1" applyAlignment="1">
      <alignment horizontal="center" vertical="center" wrapText="1"/>
    </xf>
    <xf numFmtId="0" fontId="162" fillId="0" borderId="28" xfId="1469" applyNumberFormat="1" applyFont="1" applyBorder="1" applyAlignment="1">
      <alignment horizontal="center" vertical="center" wrapText="1"/>
    </xf>
    <xf numFmtId="0" fontId="162" fillId="0" borderId="28" xfId="1469" applyNumberFormat="1" applyFont="1" applyFill="1" applyBorder="1" applyAlignment="1">
      <alignment horizontal="center" vertical="center" wrapText="1"/>
    </xf>
    <xf numFmtId="0" fontId="154" fillId="0" borderId="28" xfId="1469" applyNumberFormat="1" applyFont="1" applyFill="1" applyBorder="1" applyAlignment="1">
      <alignment horizontal="center" vertical="center" wrapText="1"/>
    </xf>
    <xf numFmtId="173" fontId="162" fillId="0" borderId="28" xfId="0" applyNumberFormat="1" applyFont="1" applyBorder="1" applyAlignment="1">
      <alignment horizontal="center" vertical="center"/>
    </xf>
    <xf numFmtId="172" fontId="154" fillId="0" borderId="28" xfId="1469" applyNumberFormat="1" applyFont="1" applyFill="1" applyBorder="1" applyAlignment="1">
      <alignment horizontal="center" vertical="center" wrapText="1"/>
    </xf>
    <xf numFmtId="0" fontId="152" fillId="72" borderId="22" xfId="0" applyFont="1" applyFill="1" applyBorder="1" applyAlignment="1">
      <alignment horizontal="right" vertical="center"/>
    </xf>
    <xf numFmtId="0" fontId="154" fillId="0" borderId="28" xfId="0" applyFont="1" applyBorder="1" applyAlignment="1">
      <alignment horizontal="center" vertical="center" wrapText="1"/>
    </xf>
    <xf numFmtId="9" fontId="152" fillId="71" borderId="0" xfId="0" applyNumberFormat="1" applyFont="1" applyFill="1" applyBorder="1" applyAlignment="1" applyProtection="1">
      <alignment horizontal="center" vertical="center"/>
      <protection locked="0" hidden="1"/>
    </xf>
    <xf numFmtId="175" fontId="156" fillId="70" borderId="34" xfId="0" applyNumberFormat="1" applyFont="1" applyFill="1" applyBorder="1" applyAlignment="1">
      <alignment horizontal="right" vertical="center" indent="1"/>
    </xf>
    <xf numFmtId="0" fontId="163" fillId="70" borderId="42" xfId="0" applyFont="1" applyFill="1" applyBorder="1" applyAlignment="1">
      <alignment horizontal="left" vertical="center" indent="1"/>
    </xf>
    <xf numFmtId="0" fontId="204" fillId="0" borderId="0" xfId="0" applyFont="1"/>
    <xf numFmtId="0" fontId="204" fillId="65" borderId="48" xfId="0" applyFont="1" applyFill="1" applyBorder="1" applyAlignment="1" applyProtection="1">
      <alignment horizontal="left" vertical="center" indent="1"/>
      <protection locked="0"/>
    </xf>
    <xf numFmtId="0" fontId="18" fillId="72" borderId="66" xfId="0" applyFont="1" applyFill="1" applyBorder="1" applyAlignment="1">
      <alignment horizontal="center" vertical="center" wrapText="1"/>
    </xf>
    <xf numFmtId="0" fontId="18" fillId="72" borderId="21" xfId="0" applyFont="1" applyFill="1" applyBorder="1" applyAlignment="1">
      <alignment horizontal="center" vertical="center" wrapText="1"/>
    </xf>
    <xf numFmtId="0" fontId="18" fillId="72" borderId="21" xfId="0" applyFont="1" applyFill="1" applyBorder="1" applyAlignment="1">
      <alignment horizontal="center" vertical="center"/>
    </xf>
    <xf numFmtId="0" fontId="18" fillId="72" borderId="21" xfId="0" applyFont="1" applyFill="1" applyBorder="1" applyAlignment="1">
      <alignment vertical="center"/>
    </xf>
    <xf numFmtId="0" fontId="204" fillId="72" borderId="65" xfId="0" applyFont="1" applyFill="1" applyBorder="1" applyAlignment="1">
      <alignment horizontal="left" vertical="center" indent="1"/>
    </xf>
    <xf numFmtId="173" fontId="178" fillId="0" borderId="28" xfId="0" applyNumberFormat="1" applyFont="1" applyFill="1" applyBorder="1" applyAlignment="1">
      <alignment horizontal="center" vertical="center"/>
    </xf>
    <xf numFmtId="206" fontId="178" fillId="0" borderId="28" xfId="0" applyNumberFormat="1" applyFont="1" applyFill="1" applyBorder="1" applyAlignment="1">
      <alignment horizontal="center" vertical="center"/>
    </xf>
    <xf numFmtId="0" fontId="126" fillId="0" borderId="0" xfId="0" applyFont="1" applyBorder="1"/>
    <xf numFmtId="0" fontId="126" fillId="71" borderId="0" xfId="0" applyFont="1" applyFill="1" applyBorder="1"/>
    <xf numFmtId="0" fontId="162" fillId="0" borderId="28" xfId="1687" applyNumberFormat="1" applyFont="1" applyBorder="1" applyAlignment="1">
      <alignment horizontal="center" vertical="center" wrapText="1"/>
    </xf>
    <xf numFmtId="1" fontId="204" fillId="65" borderId="22" xfId="0" applyNumberFormat="1" applyFont="1" applyFill="1" applyBorder="1" applyAlignment="1">
      <alignment horizontal="center"/>
    </xf>
    <xf numFmtId="0" fontId="150" fillId="72" borderId="0" xfId="0" applyFont="1" applyFill="1" applyBorder="1" applyAlignment="1">
      <alignment horizontal="right" vertical="center"/>
    </xf>
    <xf numFmtId="9" fontId="151" fillId="72" borderId="23" xfId="0" applyNumberFormat="1" applyFont="1" applyFill="1" applyBorder="1" applyAlignment="1" applyProtection="1">
      <alignment horizontal="center" vertical="center"/>
      <protection locked="0" hidden="1"/>
    </xf>
    <xf numFmtId="0" fontId="150" fillId="72" borderId="22" xfId="0" applyFont="1" applyFill="1" applyBorder="1" applyAlignment="1">
      <alignment horizontal="right" vertical="center"/>
    </xf>
    <xf numFmtId="0" fontId="204" fillId="72" borderId="0" xfId="0" applyFont="1" applyFill="1"/>
    <xf numFmtId="0" fontId="166" fillId="0" borderId="42" xfId="0" applyFont="1" applyFill="1" applyBorder="1" applyAlignment="1">
      <alignment vertical="center" wrapText="1"/>
    </xf>
    <xf numFmtId="175" fontId="154" fillId="71" borderId="33" xfId="0" applyNumberFormat="1" applyFont="1" applyFill="1" applyBorder="1" applyAlignment="1">
      <alignment horizontal="left" vertical="center" wrapText="1" indent="1"/>
    </xf>
    <xf numFmtId="0" fontId="163" fillId="0" borderId="42" xfId="0" applyFont="1" applyFill="1" applyBorder="1" applyAlignment="1">
      <alignment horizontal="left" vertical="center" indent="1"/>
    </xf>
    <xf numFmtId="0" fontId="204" fillId="65" borderId="48" xfId="0" applyFont="1" applyFill="1" applyBorder="1" applyAlignment="1" applyProtection="1">
      <alignment horizontal="left" vertical="center"/>
      <protection locked="0"/>
    </xf>
    <xf numFmtId="0" fontId="7" fillId="0" borderId="28" xfId="1321" applyFill="1" applyBorder="1" applyAlignment="1" applyProtection="1">
      <alignment horizontal="center" vertical="center"/>
    </xf>
    <xf numFmtId="0" fontId="7" fillId="0" borderId="28" xfId="1321" applyBorder="1" applyAlignment="1" applyProtection="1">
      <alignment horizontal="center" vertical="center"/>
    </xf>
    <xf numFmtId="175" fontId="158" fillId="77" borderId="28" xfId="0" applyNumberFormat="1" applyFont="1" applyFill="1" applyBorder="1" applyAlignment="1">
      <alignment horizontal="center" vertical="center"/>
    </xf>
    <xf numFmtId="175" fontId="154" fillId="71" borderId="33" xfId="0" applyNumberFormat="1" applyFont="1" applyFill="1" applyBorder="1" applyAlignment="1">
      <alignment horizontal="center" vertical="center" wrapText="1"/>
    </xf>
    <xf numFmtId="207" fontId="161" fillId="75" borderId="34" xfId="0" applyNumberFormat="1" applyFont="1" applyFill="1" applyBorder="1" applyAlignment="1">
      <alignment horizontal="center" vertical="center"/>
    </xf>
    <xf numFmtId="175" fontId="158" fillId="77" borderId="28" xfId="0" applyNumberFormat="1" applyFont="1" applyFill="1" applyBorder="1" applyAlignment="1">
      <alignment horizontal="right" vertical="center" indent="1"/>
    </xf>
    <xf numFmtId="0" fontId="159" fillId="66" borderId="40" xfId="0" applyFont="1" applyFill="1" applyBorder="1" applyAlignment="1">
      <alignment horizontal="left" vertical="center" indent="1"/>
    </xf>
    <xf numFmtId="0" fontId="159" fillId="66" borderId="31" xfId="0" applyFont="1" applyFill="1" applyBorder="1" applyAlignment="1">
      <alignment horizontal="left" vertical="center" indent="1"/>
    </xf>
    <xf numFmtId="175" fontId="154" fillId="71" borderId="33" xfId="0" applyNumberFormat="1" applyFont="1" applyFill="1" applyBorder="1" applyAlignment="1">
      <alignment horizontal="center" vertical="center" wrapText="1"/>
    </xf>
    <xf numFmtId="0" fontId="136" fillId="70" borderId="0" xfId="0" applyFont="1" applyFill="1" applyBorder="1" applyAlignment="1">
      <alignment horizontal="center"/>
    </xf>
    <xf numFmtId="208" fontId="154" fillId="75" borderId="33" xfId="0" applyNumberFormat="1" applyFont="1" applyFill="1" applyBorder="1" applyAlignment="1">
      <alignment horizontal="center" vertical="center" wrapText="1"/>
    </xf>
    <xf numFmtId="208" fontId="154" fillId="75" borderId="33" xfId="0" applyNumberFormat="1" applyFont="1" applyFill="1" applyBorder="1" applyAlignment="1">
      <alignment horizontal="center" vertical="center" wrapText="1"/>
    </xf>
    <xf numFmtId="0" fontId="10" fillId="0" borderId="0" xfId="0" applyFont="1"/>
    <xf numFmtId="0" fontId="24" fillId="0" borderId="0" xfId="0" applyFont="1"/>
    <xf numFmtId="0" fontId="11" fillId="0" borderId="0" xfId="0" applyFont="1"/>
    <xf numFmtId="0" fontId="25" fillId="0" borderId="0" xfId="0" applyFont="1"/>
    <xf numFmtId="0" fontId="25" fillId="65" borderId="0" xfId="0" applyFont="1" applyFill="1"/>
    <xf numFmtId="0" fontId="10" fillId="71" borderId="0" xfId="0" applyFont="1" applyFill="1"/>
    <xf numFmtId="0" fontId="11" fillId="71" borderId="0" xfId="0" applyFont="1" applyFill="1"/>
    <xf numFmtId="0" fontId="24" fillId="71" borderId="0" xfId="0" applyFont="1" applyFill="1"/>
    <xf numFmtId="0" fontId="25" fillId="71" borderId="0" xfId="0" applyFont="1" applyFill="1"/>
    <xf numFmtId="0" fontId="17" fillId="71" borderId="0" xfId="0" applyFont="1" applyFill="1" applyBorder="1"/>
    <xf numFmtId="0" fontId="136" fillId="70" borderId="0" xfId="0" applyFont="1" applyFill="1" applyBorder="1"/>
    <xf numFmtId="175" fontId="136" fillId="70" borderId="0" xfId="0" applyNumberFormat="1" applyFont="1" applyFill="1" applyBorder="1"/>
    <xf numFmtId="173" fontId="136" fillId="70" borderId="0" xfId="0" applyNumberFormat="1" applyFont="1" applyFill="1" applyBorder="1" applyAlignment="1">
      <alignment horizontal="center" vertical="center"/>
    </xf>
    <xf numFmtId="1" fontId="136" fillId="70" borderId="0" xfId="0" applyNumberFormat="1" applyFont="1" applyFill="1" applyBorder="1" applyAlignment="1">
      <alignment horizontal="center" vertical="center"/>
    </xf>
    <xf numFmtId="174" fontId="158" fillId="66" borderId="20" xfId="1330" applyNumberFormat="1" applyFont="1" applyFill="1" applyBorder="1" applyAlignment="1">
      <alignment horizontal="center" vertical="center" wrapText="1"/>
    </xf>
    <xf numFmtId="0" fontId="150" fillId="71" borderId="0" xfId="0" applyFont="1" applyFill="1" applyBorder="1" applyAlignment="1">
      <alignment horizontal="left" vertical="center"/>
    </xf>
    <xf numFmtId="172" fontId="152" fillId="71" borderId="23" xfId="0" applyNumberFormat="1" applyFont="1" applyFill="1" applyBorder="1" applyAlignment="1">
      <alignment horizontal="center" vertical="center"/>
    </xf>
    <xf numFmtId="0" fontId="161" fillId="0" borderId="28" xfId="0" applyFont="1" applyFill="1" applyBorder="1" applyAlignment="1">
      <alignment horizontal="left" vertical="center" indent="1"/>
    </xf>
    <xf numFmtId="174" fontId="158" fillId="66" borderId="0" xfId="1330" applyNumberFormat="1" applyFont="1" applyFill="1" applyBorder="1" applyAlignment="1">
      <alignment horizontal="center" vertical="center" wrapText="1"/>
    </xf>
    <xf numFmtId="0" fontId="158" fillId="66" borderId="0" xfId="0" applyFont="1" applyFill="1" applyBorder="1" applyAlignment="1">
      <alignment horizontal="center" vertical="center" wrapText="1"/>
    </xf>
    <xf numFmtId="1" fontId="161" fillId="65" borderId="28" xfId="0" applyNumberFormat="1" applyFont="1" applyFill="1" applyBorder="1" applyAlignment="1">
      <alignment horizontal="center" vertical="center"/>
    </xf>
    <xf numFmtId="0" fontId="160" fillId="71" borderId="28" xfId="0" applyFont="1" applyFill="1" applyBorder="1" applyAlignment="1" applyProtection="1">
      <alignment horizontal="center" vertical="center"/>
      <protection locked="0"/>
    </xf>
    <xf numFmtId="0" fontId="158" fillId="77" borderId="28" xfId="0" applyFont="1" applyFill="1" applyBorder="1" applyAlignment="1">
      <alignment horizontal="center" vertical="center" wrapText="1"/>
    </xf>
    <xf numFmtId="175" fontId="136" fillId="70" borderId="0" xfId="0" applyNumberFormat="1" applyFont="1" applyFill="1" applyBorder="1" applyAlignment="1">
      <alignment horizontal="center" vertical="center"/>
    </xf>
    <xf numFmtId="172" fontId="161" fillId="0" borderId="28" xfId="0" applyNumberFormat="1" applyFont="1" applyFill="1" applyBorder="1" applyAlignment="1">
      <alignment horizontal="center" vertical="center" wrapText="1"/>
    </xf>
    <xf numFmtId="0" fontId="161" fillId="0" borderId="28" xfId="0" applyFont="1" applyBorder="1" applyAlignment="1">
      <alignment horizontal="center" vertical="center" wrapText="1"/>
    </xf>
    <xf numFmtId="207" fontId="161" fillId="75" borderId="28" xfId="0" applyNumberFormat="1" applyFont="1" applyFill="1" applyBorder="1" applyAlignment="1">
      <alignment horizontal="right" vertical="center" indent="1"/>
    </xf>
    <xf numFmtId="0" fontId="161" fillId="71" borderId="28" xfId="0" applyFont="1" applyFill="1" applyBorder="1" applyAlignment="1" applyProtection="1">
      <alignment horizontal="center" vertical="center"/>
      <protection locked="0"/>
    </xf>
    <xf numFmtId="0" fontId="185" fillId="0" borderId="28" xfId="0" applyFont="1" applyBorder="1"/>
    <xf numFmtId="172" fontId="161" fillId="0" borderId="28" xfId="0" applyNumberFormat="1" applyFont="1" applyBorder="1" applyAlignment="1">
      <alignment horizontal="center" vertical="center" wrapText="1"/>
    </xf>
    <xf numFmtId="175" fontId="155" fillId="70" borderId="0" xfId="0" applyNumberFormat="1" applyFont="1" applyFill="1" applyBorder="1" applyAlignment="1">
      <alignment horizontal="center"/>
    </xf>
    <xf numFmtId="0" fontId="186" fillId="70" borderId="0" xfId="0" applyFont="1" applyFill="1" applyBorder="1"/>
    <xf numFmtId="0" fontId="155" fillId="70" borderId="0" xfId="0" applyFont="1" applyFill="1" applyBorder="1" applyAlignment="1">
      <alignment horizontal="center"/>
    </xf>
    <xf numFmtId="175" fontId="168" fillId="70" borderId="0" xfId="0" applyNumberFormat="1" applyFont="1" applyFill="1" applyBorder="1"/>
    <xf numFmtId="0" fontId="154" fillId="70" borderId="0" xfId="0" applyFont="1" applyFill="1" applyBorder="1"/>
    <xf numFmtId="0" fontId="187" fillId="70" borderId="0" xfId="0" applyFont="1" applyFill="1" applyBorder="1"/>
    <xf numFmtId="0" fontId="154" fillId="0" borderId="28" xfId="0" applyFont="1" applyBorder="1" applyAlignment="1">
      <alignment horizontal="center" wrapText="1"/>
    </xf>
    <xf numFmtId="174" fontId="189" fillId="66" borderId="0" xfId="1330" applyNumberFormat="1" applyFont="1" applyFill="1" applyBorder="1" applyAlignment="1">
      <alignment horizontal="center" vertical="center" wrapText="1"/>
    </xf>
    <xf numFmtId="0" fontId="189" fillId="66" borderId="0" xfId="0" applyFont="1" applyFill="1" applyBorder="1" applyAlignment="1">
      <alignment horizontal="center" vertical="center" wrapText="1"/>
    </xf>
    <xf numFmtId="0" fontId="190" fillId="0" borderId="28" xfId="0" applyFont="1" applyBorder="1"/>
    <xf numFmtId="0" fontId="191" fillId="71" borderId="28" xfId="0" applyFont="1" applyFill="1" applyBorder="1" applyAlignment="1" applyProtection="1">
      <alignment horizontal="center" vertical="center"/>
      <protection locked="0"/>
    </xf>
    <xf numFmtId="0" fontId="192" fillId="0" borderId="28" xfId="0" applyFont="1" applyFill="1" applyBorder="1"/>
    <xf numFmtId="0" fontId="178" fillId="0" borderId="28" xfId="0" applyFont="1" applyBorder="1" applyAlignment="1">
      <alignment horizontal="center" vertical="center" wrapText="1"/>
    </xf>
    <xf numFmtId="172" fontId="156" fillId="0" borderId="28" xfId="0" applyNumberFormat="1" applyFont="1" applyFill="1" applyBorder="1" applyAlignment="1">
      <alignment horizontal="center" vertical="center" wrapText="1"/>
    </xf>
    <xf numFmtId="0" fontId="178" fillId="0" borderId="28" xfId="0" applyFont="1" applyFill="1" applyBorder="1" applyAlignment="1">
      <alignment horizontal="center" vertical="center" wrapText="1"/>
    </xf>
    <xf numFmtId="0" fontId="190" fillId="0" borderId="28" xfId="0" applyFont="1" applyFill="1" applyBorder="1"/>
    <xf numFmtId="1" fontId="193" fillId="0" borderId="28" xfId="1653" applyNumberFormat="1" applyFont="1" applyFill="1" applyBorder="1" applyAlignment="1">
      <alignment horizontal="center" vertical="center" wrapText="1"/>
    </xf>
    <xf numFmtId="0" fontId="194" fillId="0" borderId="28" xfId="0" applyFont="1" applyBorder="1" applyAlignment="1">
      <alignment horizontal="center" vertical="center"/>
    </xf>
    <xf numFmtId="0" fontId="169" fillId="66" borderId="0" xfId="0" applyFont="1" applyFill="1" applyBorder="1" applyAlignment="1">
      <alignment vertical="center"/>
    </xf>
    <xf numFmtId="174" fontId="169" fillId="66" borderId="0" xfId="1330" applyNumberFormat="1" applyFont="1" applyFill="1" applyBorder="1" applyAlignment="1">
      <alignment horizontal="center" vertical="center" wrapText="1"/>
    </xf>
    <xf numFmtId="0" fontId="169" fillId="66" borderId="0" xfId="0" applyFont="1" applyFill="1" applyBorder="1" applyAlignment="1">
      <alignment horizontal="center" vertical="center" wrapText="1"/>
    </xf>
    <xf numFmtId="0" fontId="170" fillId="66" borderId="0" xfId="0" applyFont="1" applyFill="1" applyBorder="1" applyAlignment="1">
      <alignment vertical="center"/>
    </xf>
    <xf numFmtId="175" fontId="158" fillId="77" borderId="28" xfId="0" applyNumberFormat="1" applyFont="1" applyFill="1" applyBorder="1" applyAlignment="1">
      <alignment horizontal="center" vertical="center"/>
    </xf>
    <xf numFmtId="173" fontId="162" fillId="0" borderId="28" xfId="0" applyNumberFormat="1" applyFont="1" applyBorder="1" applyAlignment="1">
      <alignment horizontal="center" vertical="center"/>
    </xf>
    <xf numFmtId="0" fontId="154" fillId="0" borderId="28" xfId="0" applyFont="1" applyBorder="1" applyAlignment="1">
      <alignment horizontal="center" vertical="center" wrapText="1"/>
    </xf>
    <xf numFmtId="0" fontId="156" fillId="71" borderId="28" xfId="0" applyFont="1" applyFill="1" applyBorder="1" applyAlignment="1">
      <alignment horizontal="center" vertical="center" wrapText="1"/>
    </xf>
    <xf numFmtId="49" fontId="156" fillId="71" borderId="28" xfId="1469" applyNumberFormat="1" applyFont="1" applyFill="1" applyBorder="1" applyAlignment="1">
      <alignment horizontal="center" vertical="center"/>
    </xf>
    <xf numFmtId="0" fontId="152" fillId="71" borderId="0" xfId="0" applyFont="1" applyFill="1" applyBorder="1" applyAlignment="1">
      <alignment horizontal="center" vertical="center"/>
    </xf>
    <xf numFmtId="0" fontId="161" fillId="0" borderId="28" xfId="0" applyFont="1" applyFill="1" applyBorder="1" applyAlignment="1">
      <alignment horizontal="center" vertical="center" wrapText="1"/>
    </xf>
    <xf numFmtId="172" fontId="162" fillId="0" borderId="43" xfId="0" applyNumberFormat="1" applyFont="1" applyBorder="1" applyAlignment="1">
      <alignment horizontal="center" vertical="center"/>
    </xf>
    <xf numFmtId="0" fontId="158" fillId="66" borderId="47" xfId="0" applyFont="1" applyFill="1" applyBorder="1" applyAlignment="1">
      <alignment horizontal="center" vertical="center" wrapText="1"/>
    </xf>
    <xf numFmtId="172" fontId="154" fillId="0" borderId="43" xfId="0" applyNumberFormat="1" applyFont="1" applyBorder="1" applyAlignment="1">
      <alignment horizontal="center" vertical="center"/>
    </xf>
    <xf numFmtId="0" fontId="163" fillId="0" borderId="42" xfId="0" applyFont="1" applyFill="1" applyBorder="1" applyAlignment="1">
      <alignment horizontal="left" vertical="center" indent="1"/>
    </xf>
    <xf numFmtId="0" fontId="17" fillId="71" borderId="48" xfId="0" applyFont="1" applyFill="1" applyBorder="1"/>
    <xf numFmtId="172" fontId="152" fillId="71" borderId="57" xfId="0" applyNumberFormat="1" applyFont="1" applyFill="1" applyBorder="1" applyAlignment="1">
      <alignment horizontal="center" vertical="center"/>
    </xf>
    <xf numFmtId="0" fontId="158" fillId="66" borderId="49" xfId="0" applyFont="1" applyFill="1" applyBorder="1" applyAlignment="1">
      <alignment horizontal="center" vertical="center" wrapText="1"/>
    </xf>
    <xf numFmtId="0" fontId="175" fillId="0" borderId="42" xfId="0" applyFont="1" applyFill="1" applyBorder="1" applyAlignment="1">
      <alignment horizontal="left" vertical="center" indent="1"/>
    </xf>
    <xf numFmtId="0" fontId="175" fillId="0" borderId="42" xfId="0" applyFont="1" applyFill="1" applyBorder="1" applyAlignment="1">
      <alignment horizontal="left" vertical="center" wrapText="1" indent="1"/>
    </xf>
    <xf numFmtId="0" fontId="141" fillId="70" borderId="48" xfId="0" applyFont="1" applyFill="1" applyBorder="1" applyAlignment="1">
      <alignment horizontal="left" vertical="center" indent="1"/>
    </xf>
    <xf numFmtId="0" fontId="163" fillId="70" borderId="42" xfId="0" applyFont="1" applyFill="1" applyBorder="1" applyAlignment="1">
      <alignment horizontal="left" vertical="center" indent="1"/>
    </xf>
    <xf numFmtId="0" fontId="156" fillId="71" borderId="43" xfId="0" applyFont="1" applyFill="1" applyBorder="1" applyAlignment="1">
      <alignment horizontal="left" vertical="center" wrapText="1" indent="1"/>
    </xf>
    <xf numFmtId="1" fontId="176" fillId="70" borderId="48" xfId="0" applyNumberFormat="1" applyFont="1" applyFill="1" applyBorder="1" applyAlignment="1">
      <alignment horizontal="center"/>
    </xf>
    <xf numFmtId="0" fontId="187" fillId="70" borderId="49" xfId="0" applyFont="1" applyFill="1" applyBorder="1"/>
    <xf numFmtId="0" fontId="189" fillId="66" borderId="49" xfId="0" applyFont="1" applyFill="1" applyBorder="1" applyAlignment="1">
      <alignment horizontal="center" vertical="center" wrapText="1"/>
    </xf>
    <xf numFmtId="0" fontId="194" fillId="0" borderId="43" xfId="0" applyFont="1" applyBorder="1" applyAlignment="1">
      <alignment horizontal="center" vertical="center"/>
    </xf>
    <xf numFmtId="0" fontId="169" fillId="66" borderId="49" xfId="0" applyFont="1" applyFill="1" applyBorder="1" applyAlignment="1">
      <alignment horizontal="center" vertical="center" wrapText="1"/>
    </xf>
    <xf numFmtId="0" fontId="170" fillId="66" borderId="48" xfId="0" applyFont="1" applyFill="1" applyBorder="1" applyAlignment="1">
      <alignment vertical="center"/>
    </xf>
    <xf numFmtId="0" fontId="170" fillId="66" borderId="49" xfId="0" applyFont="1" applyFill="1" applyBorder="1" applyAlignment="1">
      <alignment vertical="center"/>
    </xf>
    <xf numFmtId="0" fontId="136" fillId="70" borderId="49" xfId="0" applyFont="1" applyFill="1" applyBorder="1"/>
    <xf numFmtId="0" fontId="163" fillId="0" borderId="58" xfId="0" applyFont="1" applyFill="1" applyBorder="1" applyAlignment="1">
      <alignment horizontal="left" vertical="center" indent="1"/>
    </xf>
    <xf numFmtId="0" fontId="161" fillId="0" borderId="34" xfId="0" applyFont="1" applyFill="1" applyBorder="1" applyAlignment="1">
      <alignment horizontal="center" vertical="center" wrapText="1"/>
    </xf>
    <xf numFmtId="173" fontId="162" fillId="0" borderId="34" xfId="0" applyNumberFormat="1" applyFont="1" applyBorder="1" applyAlignment="1">
      <alignment horizontal="center" vertical="center"/>
    </xf>
    <xf numFmtId="172" fontId="162" fillId="0" borderId="60" xfId="0" applyNumberFormat="1" applyFont="1" applyBorder="1" applyAlignment="1">
      <alignment horizontal="center" vertical="center"/>
    </xf>
    <xf numFmtId="0" fontId="156" fillId="71" borderId="42" xfId="0" applyFont="1" applyFill="1" applyBorder="1" applyAlignment="1">
      <alignment horizontal="left" vertical="center" indent="1"/>
    </xf>
    <xf numFmtId="0" fontId="175" fillId="0" borderId="48" xfId="0" applyFont="1" applyFill="1" applyBorder="1" applyAlignment="1">
      <alignment horizontal="left" vertical="center" indent="1"/>
    </xf>
    <xf numFmtId="0" fontId="48" fillId="77" borderId="0" xfId="0" applyFont="1" applyFill="1" applyBorder="1" applyAlignment="1">
      <alignment vertical="center"/>
    </xf>
    <xf numFmtId="0" fontId="48" fillId="77" borderId="54" xfId="0" applyFont="1" applyFill="1" applyBorder="1" applyAlignment="1">
      <alignment vertical="center"/>
    </xf>
    <xf numFmtId="0" fontId="48" fillId="77" borderId="55" xfId="0" applyFont="1" applyFill="1" applyBorder="1" applyAlignment="1">
      <alignment vertical="center"/>
    </xf>
    <xf numFmtId="0" fontId="137" fillId="77" borderId="55" xfId="0" applyFont="1" applyFill="1" applyBorder="1" applyAlignment="1"/>
    <xf numFmtId="0" fontId="147" fillId="77" borderId="55" xfId="0" applyFont="1" applyFill="1" applyBorder="1" applyAlignment="1">
      <alignment horizontal="right" vertical="center"/>
    </xf>
    <xf numFmtId="0" fontId="48" fillId="77" borderId="48" xfId="0" applyFont="1" applyFill="1" applyBorder="1" applyAlignment="1">
      <alignment vertical="center"/>
    </xf>
    <xf numFmtId="0" fontId="127" fillId="77" borderId="55" xfId="0" applyFont="1" applyFill="1" applyBorder="1" applyAlignment="1"/>
    <xf numFmtId="0" fontId="139" fillId="77" borderId="56" xfId="0" applyFont="1" applyFill="1" applyBorder="1" applyAlignment="1">
      <alignment horizontal="right" vertical="center"/>
    </xf>
    <xf numFmtId="0" fontId="139" fillId="77" borderId="49" xfId="0" applyFont="1" applyFill="1" applyBorder="1" applyAlignment="1">
      <alignment horizontal="right" vertical="center"/>
    </xf>
    <xf numFmtId="0" fontId="154" fillId="78" borderId="0" xfId="0" applyFont="1" applyFill="1" applyBorder="1" applyAlignment="1">
      <alignment horizontal="center" vertical="center" wrapText="1"/>
    </xf>
    <xf numFmtId="0" fontId="163" fillId="70" borderId="42" xfId="0" applyFont="1" applyFill="1" applyBorder="1" applyAlignment="1">
      <alignment horizontal="left" vertical="center" wrapText="1" indent="1"/>
    </xf>
    <xf numFmtId="0" fontId="156" fillId="75" borderId="32" xfId="0" applyFont="1" applyFill="1" applyBorder="1" applyAlignment="1">
      <alignment horizontal="center" vertical="center" wrapText="1"/>
    </xf>
    <xf numFmtId="0" fontId="124" fillId="70" borderId="51" xfId="0" applyFont="1" applyFill="1" applyBorder="1" applyAlignment="1">
      <alignment horizontal="right"/>
    </xf>
    <xf numFmtId="0" fontId="130" fillId="70" borderId="48" xfId="1321" applyFont="1" applyFill="1" applyBorder="1" applyAlignment="1" applyProtection="1">
      <alignment horizontal="right"/>
    </xf>
    <xf numFmtId="0" fontId="106" fillId="70" borderId="48" xfId="1321" applyFont="1" applyFill="1" applyBorder="1" applyAlignment="1" applyProtection="1">
      <alignment horizontal="right"/>
    </xf>
    <xf numFmtId="0" fontId="124" fillId="70" borderId="48" xfId="0" applyFont="1" applyFill="1" applyBorder="1" applyAlignment="1">
      <alignment horizontal="right"/>
    </xf>
    <xf numFmtId="0" fontId="154" fillId="0" borderId="28" xfId="0" applyFont="1" applyFill="1" applyBorder="1" applyAlignment="1">
      <alignment horizontal="center" vertical="center" wrapText="1"/>
    </xf>
    <xf numFmtId="0" fontId="163" fillId="0" borderId="42" xfId="0" applyFont="1" applyFill="1" applyBorder="1" applyAlignment="1">
      <alignment horizontal="left" vertical="center" wrapText="1" indent="1"/>
    </xf>
    <xf numFmtId="0" fontId="169" fillId="66" borderId="48" xfId="0" applyFont="1" applyFill="1" applyBorder="1" applyAlignment="1">
      <alignment horizontal="left" vertical="center" indent="1"/>
    </xf>
    <xf numFmtId="0" fontId="156" fillId="0" borderId="28" xfId="0" applyFont="1" applyFill="1" applyBorder="1" applyAlignment="1">
      <alignment horizontal="center" vertical="center" wrapText="1"/>
    </xf>
    <xf numFmtId="208" fontId="158" fillId="77" borderId="28" xfId="0" applyNumberFormat="1" applyFont="1" applyFill="1" applyBorder="1" applyAlignment="1">
      <alignment horizontal="center" vertical="center"/>
    </xf>
    <xf numFmtId="172" fontId="154" fillId="0" borderId="60" xfId="0" applyNumberFormat="1" applyFont="1" applyBorder="1" applyAlignment="1">
      <alignment horizontal="center" vertical="center"/>
    </xf>
    <xf numFmtId="0" fontId="161" fillId="71" borderId="34" xfId="0" applyFont="1" applyFill="1" applyBorder="1" applyAlignment="1" applyProtection="1">
      <alignment horizontal="center" vertical="center"/>
      <protection locked="0"/>
    </xf>
    <xf numFmtId="0" fontId="178" fillId="0" borderId="34" xfId="0" applyFont="1" applyBorder="1" applyAlignment="1">
      <alignment horizontal="center" vertical="center" wrapText="1"/>
    </xf>
    <xf numFmtId="174" fontId="158" fillId="66" borderId="78" xfId="1330" applyNumberFormat="1" applyFont="1" applyFill="1" applyBorder="1" applyAlignment="1">
      <alignment horizontal="center" vertical="center" wrapText="1"/>
    </xf>
    <xf numFmtId="0" fontId="158" fillId="66" borderId="79" xfId="0" applyFont="1" applyFill="1" applyBorder="1" applyAlignment="1">
      <alignment horizontal="center" vertical="center" wrapText="1"/>
    </xf>
    <xf numFmtId="207" fontId="152" fillId="71" borderId="23" xfId="0" applyNumberFormat="1" applyFont="1" applyFill="1" applyBorder="1" applyAlignment="1">
      <alignment horizontal="center" vertical="center"/>
    </xf>
    <xf numFmtId="0" fontId="170" fillId="66" borderId="0" xfId="0" applyFont="1" applyFill="1" applyBorder="1" applyAlignment="1">
      <alignment horizontal="left" vertical="center"/>
    </xf>
    <xf numFmtId="208" fontId="158" fillId="77" borderId="34" xfId="0" applyNumberFormat="1" applyFont="1" applyFill="1" applyBorder="1" applyAlignment="1">
      <alignment horizontal="center" vertical="center"/>
    </xf>
    <xf numFmtId="0" fontId="190" fillId="0" borderId="34" xfId="0" applyFont="1" applyFill="1" applyBorder="1"/>
    <xf numFmtId="0" fontId="159" fillId="66" borderId="77" xfId="0" applyFont="1" applyFill="1" applyBorder="1" applyAlignment="1">
      <alignment vertical="center"/>
    </xf>
    <xf numFmtId="0" fontId="159" fillId="66" borderId="78" xfId="0" applyFont="1" applyFill="1" applyBorder="1" applyAlignment="1">
      <alignment vertical="center"/>
    </xf>
    <xf numFmtId="172" fontId="161" fillId="0" borderId="34" xfId="0" applyNumberFormat="1" applyFont="1" applyFill="1" applyBorder="1" applyAlignment="1">
      <alignment horizontal="center" vertical="center" wrapText="1"/>
    </xf>
    <xf numFmtId="0" fontId="154" fillId="0" borderId="34" xfId="0" applyFont="1" applyBorder="1" applyAlignment="1">
      <alignment horizontal="center" vertical="center" wrapText="1"/>
    </xf>
    <xf numFmtId="0" fontId="175" fillId="70" borderId="42" xfId="0" applyFont="1" applyFill="1" applyBorder="1" applyAlignment="1">
      <alignment horizontal="left" vertical="center" indent="1"/>
    </xf>
    <xf numFmtId="0" fontId="156" fillId="75" borderId="32" xfId="0" applyFont="1" applyFill="1" applyBorder="1" applyAlignment="1">
      <alignment horizontal="center" vertical="center"/>
    </xf>
    <xf numFmtId="0" fontId="182" fillId="70" borderId="0" xfId="0" applyFont="1" applyFill="1" applyAlignment="1">
      <alignment horizontal="center" vertical="center" wrapText="1"/>
    </xf>
    <xf numFmtId="0" fontId="206" fillId="0" borderId="0" xfId="0" applyFont="1" applyAlignment="1">
      <alignment horizontal="center"/>
    </xf>
    <xf numFmtId="0" fontId="182" fillId="70" borderId="0" xfId="0" applyFont="1" applyFill="1" applyAlignment="1">
      <alignment horizontal="center"/>
    </xf>
    <xf numFmtId="0" fontId="0" fillId="70" borderId="0" xfId="0" applyFill="1" applyAlignment="1">
      <alignment horizontal="center"/>
    </xf>
    <xf numFmtId="0" fontId="128" fillId="65" borderId="0" xfId="0" applyFont="1" applyFill="1" applyAlignment="1">
      <alignment horizontal="center"/>
    </xf>
    <xf numFmtId="0" fontId="169" fillId="77" borderId="36" xfId="0" applyFont="1" applyFill="1" applyBorder="1" applyAlignment="1">
      <alignment horizontal="center" vertical="center"/>
    </xf>
    <xf numFmtId="0" fontId="169" fillId="77" borderId="37" xfId="0" applyFont="1" applyFill="1" applyBorder="1" applyAlignment="1">
      <alignment horizontal="center" vertical="center"/>
    </xf>
    <xf numFmtId="207" fontId="161" fillId="75" borderId="30" xfId="0" applyNumberFormat="1" applyFont="1" applyFill="1" applyBorder="1" applyAlignment="1">
      <alignment horizontal="center" vertical="center"/>
    </xf>
    <xf numFmtId="207" fontId="161" fillId="75" borderId="32" xfId="0" applyNumberFormat="1" applyFont="1" applyFill="1" applyBorder="1" applyAlignment="1">
      <alignment horizontal="center" vertical="center"/>
    </xf>
    <xf numFmtId="207" fontId="161" fillId="75" borderId="81" xfId="0" applyNumberFormat="1" applyFont="1" applyFill="1" applyBorder="1" applyAlignment="1">
      <alignment horizontal="center" vertical="center"/>
    </xf>
    <xf numFmtId="207" fontId="161" fillId="75" borderId="76" xfId="0" applyNumberFormat="1" applyFont="1" applyFill="1" applyBorder="1" applyAlignment="1">
      <alignment horizontal="center" vertical="center"/>
    </xf>
    <xf numFmtId="207" fontId="161" fillId="75" borderId="34" xfId="0" applyNumberFormat="1" applyFont="1" applyFill="1" applyBorder="1" applyAlignment="1">
      <alignment horizontal="center" vertical="center"/>
    </xf>
    <xf numFmtId="207" fontId="161" fillId="75" borderId="30" xfId="0" applyNumberFormat="1" applyFont="1" applyFill="1" applyBorder="1" applyAlignment="1">
      <alignment horizontal="center" vertical="center" wrapText="1"/>
    </xf>
    <xf numFmtId="207" fontId="161" fillId="75" borderId="32" xfId="0" applyNumberFormat="1" applyFont="1" applyFill="1" applyBorder="1" applyAlignment="1">
      <alignment horizontal="center" vertical="center" wrapText="1"/>
    </xf>
    <xf numFmtId="0" fontId="163" fillId="0" borderId="42" xfId="0" applyFont="1" applyFill="1" applyBorder="1" applyAlignment="1">
      <alignment horizontal="left" vertical="center" indent="1"/>
    </xf>
    <xf numFmtId="0" fontId="164" fillId="0" borderId="42" xfId="0" applyFont="1" applyFill="1" applyBorder="1" applyAlignment="1">
      <alignment horizontal="left" vertical="center" indent="1"/>
    </xf>
    <xf numFmtId="175" fontId="156" fillId="71" borderId="81" xfId="1470" applyNumberFormat="1" applyFont="1" applyFill="1" applyBorder="1" applyAlignment="1">
      <alignment horizontal="center" vertical="center"/>
    </xf>
    <xf numFmtId="175" fontId="156" fillId="71" borderId="76" xfId="1470" applyNumberFormat="1" applyFont="1" applyFill="1" applyBorder="1" applyAlignment="1">
      <alignment horizontal="center" vertical="center"/>
    </xf>
    <xf numFmtId="0" fontId="154" fillId="0" borderId="31" xfId="0" applyFont="1" applyFill="1" applyBorder="1" applyAlignment="1">
      <alignment horizontal="left" vertical="center" wrapText="1"/>
    </xf>
    <xf numFmtId="0" fontId="154" fillId="0" borderId="32" xfId="0" applyFont="1" applyFill="1" applyBorder="1" applyAlignment="1">
      <alignment horizontal="left" vertical="center" wrapText="1"/>
    </xf>
    <xf numFmtId="0" fontId="154" fillId="0" borderId="30" xfId="0" applyFont="1" applyFill="1" applyBorder="1" applyAlignment="1">
      <alignment horizontal="left" vertical="center" wrapText="1"/>
    </xf>
    <xf numFmtId="0" fontId="156" fillId="71" borderId="31" xfId="0" applyFont="1" applyFill="1" applyBorder="1" applyAlignment="1">
      <alignment horizontal="center" vertical="center"/>
    </xf>
    <xf numFmtId="0" fontId="156" fillId="71" borderId="32" xfId="0" applyFont="1" applyFill="1" applyBorder="1" applyAlignment="1">
      <alignment horizontal="center" vertical="center"/>
    </xf>
    <xf numFmtId="0" fontId="156" fillId="0" borderId="28" xfId="1469" applyNumberFormat="1" applyFont="1" applyBorder="1" applyAlignment="1">
      <alignment horizontal="center" vertical="center" wrapText="1"/>
    </xf>
    <xf numFmtId="0" fontId="159" fillId="66" borderId="0" xfId="0" applyFont="1" applyFill="1" applyBorder="1" applyAlignment="1">
      <alignment horizontal="left" vertical="center" indent="1"/>
    </xf>
    <xf numFmtId="49" fontId="156" fillId="75" borderId="34" xfId="1469" applyNumberFormat="1" applyFont="1" applyFill="1" applyBorder="1" applyAlignment="1">
      <alignment horizontal="center" vertical="center" wrapText="1"/>
    </xf>
    <xf numFmtId="49" fontId="156" fillId="75" borderId="76" xfId="1469" applyNumberFormat="1" applyFont="1" applyFill="1" applyBorder="1" applyAlignment="1">
      <alignment horizontal="center" vertical="center" wrapText="1"/>
    </xf>
    <xf numFmtId="0" fontId="154" fillId="71" borderId="0" xfId="0" applyFont="1" applyFill="1" applyBorder="1" applyAlignment="1">
      <alignment horizontal="left" vertical="center" wrapText="1" indent="1"/>
    </xf>
    <xf numFmtId="0" fontId="163" fillId="0" borderId="59" xfId="0" applyFont="1" applyFill="1" applyBorder="1" applyAlignment="1">
      <alignment horizontal="left" vertical="center" indent="1"/>
    </xf>
    <xf numFmtId="0" fontId="162" fillId="70" borderId="33" xfId="1469" applyNumberFormat="1" applyFont="1" applyFill="1" applyBorder="1" applyAlignment="1">
      <alignment horizontal="center" vertical="center" wrapText="1"/>
    </xf>
    <xf numFmtId="0" fontId="162" fillId="70" borderId="28" xfId="0" applyFont="1" applyFill="1" applyBorder="1" applyAlignment="1">
      <alignment horizontal="center" vertical="center"/>
    </xf>
    <xf numFmtId="0" fontId="156" fillId="0" borderId="33" xfId="1469" applyNumberFormat="1" applyFont="1" applyFill="1" applyBorder="1" applyAlignment="1">
      <alignment horizontal="center" vertical="center" wrapText="1"/>
    </xf>
    <xf numFmtId="0" fontId="156" fillId="0" borderId="28" xfId="1469" applyNumberFormat="1" applyFont="1" applyFill="1" applyBorder="1" applyAlignment="1">
      <alignment horizontal="center" vertical="center" wrapText="1"/>
    </xf>
    <xf numFmtId="0" fontId="162" fillId="70" borderId="28" xfId="1469" applyNumberFormat="1" applyFont="1" applyFill="1" applyBorder="1" applyAlignment="1">
      <alignment horizontal="center" vertical="center" wrapText="1"/>
    </xf>
    <xf numFmtId="0" fontId="162" fillId="70" borderId="28" xfId="1470" applyNumberFormat="1" applyFont="1" applyFill="1" applyBorder="1" applyAlignment="1">
      <alignment horizontal="center" vertical="center" wrapText="1"/>
    </xf>
    <xf numFmtId="175" fontId="158" fillId="77" borderId="28" xfId="0" applyNumberFormat="1" applyFont="1" applyFill="1" applyBorder="1" applyAlignment="1">
      <alignment horizontal="center" vertical="center"/>
    </xf>
    <xf numFmtId="175" fontId="156" fillId="71" borderId="34" xfId="1470" applyNumberFormat="1" applyFont="1" applyFill="1" applyBorder="1" applyAlignment="1">
      <alignment horizontal="center" vertical="center"/>
    </xf>
    <xf numFmtId="0" fontId="154" fillId="71" borderId="42" xfId="0" applyFont="1" applyFill="1" applyBorder="1" applyAlignment="1">
      <alignment horizontal="left" vertical="center" wrapText="1" indent="1"/>
    </xf>
    <xf numFmtId="0" fontId="154" fillId="71" borderId="28" xfId="0" applyFont="1" applyFill="1" applyBorder="1" applyAlignment="1">
      <alignment horizontal="left" vertical="center" wrapText="1" indent="1"/>
    </xf>
    <xf numFmtId="0" fontId="154" fillId="71" borderId="43" xfId="0" applyFont="1" applyFill="1" applyBorder="1" applyAlignment="1">
      <alignment horizontal="left" vertical="center" wrapText="1" indent="1"/>
    </xf>
    <xf numFmtId="0" fontId="163" fillId="0" borderId="74" xfId="0" applyFont="1" applyFill="1" applyBorder="1" applyAlignment="1">
      <alignment horizontal="left" vertical="center"/>
    </xf>
    <xf numFmtId="0" fontId="163" fillId="0" borderId="29" xfId="0" applyFont="1" applyFill="1" applyBorder="1" applyAlignment="1">
      <alignment horizontal="left" vertical="center"/>
    </xf>
    <xf numFmtId="0" fontId="159" fillId="66" borderId="40" xfId="0" applyFont="1" applyFill="1" applyBorder="1" applyAlignment="1">
      <alignment horizontal="left" vertical="center"/>
    </xf>
    <xf numFmtId="0" fontId="159" fillId="66" borderId="31" xfId="0" applyFont="1" applyFill="1" applyBorder="1" applyAlignment="1">
      <alignment horizontal="left" vertical="center"/>
    </xf>
    <xf numFmtId="0" fontId="159" fillId="66" borderId="41" xfId="0" applyFont="1" applyFill="1" applyBorder="1" applyAlignment="1">
      <alignment horizontal="left" vertical="center"/>
    </xf>
    <xf numFmtId="173" fontId="162" fillId="0" borderId="30" xfId="0" applyNumberFormat="1" applyFont="1" applyBorder="1" applyAlignment="1">
      <alignment horizontal="center" vertical="center"/>
    </xf>
    <xf numFmtId="173" fontId="162" fillId="0" borderId="32" xfId="0" applyNumberFormat="1" applyFont="1" applyBorder="1" applyAlignment="1">
      <alignment horizontal="center" vertical="center"/>
    </xf>
    <xf numFmtId="0" fontId="154" fillId="65" borderId="30" xfId="0" applyFont="1" applyFill="1" applyBorder="1" applyAlignment="1">
      <alignment horizontal="center" vertical="center"/>
    </xf>
    <xf numFmtId="0" fontId="154" fillId="65" borderId="32" xfId="0" applyFont="1" applyFill="1" applyBorder="1" applyAlignment="1">
      <alignment horizontal="center" vertical="center"/>
    </xf>
    <xf numFmtId="0" fontId="156" fillId="71" borderId="30" xfId="0" applyFont="1" applyFill="1" applyBorder="1" applyAlignment="1">
      <alignment horizontal="left" vertical="center"/>
    </xf>
    <xf numFmtId="0" fontId="156" fillId="71" borderId="31" xfId="0" applyFont="1" applyFill="1" applyBorder="1" applyAlignment="1">
      <alignment horizontal="left" vertical="center"/>
    </xf>
    <xf numFmtId="0" fontId="156" fillId="71" borderId="30" xfId="0" applyFont="1" applyFill="1" applyBorder="1" applyAlignment="1">
      <alignment horizontal="center" vertical="center" wrapText="1"/>
    </xf>
    <xf numFmtId="0" fontId="156" fillId="71" borderId="32" xfId="0" applyFont="1" applyFill="1" applyBorder="1" applyAlignment="1">
      <alignment horizontal="center" vertical="center" wrapText="1"/>
    </xf>
    <xf numFmtId="0" fontId="163" fillId="0" borderId="58" xfId="0" applyFont="1" applyFill="1" applyBorder="1" applyAlignment="1">
      <alignment horizontal="left" vertical="center"/>
    </xf>
    <xf numFmtId="0" fontId="163" fillId="0" borderId="59" xfId="0" applyFont="1" applyFill="1" applyBorder="1" applyAlignment="1">
      <alignment horizontal="left" vertical="center"/>
    </xf>
    <xf numFmtId="0" fontId="162" fillId="70" borderId="69" xfId="1469" applyNumberFormat="1" applyFont="1" applyFill="1" applyBorder="1" applyAlignment="1">
      <alignment horizontal="center" vertical="center" wrapText="1"/>
    </xf>
    <xf numFmtId="0" fontId="162" fillId="70" borderId="71" xfId="1469" applyNumberFormat="1" applyFont="1" applyFill="1" applyBorder="1" applyAlignment="1">
      <alignment horizontal="center" vertical="center" wrapText="1"/>
    </xf>
    <xf numFmtId="0" fontId="181" fillId="65" borderId="48" xfId="0" applyFont="1" applyFill="1" applyBorder="1" applyAlignment="1">
      <alignment horizontal="left" vertical="center" indent="1"/>
    </xf>
    <xf numFmtId="0" fontId="177" fillId="65" borderId="0" xfId="0" applyFont="1" applyFill="1" applyBorder="1" applyAlignment="1">
      <alignment horizontal="left" vertical="center" indent="1"/>
    </xf>
    <xf numFmtId="0" fontId="177" fillId="65" borderId="49" xfId="0" applyFont="1" applyFill="1" applyBorder="1" applyAlignment="1">
      <alignment horizontal="left" vertical="center" indent="1"/>
    </xf>
    <xf numFmtId="0" fontId="177" fillId="65" borderId="48" xfId="0" applyFont="1" applyFill="1" applyBorder="1" applyAlignment="1">
      <alignment horizontal="left" vertical="center" indent="1"/>
    </xf>
    <xf numFmtId="0" fontId="152" fillId="71" borderId="0" xfId="0" applyFont="1" applyFill="1" applyBorder="1" applyAlignment="1">
      <alignment horizontal="right" vertical="center"/>
    </xf>
    <xf numFmtId="49" fontId="156" fillId="71" borderId="28" xfId="1469" applyNumberFormat="1" applyFont="1" applyFill="1" applyBorder="1" applyAlignment="1">
      <alignment horizontal="center" vertical="center" wrapText="1"/>
    </xf>
    <xf numFmtId="0" fontId="156" fillId="71" borderId="34" xfId="0" applyFont="1" applyFill="1" applyBorder="1" applyAlignment="1">
      <alignment horizontal="center" vertical="center" wrapText="1"/>
    </xf>
    <xf numFmtId="173" fontId="156" fillId="71" borderId="28" xfId="0" applyNumberFormat="1" applyFont="1" applyFill="1" applyBorder="1" applyAlignment="1">
      <alignment horizontal="center" vertical="center" wrapText="1"/>
    </xf>
    <xf numFmtId="174" fontId="156" fillId="71" borderId="28" xfId="1330" applyNumberFormat="1" applyFont="1" applyFill="1" applyBorder="1" applyAlignment="1">
      <alignment horizontal="center" vertical="center" wrapText="1"/>
    </xf>
    <xf numFmtId="174" fontId="156" fillId="71" borderId="34" xfId="1330" applyNumberFormat="1" applyFont="1" applyFill="1" applyBorder="1" applyAlignment="1">
      <alignment horizontal="center" vertical="center" wrapText="1"/>
    </xf>
    <xf numFmtId="0" fontId="181" fillId="65" borderId="0" xfId="0" applyFont="1" applyFill="1" applyBorder="1" applyAlignment="1">
      <alignment horizontal="left" vertical="center" indent="1"/>
    </xf>
    <xf numFmtId="0" fontId="181" fillId="65" borderId="49" xfId="0" applyFont="1" applyFill="1" applyBorder="1" applyAlignment="1">
      <alignment horizontal="left" vertical="center" indent="1"/>
    </xf>
    <xf numFmtId="1" fontId="156" fillId="71" borderId="28" xfId="0" applyNumberFormat="1" applyFont="1" applyFill="1" applyBorder="1" applyAlignment="1">
      <alignment horizontal="center" vertical="center" wrapText="1"/>
    </xf>
    <xf numFmtId="174" fontId="158" fillId="77" borderId="28" xfId="1330" applyNumberFormat="1" applyFont="1" applyFill="1" applyBorder="1" applyAlignment="1">
      <alignment horizontal="center" vertical="center" wrapText="1"/>
    </xf>
    <xf numFmtId="174" fontId="158" fillId="77" borderId="34" xfId="1330" applyNumberFormat="1" applyFont="1" applyFill="1" applyBorder="1" applyAlignment="1">
      <alignment horizontal="center" vertical="center" wrapText="1"/>
    </xf>
    <xf numFmtId="9" fontId="156" fillId="71" borderId="28" xfId="1330" applyNumberFormat="1" applyFont="1" applyFill="1" applyBorder="1" applyAlignment="1">
      <alignment horizontal="center" vertical="center" wrapText="1"/>
    </xf>
    <xf numFmtId="9" fontId="156" fillId="71" borderId="34" xfId="1330" applyNumberFormat="1" applyFont="1" applyFill="1" applyBorder="1" applyAlignment="1">
      <alignment horizontal="center" vertical="center" wrapText="1"/>
    </xf>
    <xf numFmtId="49" fontId="156" fillId="75" borderId="28" xfId="1469" applyNumberFormat="1" applyFont="1" applyFill="1" applyBorder="1" applyAlignment="1">
      <alignment horizontal="center" vertical="center" wrapText="1"/>
    </xf>
    <xf numFmtId="0" fontId="156" fillId="75" borderId="34" xfId="0" applyFont="1" applyFill="1" applyBorder="1" applyAlignment="1">
      <alignment horizontal="center" vertical="center" wrapText="1"/>
    </xf>
    <xf numFmtId="0" fontId="156" fillId="71" borderId="28" xfId="0" applyFont="1" applyFill="1" applyBorder="1" applyAlignment="1">
      <alignment horizontal="center" vertical="center"/>
    </xf>
    <xf numFmtId="0" fontId="156" fillId="71" borderId="34" xfId="0" applyFont="1" applyFill="1" applyBorder="1" applyAlignment="1">
      <alignment horizontal="center" vertical="center"/>
    </xf>
    <xf numFmtId="0" fontId="181" fillId="65" borderId="54" xfId="0" applyFont="1" applyFill="1" applyBorder="1" applyAlignment="1">
      <alignment horizontal="left" vertical="center" indent="1"/>
    </xf>
    <xf numFmtId="0" fontId="181" fillId="65" borderId="55" xfId="0" applyFont="1" applyFill="1" applyBorder="1" applyAlignment="1">
      <alignment horizontal="left" vertical="center" indent="1"/>
    </xf>
    <xf numFmtId="0" fontId="181" fillId="65" borderId="56" xfId="0" applyFont="1" applyFill="1" applyBorder="1" applyAlignment="1">
      <alignment horizontal="left" vertical="center" indent="1"/>
    </xf>
    <xf numFmtId="49" fontId="156" fillId="71" borderId="28" xfId="1469" applyNumberFormat="1" applyFont="1" applyFill="1" applyBorder="1" applyAlignment="1">
      <alignment horizontal="center" vertical="center"/>
    </xf>
    <xf numFmtId="175" fontId="156" fillId="71" borderId="28" xfId="1330" applyNumberFormat="1" applyFont="1" applyFill="1" applyBorder="1" applyAlignment="1">
      <alignment horizontal="center" vertical="center" wrapText="1"/>
    </xf>
    <xf numFmtId="175" fontId="156" fillId="71" borderId="34" xfId="0" applyNumberFormat="1" applyFont="1" applyFill="1" applyBorder="1" applyAlignment="1">
      <alignment horizontal="center" vertical="center" wrapText="1"/>
    </xf>
    <xf numFmtId="1" fontId="156" fillId="71" borderId="28" xfId="1469" applyNumberFormat="1" applyFont="1" applyFill="1" applyBorder="1" applyAlignment="1">
      <alignment horizontal="center" vertical="center" wrapText="1"/>
    </xf>
    <xf numFmtId="1" fontId="156" fillId="71" borderId="34" xfId="1469" applyNumberFormat="1" applyFont="1" applyFill="1" applyBorder="1" applyAlignment="1">
      <alignment horizontal="center" vertical="center" wrapText="1"/>
    </xf>
    <xf numFmtId="0" fontId="163" fillId="70" borderId="42" xfId="0" applyFont="1" applyFill="1" applyBorder="1" applyAlignment="1">
      <alignment horizontal="left" vertical="center" indent="1"/>
    </xf>
    <xf numFmtId="0" fontId="164" fillId="70" borderId="42" xfId="0" applyFont="1" applyFill="1" applyBorder="1" applyAlignment="1">
      <alignment horizontal="left" vertical="center" indent="1"/>
    </xf>
    <xf numFmtId="0" fontId="124" fillId="65" borderId="51" xfId="0" applyFont="1" applyFill="1" applyBorder="1" applyAlignment="1" applyProtection="1">
      <alignment horizontal="right"/>
      <protection locked="0"/>
    </xf>
    <xf numFmtId="0" fontId="124" fillId="65" borderId="52" xfId="0" applyFont="1" applyFill="1" applyBorder="1" applyAlignment="1" applyProtection="1">
      <alignment horizontal="right"/>
      <protection locked="0"/>
    </xf>
    <xf numFmtId="0" fontId="124" fillId="65" borderId="53" xfId="0" applyFont="1" applyFill="1" applyBorder="1" applyAlignment="1" applyProtection="1">
      <alignment horizontal="right"/>
      <protection locked="0"/>
    </xf>
    <xf numFmtId="0" fontId="124" fillId="65" borderId="48" xfId="0" applyFont="1" applyFill="1" applyBorder="1" applyAlignment="1" applyProtection="1">
      <alignment horizontal="right"/>
      <protection locked="0"/>
    </xf>
    <xf numFmtId="0" fontId="124" fillId="65" borderId="0" xfId="0" applyFont="1" applyFill="1" applyBorder="1" applyAlignment="1" applyProtection="1">
      <alignment horizontal="right"/>
      <protection locked="0"/>
    </xf>
    <xf numFmtId="0" fontId="124" fillId="65" borderId="49" xfId="0" applyFont="1" applyFill="1" applyBorder="1" applyAlignment="1" applyProtection="1">
      <alignment horizontal="right"/>
      <protection locked="0"/>
    </xf>
    <xf numFmtId="0" fontId="106" fillId="65" borderId="48" xfId="1321" applyFont="1" applyFill="1" applyBorder="1" applyAlignment="1" applyProtection="1">
      <alignment horizontal="right"/>
      <protection locked="0"/>
    </xf>
    <xf numFmtId="0" fontId="106" fillId="65" borderId="0" xfId="1321" applyFont="1" applyFill="1" applyBorder="1" applyAlignment="1" applyProtection="1">
      <alignment horizontal="right"/>
      <protection locked="0"/>
    </xf>
    <xf numFmtId="0" fontId="106" fillId="65" borderId="49" xfId="1321" applyFont="1" applyFill="1" applyBorder="1" applyAlignment="1" applyProtection="1">
      <alignment horizontal="right"/>
      <protection locked="0"/>
    </xf>
    <xf numFmtId="0" fontId="7" fillId="65" borderId="48" xfId="1321" applyFill="1" applyBorder="1" applyAlignment="1" applyProtection="1">
      <alignment horizontal="right"/>
      <protection locked="0"/>
    </xf>
    <xf numFmtId="0" fontId="7" fillId="65" borderId="0" xfId="1321" applyFill="1" applyBorder="1" applyAlignment="1" applyProtection="1">
      <alignment horizontal="right"/>
      <protection locked="0"/>
    </xf>
    <xf numFmtId="0" fontId="7" fillId="65" borderId="49" xfId="1321" applyFill="1" applyBorder="1" applyAlignment="1" applyProtection="1">
      <alignment horizontal="right"/>
      <protection locked="0"/>
    </xf>
    <xf numFmtId="0" fontId="159" fillId="66" borderId="46" xfId="0" applyFont="1" applyFill="1" applyBorder="1" applyAlignment="1">
      <alignment horizontal="left" vertical="center" indent="1"/>
    </xf>
    <xf numFmtId="0" fontId="159" fillId="66" borderId="20" xfId="0" applyFont="1" applyFill="1" applyBorder="1" applyAlignment="1">
      <alignment horizontal="left" vertical="center" indent="1"/>
    </xf>
    <xf numFmtId="0" fontId="154" fillId="70" borderId="44" xfId="0" applyFont="1" applyFill="1" applyBorder="1" applyAlignment="1">
      <alignment horizontal="left" vertical="center" wrapText="1" indent="1"/>
    </xf>
    <xf numFmtId="0" fontId="154" fillId="70" borderId="29" xfId="0" applyFont="1" applyFill="1" applyBorder="1" applyAlignment="1">
      <alignment horizontal="left" vertical="center" wrapText="1" indent="1"/>
    </xf>
    <xf numFmtId="0" fontId="154" fillId="70" borderId="45" xfId="0" applyFont="1" applyFill="1" applyBorder="1" applyAlignment="1">
      <alignment horizontal="left" vertical="center" wrapText="1" indent="1"/>
    </xf>
    <xf numFmtId="0" fontId="161" fillId="70" borderId="28" xfId="1469" applyNumberFormat="1" applyFont="1" applyFill="1" applyBorder="1" applyAlignment="1">
      <alignment horizontal="center" vertical="center" wrapText="1"/>
    </xf>
    <xf numFmtId="0" fontId="161" fillId="70" borderId="28" xfId="0" applyFont="1" applyFill="1" applyBorder="1" applyAlignment="1">
      <alignment horizontal="center" vertical="center"/>
    </xf>
    <xf numFmtId="0" fontId="161" fillId="0" borderId="28" xfId="1469" applyNumberFormat="1" applyFont="1" applyBorder="1" applyAlignment="1">
      <alignment horizontal="center" vertical="center" wrapText="1"/>
    </xf>
    <xf numFmtId="0" fontId="156" fillId="75" borderId="30" xfId="0" applyFont="1" applyFill="1" applyBorder="1" applyAlignment="1">
      <alignment horizontal="center" vertical="center" wrapText="1"/>
    </xf>
    <xf numFmtId="0" fontId="156" fillId="75" borderId="32" xfId="0" applyFont="1" applyFill="1" applyBorder="1" applyAlignment="1">
      <alignment horizontal="center" vertical="center" wrapText="1"/>
    </xf>
    <xf numFmtId="1" fontId="154" fillId="65" borderId="30" xfId="0" applyNumberFormat="1" applyFont="1" applyFill="1" applyBorder="1" applyAlignment="1">
      <alignment horizontal="left" vertical="center" wrapText="1"/>
    </xf>
    <xf numFmtId="1" fontId="154" fillId="65" borderId="41" xfId="0" applyNumberFormat="1" applyFont="1" applyFill="1" applyBorder="1" applyAlignment="1">
      <alignment horizontal="left" vertical="center" wrapText="1"/>
    </xf>
    <xf numFmtId="0" fontId="154" fillId="0" borderId="29" xfId="0" applyFont="1" applyFill="1" applyBorder="1" applyAlignment="1">
      <alignment horizontal="left" vertical="center" wrapText="1"/>
    </xf>
    <xf numFmtId="0" fontId="154" fillId="0" borderId="71" xfId="0" applyFont="1" applyFill="1" applyBorder="1" applyAlignment="1">
      <alignment horizontal="left" vertical="center" wrapText="1"/>
    </xf>
    <xf numFmtId="173" fontId="162" fillId="0" borderId="28" xfId="0" applyNumberFormat="1" applyFont="1" applyBorder="1" applyAlignment="1">
      <alignment horizontal="center" vertical="center"/>
    </xf>
    <xf numFmtId="1" fontId="154" fillId="65" borderId="30" xfId="0" applyNumberFormat="1" applyFont="1" applyFill="1" applyBorder="1" applyAlignment="1">
      <alignment horizontal="center" vertical="center" wrapText="1"/>
    </xf>
    <xf numFmtId="1" fontId="154" fillId="65" borderId="41" xfId="0" applyNumberFormat="1" applyFont="1" applyFill="1" applyBorder="1" applyAlignment="1">
      <alignment horizontal="center" vertical="center" wrapText="1"/>
    </xf>
    <xf numFmtId="1" fontId="154" fillId="65" borderId="30" xfId="0" applyNumberFormat="1" applyFont="1" applyFill="1" applyBorder="1" applyAlignment="1">
      <alignment horizontal="left" vertical="center"/>
    </xf>
    <xf numFmtId="1" fontId="154" fillId="65" borderId="41" xfId="0" applyNumberFormat="1" applyFont="1" applyFill="1" applyBorder="1" applyAlignment="1">
      <alignment horizontal="left" vertical="center"/>
    </xf>
    <xf numFmtId="0" fontId="156" fillId="71" borderId="68" xfId="0" applyFont="1" applyFill="1" applyBorder="1" applyAlignment="1">
      <alignment horizontal="left" vertical="center"/>
    </xf>
    <xf numFmtId="0" fontId="156" fillId="71" borderId="74" xfId="0" applyFont="1" applyFill="1" applyBorder="1" applyAlignment="1">
      <alignment horizontal="left" vertical="center"/>
    </xf>
    <xf numFmtId="0" fontId="156" fillId="71" borderId="69" xfId="0" applyFont="1" applyFill="1" applyBorder="1" applyAlignment="1">
      <alignment horizontal="left" vertical="center"/>
    </xf>
    <xf numFmtId="0" fontId="154" fillId="0" borderId="40" xfId="0" applyFont="1" applyFill="1" applyBorder="1" applyAlignment="1">
      <alignment horizontal="left" vertical="center"/>
    </xf>
    <xf numFmtId="0" fontId="154" fillId="0" borderId="31" xfId="0" applyFont="1" applyFill="1" applyBorder="1" applyAlignment="1">
      <alignment horizontal="left" vertical="center"/>
    </xf>
    <xf numFmtId="0" fontId="154" fillId="0" borderId="32" xfId="0" applyFont="1" applyFill="1" applyBorder="1" applyAlignment="1">
      <alignment horizontal="left" vertical="center"/>
    </xf>
    <xf numFmtId="175" fontId="156" fillId="71" borderId="34" xfId="1330" applyNumberFormat="1" applyFont="1" applyFill="1" applyBorder="1" applyAlignment="1">
      <alignment horizontal="center" vertical="center" wrapText="1"/>
    </xf>
    <xf numFmtId="175" fontId="156" fillId="71" borderId="38" xfId="1330" applyNumberFormat="1" applyFont="1" applyFill="1" applyBorder="1" applyAlignment="1">
      <alignment horizontal="center" vertical="center" wrapText="1"/>
    </xf>
    <xf numFmtId="175" fontId="156" fillId="71" borderId="33" xfId="1330" applyNumberFormat="1" applyFont="1" applyFill="1" applyBorder="1" applyAlignment="1">
      <alignment horizontal="center" vertical="center" wrapText="1"/>
    </xf>
    <xf numFmtId="175" fontId="156" fillId="75" borderId="34" xfId="1330" applyNumberFormat="1" applyFont="1" applyFill="1" applyBorder="1" applyAlignment="1">
      <alignment horizontal="center" vertical="center" wrapText="1"/>
    </xf>
    <xf numFmtId="175" fontId="156" fillId="75" borderId="38" xfId="1330" applyNumberFormat="1" applyFont="1" applyFill="1" applyBorder="1" applyAlignment="1">
      <alignment horizontal="center" vertical="center" wrapText="1"/>
    </xf>
    <xf numFmtId="175" fontId="156" fillId="75" borderId="33" xfId="1330" applyNumberFormat="1" applyFont="1" applyFill="1" applyBorder="1" applyAlignment="1">
      <alignment horizontal="center" vertical="center" wrapText="1"/>
    </xf>
    <xf numFmtId="207" fontId="161" fillId="75" borderId="38" xfId="0" applyNumberFormat="1" applyFont="1" applyFill="1" applyBorder="1" applyAlignment="1">
      <alignment horizontal="center" vertical="center"/>
    </xf>
    <xf numFmtId="207" fontId="161" fillId="75" borderId="33" xfId="0" applyNumberFormat="1" applyFont="1" applyFill="1" applyBorder="1" applyAlignment="1">
      <alignment horizontal="center" vertical="center"/>
    </xf>
    <xf numFmtId="175" fontId="158" fillId="77" borderId="28" xfId="0" applyNumberFormat="1" applyFont="1" applyFill="1" applyBorder="1" applyAlignment="1">
      <alignment horizontal="right" vertical="center" indent="1"/>
    </xf>
    <xf numFmtId="0" fontId="154" fillId="0" borderId="28" xfId="1469" applyNumberFormat="1" applyFont="1" applyBorder="1" applyAlignment="1">
      <alignment horizontal="center" vertical="center" wrapText="1"/>
    </xf>
    <xf numFmtId="0" fontId="162" fillId="0" borderId="28" xfId="1469" applyNumberFormat="1" applyFont="1" applyBorder="1" applyAlignment="1">
      <alignment horizontal="center" vertical="center" wrapText="1"/>
    </xf>
    <xf numFmtId="175" fontId="161" fillId="71" borderId="34" xfId="1469" applyNumberFormat="1" applyFont="1" applyFill="1" applyBorder="1" applyAlignment="1">
      <alignment horizontal="center" vertical="center"/>
    </xf>
    <xf numFmtId="175" fontId="161" fillId="71" borderId="38" xfId="1469" applyNumberFormat="1" applyFont="1" applyFill="1" applyBorder="1" applyAlignment="1">
      <alignment horizontal="center" vertical="center"/>
    </xf>
    <xf numFmtId="175" fontId="161" fillId="71" borderId="33" xfId="1469" applyNumberFormat="1" applyFont="1" applyFill="1" applyBorder="1" applyAlignment="1">
      <alignment horizontal="center" vertical="center"/>
    </xf>
    <xf numFmtId="0" fontId="154" fillId="0" borderId="28" xfId="1469" applyNumberFormat="1" applyFont="1" applyFill="1" applyBorder="1" applyAlignment="1">
      <alignment horizontal="center" vertical="center" wrapText="1"/>
    </xf>
    <xf numFmtId="0" fontId="162" fillId="0" borderId="28" xfId="1469" applyNumberFormat="1" applyFont="1" applyFill="1" applyBorder="1" applyAlignment="1">
      <alignment horizontal="center" vertical="center" wrapText="1"/>
    </xf>
    <xf numFmtId="0" fontId="161" fillId="0" borderId="28" xfId="1469" applyNumberFormat="1" applyFont="1" applyFill="1" applyBorder="1" applyAlignment="1">
      <alignment horizontal="center" vertical="center" wrapText="1"/>
    </xf>
    <xf numFmtId="0" fontId="159" fillId="66" borderId="48" xfId="0" applyFont="1" applyFill="1" applyBorder="1" applyAlignment="1">
      <alignment horizontal="left" vertical="center" indent="1"/>
    </xf>
    <xf numFmtId="0" fontId="156" fillId="71" borderId="42" xfId="0" applyFont="1" applyFill="1" applyBorder="1" applyAlignment="1">
      <alignment horizontal="center" vertical="center"/>
    </xf>
    <xf numFmtId="1" fontId="156" fillId="71" borderId="43" xfId="0" applyNumberFormat="1" applyFont="1" applyFill="1" applyBorder="1" applyAlignment="1">
      <alignment horizontal="center" vertical="center" wrapText="1"/>
    </xf>
    <xf numFmtId="175" fontId="156" fillId="75" borderId="28" xfId="1330" applyNumberFormat="1" applyFont="1" applyFill="1" applyBorder="1" applyAlignment="1">
      <alignment horizontal="center" vertical="center" wrapText="1"/>
    </xf>
    <xf numFmtId="0" fontId="124" fillId="70" borderId="51" xfId="0" applyFont="1" applyFill="1" applyBorder="1" applyAlignment="1">
      <alignment horizontal="right"/>
    </xf>
    <xf numFmtId="0" fontId="124" fillId="70" borderId="52" xfId="0" applyFont="1" applyFill="1" applyBorder="1" applyAlignment="1">
      <alignment horizontal="right"/>
    </xf>
    <xf numFmtId="0" fontId="124" fillId="70" borderId="53" xfId="0" applyFont="1" applyFill="1" applyBorder="1" applyAlignment="1">
      <alignment horizontal="right"/>
    </xf>
    <xf numFmtId="0" fontId="130" fillId="70" borderId="48" xfId="1321" applyFont="1" applyFill="1" applyBorder="1" applyAlignment="1" applyProtection="1">
      <alignment horizontal="right"/>
    </xf>
    <xf numFmtId="0" fontId="130" fillId="70" borderId="0" xfId="1321" applyFont="1" applyFill="1" applyBorder="1" applyAlignment="1" applyProtection="1">
      <alignment horizontal="right"/>
    </xf>
    <xf numFmtId="0" fontId="130" fillId="70" borderId="49" xfId="1321" applyFont="1" applyFill="1" applyBorder="1" applyAlignment="1" applyProtection="1">
      <alignment horizontal="right"/>
    </xf>
    <xf numFmtId="0" fontId="106" fillId="70" borderId="48" xfId="1321" applyFont="1" applyFill="1" applyBorder="1" applyAlignment="1" applyProtection="1">
      <alignment horizontal="right"/>
    </xf>
    <xf numFmtId="0" fontId="106" fillId="70" borderId="0" xfId="1321" applyFont="1" applyFill="1" applyBorder="1" applyAlignment="1" applyProtection="1">
      <alignment horizontal="right"/>
    </xf>
    <xf numFmtId="0" fontId="106" fillId="70" borderId="49" xfId="1321" applyFont="1" applyFill="1" applyBorder="1" applyAlignment="1" applyProtection="1">
      <alignment horizontal="right"/>
    </xf>
    <xf numFmtId="0" fontId="124" fillId="70" borderId="48" xfId="0" applyFont="1" applyFill="1" applyBorder="1" applyAlignment="1">
      <alignment horizontal="right"/>
    </xf>
    <xf numFmtId="0" fontId="124" fillId="70" borderId="0" xfId="0" applyFont="1" applyFill="1" applyBorder="1" applyAlignment="1">
      <alignment horizontal="right"/>
    </xf>
    <xf numFmtId="0" fontId="124" fillId="70" borderId="49" xfId="0" applyFont="1" applyFill="1" applyBorder="1" applyAlignment="1">
      <alignment horizontal="right"/>
    </xf>
    <xf numFmtId="0" fontId="154" fillId="65" borderId="28" xfId="0" applyFont="1" applyFill="1" applyBorder="1" applyAlignment="1">
      <alignment horizontal="center" vertical="center"/>
    </xf>
    <xf numFmtId="0" fontId="156" fillId="71" borderId="28" xfId="0" applyFont="1" applyFill="1" applyBorder="1" applyAlignment="1">
      <alignment horizontal="center" vertical="center" wrapText="1"/>
    </xf>
    <xf numFmtId="0" fontId="154" fillId="0" borderId="28" xfId="0" applyFont="1" applyFill="1" applyBorder="1" applyAlignment="1">
      <alignment horizontal="center" vertical="center"/>
    </xf>
    <xf numFmtId="0" fontId="154" fillId="0" borderId="34" xfId="1469" applyNumberFormat="1" applyFont="1" applyBorder="1" applyAlignment="1">
      <alignment horizontal="center" vertical="center" wrapText="1"/>
    </xf>
    <xf numFmtId="0" fontId="154" fillId="0" borderId="38" xfId="1469" applyNumberFormat="1" applyFont="1" applyBorder="1" applyAlignment="1">
      <alignment horizontal="center" vertical="center" wrapText="1"/>
    </xf>
    <xf numFmtId="0" fontId="154" fillId="0" borderId="33" xfId="1469" applyNumberFormat="1" applyFont="1" applyBorder="1" applyAlignment="1">
      <alignment horizontal="center" vertical="center" wrapText="1"/>
    </xf>
    <xf numFmtId="0" fontId="161" fillId="0" borderId="34" xfId="1469" applyNumberFormat="1" applyFont="1" applyBorder="1" applyAlignment="1">
      <alignment horizontal="center" vertical="center" wrapText="1"/>
    </xf>
    <xf numFmtId="0" fontId="161" fillId="0" borderId="38" xfId="1469" applyNumberFormat="1" applyFont="1" applyBorder="1" applyAlignment="1">
      <alignment horizontal="center" vertical="center" wrapText="1"/>
    </xf>
    <xf numFmtId="0" fontId="161" fillId="0" borderId="33" xfId="1469" applyNumberFormat="1" applyFont="1" applyBorder="1" applyAlignment="1">
      <alignment horizontal="center" vertical="center" wrapText="1"/>
    </xf>
    <xf numFmtId="0" fontId="161" fillId="0" borderId="28" xfId="0" applyFont="1" applyFill="1" applyBorder="1" applyAlignment="1">
      <alignment horizontal="center" vertical="center"/>
    </xf>
    <xf numFmtId="172" fontId="154" fillId="0" borderId="28" xfId="1469" applyNumberFormat="1" applyFont="1" applyFill="1" applyBorder="1" applyAlignment="1">
      <alignment horizontal="center" vertical="center" wrapText="1"/>
    </xf>
    <xf numFmtId="172" fontId="154" fillId="0" borderId="28" xfId="0" applyNumberFormat="1" applyFont="1" applyFill="1" applyBorder="1" applyAlignment="1">
      <alignment horizontal="center" vertical="center"/>
    </xf>
    <xf numFmtId="0" fontId="163" fillId="70" borderId="42" xfId="0" applyFont="1" applyFill="1" applyBorder="1" applyAlignment="1">
      <alignment horizontal="left" vertical="center"/>
    </xf>
    <xf numFmtId="175" fontId="156" fillId="75" borderId="30" xfId="1330" applyNumberFormat="1" applyFont="1" applyFill="1" applyBorder="1" applyAlignment="1">
      <alignment horizontal="center" vertical="center" wrapText="1"/>
    </xf>
    <xf numFmtId="175" fontId="156" fillId="75" borderId="32" xfId="1330" applyNumberFormat="1" applyFont="1" applyFill="1" applyBorder="1" applyAlignment="1">
      <alignment horizontal="center" vertical="center" wrapText="1"/>
    </xf>
    <xf numFmtId="0" fontId="161" fillId="0" borderId="28" xfId="0" applyFont="1" applyBorder="1" applyAlignment="1">
      <alignment horizontal="center" vertical="center"/>
    </xf>
    <xf numFmtId="0" fontId="154" fillId="0" borderId="28" xfId="0" applyFont="1" applyBorder="1" applyAlignment="1">
      <alignment horizontal="center" vertical="center"/>
    </xf>
    <xf numFmtId="0" fontId="156" fillId="0" borderId="34" xfId="1469" applyNumberFormat="1" applyFont="1" applyFill="1" applyBorder="1" applyAlignment="1">
      <alignment horizontal="center" vertical="center" wrapText="1"/>
    </xf>
    <xf numFmtId="0" fontId="156" fillId="0" borderId="34" xfId="1469" applyNumberFormat="1" applyFont="1" applyBorder="1" applyAlignment="1">
      <alignment horizontal="center" vertical="center" wrapText="1"/>
    </xf>
    <xf numFmtId="0" fontId="156" fillId="0" borderId="33" xfId="1469" applyNumberFormat="1" applyFont="1" applyBorder="1" applyAlignment="1">
      <alignment horizontal="center" vertical="center" wrapText="1"/>
    </xf>
    <xf numFmtId="0" fontId="156" fillId="0" borderId="28" xfId="0" applyFont="1" applyFill="1" applyBorder="1" applyAlignment="1">
      <alignment horizontal="center" vertical="center"/>
    </xf>
    <xf numFmtId="0" fontId="163" fillId="0" borderId="42" xfId="0" applyFont="1" applyFill="1" applyBorder="1" applyAlignment="1">
      <alignment horizontal="left" vertical="center"/>
    </xf>
    <xf numFmtId="0" fontId="156" fillId="0" borderId="28" xfId="0" applyFont="1" applyBorder="1" applyAlignment="1">
      <alignment horizontal="center" vertical="center"/>
    </xf>
    <xf numFmtId="0" fontId="152" fillId="71" borderId="25" xfId="0" applyFont="1" applyFill="1" applyBorder="1" applyAlignment="1">
      <alignment horizontal="right" vertical="center"/>
    </xf>
    <xf numFmtId="0" fontId="162" fillId="0" borderId="28" xfId="0" applyFont="1" applyFill="1" applyBorder="1" applyAlignment="1">
      <alignment horizontal="center" vertical="center"/>
    </xf>
    <xf numFmtId="0" fontId="162" fillId="0" borderId="28" xfId="0" applyFont="1" applyBorder="1" applyAlignment="1">
      <alignment horizontal="center" vertical="center"/>
    </xf>
    <xf numFmtId="0" fontId="124" fillId="65" borderId="48" xfId="0" applyFont="1" applyFill="1" applyBorder="1" applyAlignment="1">
      <alignment horizontal="right"/>
    </xf>
    <xf numFmtId="0" fontId="124" fillId="65" borderId="49" xfId="0" applyFont="1" applyFill="1" applyBorder="1" applyAlignment="1">
      <alignment horizontal="right"/>
    </xf>
    <xf numFmtId="0" fontId="124" fillId="65" borderId="51" xfId="0" applyFont="1" applyFill="1" applyBorder="1" applyAlignment="1">
      <alignment horizontal="right"/>
    </xf>
    <xf numFmtId="0" fontId="124" fillId="65" borderId="52" xfId="0" applyFont="1" applyFill="1" applyBorder="1" applyAlignment="1">
      <alignment horizontal="right"/>
    </xf>
    <xf numFmtId="0" fontId="124" fillId="65" borderId="53" xfId="0" applyFont="1" applyFill="1" applyBorder="1" applyAlignment="1">
      <alignment horizontal="right"/>
    </xf>
    <xf numFmtId="0" fontId="130" fillId="65" borderId="48" xfId="1321" applyFont="1" applyFill="1" applyBorder="1" applyAlignment="1" applyProtection="1">
      <alignment horizontal="right"/>
    </xf>
    <xf numFmtId="0" fontId="130" fillId="65" borderId="0" xfId="1321" applyFont="1" applyFill="1" applyBorder="1" applyAlignment="1" applyProtection="1">
      <alignment horizontal="right"/>
    </xf>
    <xf numFmtId="0" fontId="130" fillId="65" borderId="49" xfId="1321" applyFont="1" applyFill="1" applyBorder="1" applyAlignment="1" applyProtection="1">
      <alignment horizontal="right"/>
    </xf>
    <xf numFmtId="0" fontId="106" fillId="65" borderId="48" xfId="1321" applyFont="1" applyFill="1" applyBorder="1" applyAlignment="1" applyProtection="1">
      <alignment horizontal="right"/>
    </xf>
    <xf numFmtId="0" fontId="106" fillId="65" borderId="0" xfId="1321" applyFont="1" applyFill="1" applyBorder="1" applyAlignment="1" applyProtection="1">
      <alignment horizontal="right"/>
    </xf>
    <xf numFmtId="0" fontId="106" fillId="65" borderId="49" xfId="1321" applyFont="1" applyFill="1" applyBorder="1" applyAlignment="1" applyProtection="1">
      <alignment horizontal="right"/>
    </xf>
    <xf numFmtId="0" fontId="154" fillId="71" borderId="40" xfId="0" applyFont="1" applyFill="1" applyBorder="1" applyAlignment="1">
      <alignment horizontal="left" vertical="center" wrapText="1" indent="1"/>
    </xf>
    <xf numFmtId="0" fontId="154" fillId="71" borderId="31" xfId="0" applyFont="1" applyFill="1" applyBorder="1" applyAlignment="1">
      <alignment horizontal="left" vertical="center" wrapText="1" indent="1"/>
    </xf>
    <xf numFmtId="0" fontId="154" fillId="71" borderId="41" xfId="0" applyFont="1" applyFill="1" applyBorder="1" applyAlignment="1">
      <alignment horizontal="left" vertical="center" wrapText="1" indent="1"/>
    </xf>
    <xf numFmtId="208" fontId="156" fillId="75" borderId="34" xfId="1330" applyNumberFormat="1" applyFont="1" applyFill="1" applyBorder="1" applyAlignment="1">
      <alignment horizontal="center" vertical="center" wrapText="1"/>
    </xf>
    <xf numFmtId="208" fontId="156" fillId="75" borderId="33" xfId="1330" applyNumberFormat="1" applyFont="1" applyFill="1" applyBorder="1" applyAlignment="1">
      <alignment horizontal="center" vertical="center" wrapText="1"/>
    </xf>
    <xf numFmtId="208" fontId="156" fillId="75" borderId="82" xfId="1330" applyNumberFormat="1" applyFont="1" applyFill="1" applyBorder="1" applyAlignment="1">
      <alignment horizontal="center" vertical="center" wrapText="1"/>
    </xf>
    <xf numFmtId="175" fontId="156" fillId="71" borderId="34" xfId="1470" applyNumberFormat="1" applyFont="1" applyFill="1" applyBorder="1" applyAlignment="1">
      <alignment horizontal="right" vertical="center" indent="1"/>
    </xf>
    <xf numFmtId="175" fontId="156" fillId="71" borderId="33" xfId="1470" applyNumberFormat="1" applyFont="1" applyFill="1" applyBorder="1" applyAlignment="1">
      <alignment horizontal="right" vertical="center" indent="1"/>
    </xf>
    <xf numFmtId="0" fontId="125" fillId="65" borderId="48" xfId="1321" applyFont="1" applyFill="1" applyBorder="1" applyAlignment="1" applyProtection="1">
      <alignment horizontal="right"/>
    </xf>
    <xf numFmtId="0" fontId="125" fillId="65" borderId="0" xfId="1321" applyFont="1" applyFill="1" applyBorder="1" applyAlignment="1" applyProtection="1">
      <alignment horizontal="right"/>
    </xf>
    <xf numFmtId="0" fontId="125" fillId="65" borderId="49" xfId="1321" applyFont="1" applyFill="1" applyBorder="1" applyAlignment="1" applyProtection="1">
      <alignment horizontal="right"/>
    </xf>
    <xf numFmtId="175" fontId="156" fillId="71" borderId="82" xfId="1470" applyNumberFormat="1" applyFont="1" applyFill="1" applyBorder="1" applyAlignment="1">
      <alignment horizontal="right" vertical="center" indent="1"/>
    </xf>
    <xf numFmtId="0" fontId="156" fillId="71" borderId="32" xfId="0" applyFont="1" applyFill="1" applyBorder="1" applyAlignment="1">
      <alignment horizontal="left" vertical="center"/>
    </xf>
    <xf numFmtId="173" fontId="156" fillId="73" borderId="28" xfId="0" applyNumberFormat="1" applyFont="1" applyFill="1" applyBorder="1" applyAlignment="1">
      <alignment horizontal="center" vertical="center" wrapText="1"/>
    </xf>
    <xf numFmtId="174" fontId="158" fillId="74" borderId="28" xfId="1330" applyNumberFormat="1" applyFont="1" applyFill="1" applyBorder="1" applyAlignment="1">
      <alignment horizontal="center" vertical="center" wrapText="1"/>
    </xf>
    <xf numFmtId="1" fontId="156" fillId="73" borderId="43" xfId="0" applyNumberFormat="1" applyFont="1" applyFill="1" applyBorder="1" applyAlignment="1">
      <alignment horizontal="center" vertical="center" wrapText="1"/>
    </xf>
    <xf numFmtId="0" fontId="152" fillId="71" borderId="0" xfId="0" applyFont="1" applyFill="1" applyBorder="1" applyAlignment="1">
      <alignment horizontal="right" vertical="center" indent="2"/>
    </xf>
    <xf numFmtId="0" fontId="152" fillId="71" borderId="25" xfId="0" applyFont="1" applyFill="1" applyBorder="1" applyAlignment="1">
      <alignment horizontal="right" vertical="center" indent="2"/>
    </xf>
    <xf numFmtId="0" fontId="159" fillId="66" borderId="40" xfId="0" applyFont="1" applyFill="1" applyBorder="1" applyAlignment="1">
      <alignment horizontal="left" vertical="center" indent="1"/>
    </xf>
    <xf numFmtId="0" fontId="159" fillId="66" borderId="31" xfId="0" applyFont="1" applyFill="1" applyBorder="1" applyAlignment="1">
      <alignment horizontal="left" vertical="center" indent="1"/>
    </xf>
    <xf numFmtId="0" fontId="159" fillId="66" borderId="41" xfId="0" applyFont="1" applyFill="1" applyBorder="1" applyAlignment="1">
      <alignment horizontal="left" vertical="center" indent="1"/>
    </xf>
    <xf numFmtId="175" fontId="158" fillId="77" borderId="34" xfId="0" applyNumberFormat="1" applyFont="1" applyFill="1" applyBorder="1" applyAlignment="1">
      <alignment horizontal="right" vertical="center" indent="1"/>
    </xf>
    <xf numFmtId="175" fontId="158" fillId="77" borderId="33" xfId="0" applyNumberFormat="1" applyFont="1" applyFill="1" applyBorder="1" applyAlignment="1">
      <alignment horizontal="right" vertical="center" indent="1"/>
    </xf>
    <xf numFmtId="0" fontId="163" fillId="0" borderId="58" xfId="0" applyFont="1" applyFill="1" applyBorder="1" applyAlignment="1">
      <alignment horizontal="left" vertical="center" indent="1"/>
    </xf>
    <xf numFmtId="172" fontId="161" fillId="0" borderId="34" xfId="1469" applyNumberFormat="1" applyFont="1" applyBorder="1" applyAlignment="1">
      <alignment horizontal="center" vertical="center" wrapText="1"/>
    </xf>
    <xf numFmtId="172" fontId="161" fillId="0" borderId="33" xfId="1469" applyNumberFormat="1" applyFont="1" applyBorder="1" applyAlignment="1">
      <alignment horizontal="center" vertical="center" wrapText="1"/>
    </xf>
    <xf numFmtId="0" fontId="163" fillId="70" borderId="58" xfId="0" applyFont="1" applyFill="1" applyBorder="1" applyAlignment="1">
      <alignment horizontal="left" vertical="center" indent="1"/>
    </xf>
    <xf numFmtId="0" fontId="163" fillId="70" borderId="59" xfId="0" applyFont="1" applyFill="1" applyBorder="1" applyAlignment="1">
      <alignment horizontal="left" vertical="center" indent="1"/>
    </xf>
    <xf numFmtId="0" fontId="159" fillId="66" borderId="40" xfId="0" applyFont="1" applyFill="1" applyBorder="1" applyAlignment="1">
      <alignment horizontal="left" vertical="center" wrapText="1" indent="1"/>
    </xf>
    <xf numFmtId="0" fontId="125" fillId="71" borderId="0" xfId="1321" applyFont="1" applyFill="1" applyBorder="1" applyAlignment="1" applyProtection="1">
      <alignment horizontal="right"/>
    </xf>
    <xf numFmtId="0" fontId="124" fillId="65" borderId="0" xfId="0" applyFont="1" applyFill="1" applyBorder="1" applyAlignment="1">
      <alignment horizontal="right"/>
    </xf>
    <xf numFmtId="0" fontId="156" fillId="71" borderId="30" xfId="0" applyFont="1" applyFill="1" applyBorder="1" applyAlignment="1">
      <alignment horizontal="center" vertical="center"/>
    </xf>
    <xf numFmtId="0" fontId="143" fillId="77" borderId="0" xfId="0" applyFont="1" applyFill="1" applyBorder="1" applyAlignment="1">
      <alignment horizontal="right"/>
    </xf>
    <xf numFmtId="173" fontId="156" fillId="71" borderId="34" xfId="0" applyNumberFormat="1" applyFont="1" applyFill="1" applyBorder="1" applyAlignment="1">
      <alignment horizontal="center" vertical="center" wrapText="1"/>
    </xf>
    <xf numFmtId="173" fontId="156" fillId="71" borderId="38" xfId="0" applyNumberFormat="1" applyFont="1" applyFill="1" applyBorder="1" applyAlignment="1">
      <alignment horizontal="center" vertical="center" wrapText="1"/>
    </xf>
    <xf numFmtId="173" fontId="156" fillId="71" borderId="33" xfId="0" applyNumberFormat="1" applyFont="1" applyFill="1" applyBorder="1" applyAlignment="1">
      <alignment horizontal="center" vertical="center" wrapText="1"/>
    </xf>
    <xf numFmtId="0" fontId="152" fillId="71" borderId="22" xfId="0" applyFont="1" applyFill="1" applyBorder="1" applyAlignment="1">
      <alignment horizontal="right" vertical="center"/>
    </xf>
    <xf numFmtId="0" fontId="152" fillId="71" borderId="22" xfId="0" applyFont="1" applyFill="1" applyBorder="1" applyAlignment="1">
      <alignment horizontal="center" vertical="center"/>
    </xf>
    <xf numFmtId="0" fontId="152" fillId="71" borderId="25" xfId="0" applyFont="1" applyFill="1" applyBorder="1" applyAlignment="1">
      <alignment horizontal="center" vertical="center"/>
    </xf>
    <xf numFmtId="9" fontId="156" fillId="65" borderId="29" xfId="0" applyNumberFormat="1" applyFont="1" applyFill="1" applyBorder="1" applyAlignment="1">
      <alignment horizontal="right" vertical="center" wrapText="1" indent="1"/>
    </xf>
    <xf numFmtId="9" fontId="156" fillId="65" borderId="45" xfId="0" applyNumberFormat="1" applyFont="1" applyFill="1" applyBorder="1" applyAlignment="1">
      <alignment horizontal="right" vertical="center" wrapText="1" indent="1"/>
    </xf>
    <xf numFmtId="1" fontId="156" fillId="71" borderId="60" xfId="0" applyNumberFormat="1" applyFont="1" applyFill="1" applyBorder="1" applyAlignment="1">
      <alignment horizontal="center" vertical="center" wrapText="1"/>
    </xf>
    <xf numFmtId="1" fontId="156" fillId="71" borderId="62" xfId="0" applyNumberFormat="1" applyFont="1" applyFill="1" applyBorder="1" applyAlignment="1">
      <alignment horizontal="center" vertical="center" wrapText="1"/>
    </xf>
    <xf numFmtId="1" fontId="156" fillId="71" borderId="50" xfId="0" applyNumberFormat="1" applyFont="1" applyFill="1" applyBorder="1" applyAlignment="1">
      <alignment horizontal="center" vertical="center" wrapText="1"/>
    </xf>
    <xf numFmtId="174" fontId="158" fillId="77" borderId="38" xfId="1330" applyNumberFormat="1" applyFont="1" applyFill="1" applyBorder="1" applyAlignment="1">
      <alignment horizontal="center" vertical="center" wrapText="1"/>
    </xf>
    <xf numFmtId="174" fontId="158" fillId="77" borderId="33" xfId="1330" applyNumberFormat="1" applyFont="1" applyFill="1" applyBorder="1" applyAlignment="1">
      <alignment horizontal="center" vertical="center" wrapText="1"/>
    </xf>
    <xf numFmtId="174" fontId="156" fillId="71" borderId="38" xfId="1330" applyNumberFormat="1" applyFont="1" applyFill="1" applyBorder="1" applyAlignment="1">
      <alignment horizontal="center" vertical="center" wrapText="1"/>
    </xf>
    <xf numFmtId="174" fontId="156" fillId="71" borderId="33" xfId="1330" applyNumberFormat="1" applyFont="1" applyFill="1" applyBorder="1" applyAlignment="1">
      <alignment horizontal="center" vertical="center" wrapText="1"/>
    </xf>
    <xf numFmtId="0" fontId="161" fillId="71" borderId="34" xfId="0" applyFont="1" applyFill="1" applyBorder="1" applyAlignment="1" applyProtection="1">
      <alignment horizontal="center" vertical="center"/>
      <protection locked="0"/>
    </xf>
    <xf numFmtId="0" fontId="161" fillId="71" borderId="33" xfId="0" applyFont="1" applyFill="1" applyBorder="1" applyAlignment="1" applyProtection="1">
      <alignment horizontal="center" vertical="center"/>
      <protection locked="0"/>
    </xf>
    <xf numFmtId="0" fontId="156" fillId="71" borderId="58" xfId="0" applyFont="1" applyFill="1" applyBorder="1" applyAlignment="1">
      <alignment horizontal="center" vertical="center"/>
    </xf>
    <xf numFmtId="0" fontId="156" fillId="71" borderId="61" xfId="0" applyFont="1" applyFill="1" applyBorder="1" applyAlignment="1">
      <alignment horizontal="center" vertical="center"/>
    </xf>
    <xf numFmtId="0" fontId="156" fillId="71" borderId="59" xfId="0" applyFont="1" applyFill="1" applyBorder="1" applyAlignment="1">
      <alignment horizontal="center" vertical="center"/>
    </xf>
    <xf numFmtId="49" fontId="156" fillId="71" borderId="34" xfId="1469" applyNumberFormat="1" applyFont="1" applyFill="1" applyBorder="1" applyAlignment="1">
      <alignment horizontal="center" vertical="center"/>
    </xf>
    <xf numFmtId="49" fontId="156" fillId="71" borderId="33" xfId="1469" applyNumberFormat="1" applyFont="1" applyFill="1" applyBorder="1" applyAlignment="1">
      <alignment horizontal="center" vertical="center"/>
    </xf>
    <xf numFmtId="49" fontId="156" fillId="71" borderId="30" xfId="1469" applyNumberFormat="1" applyFont="1" applyFill="1" applyBorder="1" applyAlignment="1">
      <alignment horizontal="center" vertical="center"/>
    </xf>
    <xf numFmtId="49" fontId="156" fillId="71" borderId="32" xfId="1469" applyNumberFormat="1" applyFont="1" applyFill="1" applyBorder="1" applyAlignment="1">
      <alignment horizontal="center" vertical="center"/>
    </xf>
    <xf numFmtId="0" fontId="156" fillId="71" borderId="38" xfId="0" applyFont="1" applyFill="1" applyBorder="1" applyAlignment="1">
      <alignment horizontal="center" vertical="center" wrapText="1"/>
    </xf>
    <xf numFmtId="0" fontId="156" fillId="71" borderId="33" xfId="0" applyFont="1" applyFill="1" applyBorder="1" applyAlignment="1">
      <alignment horizontal="center" vertical="center" wrapText="1"/>
    </xf>
    <xf numFmtId="9" fontId="156" fillId="71" borderId="38" xfId="1330" applyNumberFormat="1" applyFont="1" applyFill="1" applyBorder="1" applyAlignment="1">
      <alignment horizontal="center" vertical="center" wrapText="1"/>
    </xf>
    <xf numFmtId="9" fontId="156" fillId="71" borderId="33" xfId="1330" applyNumberFormat="1" applyFont="1" applyFill="1" applyBorder="1" applyAlignment="1">
      <alignment horizontal="center" vertical="center" wrapText="1"/>
    </xf>
    <xf numFmtId="1" fontId="156" fillId="71" borderId="38" xfId="1469" applyNumberFormat="1" applyFont="1" applyFill="1" applyBorder="1" applyAlignment="1">
      <alignment horizontal="center" vertical="center" wrapText="1"/>
    </xf>
    <xf numFmtId="1" fontId="156" fillId="71" borderId="33" xfId="1469" applyNumberFormat="1" applyFont="1" applyFill="1" applyBorder="1" applyAlignment="1">
      <alignment horizontal="center" vertical="center" wrapText="1"/>
    </xf>
    <xf numFmtId="49" fontId="156" fillId="71" borderId="34" xfId="1469" applyNumberFormat="1" applyFont="1" applyFill="1" applyBorder="1" applyAlignment="1">
      <alignment horizontal="center" vertical="center" wrapText="1"/>
    </xf>
    <xf numFmtId="49" fontId="156" fillId="71" borderId="38" xfId="1469" applyNumberFormat="1" applyFont="1" applyFill="1" applyBorder="1" applyAlignment="1">
      <alignment horizontal="center" vertical="center" wrapText="1"/>
    </xf>
    <xf numFmtId="49" fontId="156" fillId="71" borderId="33" xfId="1469" applyNumberFormat="1" applyFont="1" applyFill="1" applyBorder="1" applyAlignment="1">
      <alignment horizontal="center" vertical="center" wrapText="1"/>
    </xf>
    <xf numFmtId="172" fontId="161" fillId="0" borderId="34" xfId="1469" applyNumberFormat="1" applyFont="1" applyFill="1" applyBorder="1" applyAlignment="1">
      <alignment horizontal="center" vertical="center" wrapText="1"/>
    </xf>
    <xf numFmtId="172" fontId="161" fillId="0" borderId="33" xfId="1469" applyNumberFormat="1" applyFont="1" applyFill="1" applyBorder="1" applyAlignment="1">
      <alignment horizontal="center" vertical="center" wrapText="1"/>
    </xf>
    <xf numFmtId="0" fontId="7" fillId="0" borderId="34" xfId="1321" applyFill="1" applyBorder="1" applyAlignment="1" applyProtection="1">
      <alignment horizontal="center" vertical="center"/>
    </xf>
    <xf numFmtId="0" fontId="7" fillId="0" borderId="38" xfId="1321" applyFill="1" applyBorder="1" applyAlignment="1" applyProtection="1">
      <alignment horizontal="center" vertical="center"/>
    </xf>
    <xf numFmtId="0" fontId="7" fillId="0" borderId="33" xfId="1321" applyFill="1" applyBorder="1" applyAlignment="1" applyProtection="1">
      <alignment horizontal="center" vertical="center"/>
    </xf>
    <xf numFmtId="0" fontId="124" fillId="70" borderId="0" xfId="0" applyFont="1" applyFill="1" applyBorder="1" applyAlignment="1" applyProtection="1">
      <alignment horizontal="right"/>
      <protection locked="0"/>
    </xf>
    <xf numFmtId="0" fontId="181" fillId="65" borderId="65" xfId="0" applyFont="1" applyFill="1" applyBorder="1" applyAlignment="1">
      <alignment horizontal="left" vertical="center" indent="1"/>
    </xf>
    <xf numFmtId="0" fontId="181" fillId="65" borderId="21" xfId="0" applyFont="1" applyFill="1" applyBorder="1" applyAlignment="1">
      <alignment horizontal="left" vertical="center" indent="1"/>
    </xf>
    <xf numFmtId="0" fontId="181" fillId="65" borderId="66" xfId="0" applyFont="1" applyFill="1" applyBorder="1" applyAlignment="1">
      <alignment horizontal="left" vertical="center" indent="1"/>
    </xf>
    <xf numFmtId="0" fontId="159" fillId="66" borderId="26" xfId="0" applyFont="1" applyFill="1" applyBorder="1" applyAlignment="1">
      <alignment horizontal="left" vertical="center" indent="1"/>
    </xf>
    <xf numFmtId="0" fontId="130" fillId="65" borderId="0" xfId="1321" applyFont="1" applyFill="1" applyBorder="1" applyAlignment="1" applyProtection="1">
      <alignment horizontal="right"/>
      <protection locked="0"/>
    </xf>
    <xf numFmtId="0" fontId="130" fillId="65" borderId="49" xfId="1321" applyFont="1" applyFill="1" applyBorder="1" applyAlignment="1" applyProtection="1">
      <alignment horizontal="right"/>
      <protection locked="0"/>
    </xf>
    <xf numFmtId="0" fontId="156" fillId="75" borderId="28" xfId="0" applyFont="1" applyFill="1" applyBorder="1" applyAlignment="1">
      <alignment horizontal="center" vertical="center" wrapText="1"/>
    </xf>
    <xf numFmtId="0" fontId="7" fillId="0" borderId="34" xfId="1321" applyBorder="1" applyAlignment="1" applyProtection="1">
      <alignment horizontal="center" vertical="center"/>
    </xf>
    <xf numFmtId="0" fontId="7" fillId="0" borderId="33" xfId="1321" applyBorder="1" applyAlignment="1" applyProtection="1">
      <alignment horizontal="center" vertical="center"/>
    </xf>
    <xf numFmtId="0" fontId="7" fillId="0" borderId="38" xfId="1321" applyBorder="1" applyAlignment="1" applyProtection="1">
      <alignment horizontal="center" vertical="center"/>
    </xf>
    <xf numFmtId="0" fontId="166" fillId="0" borderId="58" xfId="0" applyFont="1" applyFill="1" applyBorder="1" applyAlignment="1">
      <alignment horizontal="left" vertical="center" wrapText="1"/>
    </xf>
    <xf numFmtId="0" fontId="166" fillId="0" borderId="59" xfId="0" applyFont="1" applyFill="1" applyBorder="1" applyAlignment="1">
      <alignment horizontal="left" vertical="center" wrapText="1"/>
    </xf>
    <xf numFmtId="0" fontId="156" fillId="71" borderId="33" xfId="0" applyFont="1" applyFill="1" applyBorder="1" applyAlignment="1">
      <alignment horizontal="center" vertical="center"/>
    </xf>
    <xf numFmtId="0" fontId="152" fillId="72" borderId="0" xfId="0" applyFont="1" applyFill="1" applyBorder="1" applyAlignment="1">
      <alignment horizontal="right" vertical="center"/>
    </xf>
    <xf numFmtId="0" fontId="159" fillId="66" borderId="29" xfId="0" applyFont="1" applyFill="1" applyBorder="1" applyAlignment="1">
      <alignment horizontal="left" vertical="center" indent="1"/>
    </xf>
    <xf numFmtId="0" fontId="204" fillId="71" borderId="28" xfId="0" applyFont="1" applyFill="1" applyBorder="1" applyAlignment="1">
      <alignment horizontal="center" vertical="center"/>
    </xf>
    <xf numFmtId="0" fontId="166" fillId="0" borderId="61" xfId="0" applyFont="1" applyFill="1" applyBorder="1" applyAlignment="1">
      <alignment horizontal="left" vertical="center" wrapText="1"/>
    </xf>
    <xf numFmtId="175" fontId="154" fillId="71" borderId="34" xfId="0" applyNumberFormat="1" applyFont="1" applyFill="1" applyBorder="1" applyAlignment="1">
      <alignment horizontal="center" vertical="center" wrapText="1"/>
    </xf>
    <xf numFmtId="175" fontId="154" fillId="71" borderId="33" xfId="0" applyNumberFormat="1" applyFont="1" applyFill="1" applyBorder="1" applyAlignment="1">
      <alignment horizontal="center" vertical="center" wrapText="1"/>
    </xf>
    <xf numFmtId="0" fontId="152" fillId="71" borderId="34" xfId="0" applyFont="1" applyFill="1" applyBorder="1" applyAlignment="1" applyProtection="1">
      <alignment horizontal="center" vertical="center"/>
      <protection locked="0"/>
    </xf>
    <xf numFmtId="0" fontId="152" fillId="71" borderId="33" xfId="0" applyFont="1" applyFill="1" applyBorder="1" applyAlignment="1" applyProtection="1">
      <alignment horizontal="center" vertical="center"/>
      <protection locked="0"/>
    </xf>
    <xf numFmtId="0" fontId="162" fillId="0" borderId="34" xfId="1687" applyNumberFormat="1" applyFont="1" applyBorder="1" applyAlignment="1">
      <alignment horizontal="center" vertical="center" wrapText="1"/>
    </xf>
    <xf numFmtId="0" fontId="162" fillId="0" borderId="33" xfId="1687" applyNumberFormat="1" applyFont="1" applyBorder="1" applyAlignment="1">
      <alignment horizontal="center" vertical="center" wrapText="1"/>
    </xf>
    <xf numFmtId="208" fontId="154" fillId="75" borderId="34" xfId="0" applyNumberFormat="1" applyFont="1" applyFill="1" applyBorder="1" applyAlignment="1">
      <alignment horizontal="center" vertical="center" wrapText="1"/>
    </xf>
    <xf numFmtId="208" fontId="154" fillId="75" borderId="33" xfId="0" applyNumberFormat="1" applyFont="1" applyFill="1" applyBorder="1" applyAlignment="1">
      <alignment horizontal="center" vertical="center" wrapText="1"/>
    </xf>
    <xf numFmtId="9" fontId="162" fillId="0" borderId="34" xfId="0" applyNumberFormat="1" applyFont="1" applyFill="1" applyBorder="1" applyAlignment="1">
      <alignment horizontal="center" vertical="center"/>
    </xf>
    <xf numFmtId="9" fontId="162" fillId="0" borderId="33" xfId="0" applyNumberFormat="1" applyFont="1" applyFill="1" applyBorder="1" applyAlignment="1">
      <alignment horizontal="center" vertical="center"/>
    </xf>
    <xf numFmtId="175" fontId="158" fillId="77" borderId="34" xfId="0" applyNumberFormat="1" applyFont="1" applyFill="1" applyBorder="1" applyAlignment="1">
      <alignment horizontal="center" vertical="center"/>
    </xf>
    <xf numFmtId="175" fontId="158" fillId="77" borderId="33" xfId="0" applyNumberFormat="1" applyFont="1" applyFill="1" applyBorder="1" applyAlignment="1">
      <alignment horizontal="center" vertical="center"/>
    </xf>
    <xf numFmtId="175" fontId="154" fillId="71" borderId="38" xfId="0" applyNumberFormat="1" applyFont="1" applyFill="1" applyBorder="1" applyAlignment="1">
      <alignment horizontal="center" vertical="center" wrapText="1"/>
    </xf>
    <xf numFmtId="208" fontId="154" fillId="75" borderId="38" xfId="0" applyNumberFormat="1" applyFont="1" applyFill="1" applyBorder="1" applyAlignment="1">
      <alignment horizontal="center" vertical="center" wrapText="1"/>
    </xf>
    <xf numFmtId="9" fontId="162" fillId="0" borderId="34" xfId="0" applyNumberFormat="1" applyFont="1" applyBorder="1" applyAlignment="1">
      <alignment horizontal="center" vertical="center"/>
    </xf>
    <xf numFmtId="9" fontId="162" fillId="0" borderId="33" xfId="0" applyNumberFormat="1" applyFont="1" applyBorder="1" applyAlignment="1">
      <alignment horizontal="center" vertical="center"/>
    </xf>
    <xf numFmtId="0" fontId="162" fillId="0" borderId="34" xfId="1469" applyNumberFormat="1" applyFont="1" applyFill="1" applyBorder="1" applyAlignment="1">
      <alignment horizontal="center" vertical="center" wrapText="1"/>
    </xf>
    <xf numFmtId="0" fontId="162" fillId="0" borderId="38" xfId="1469" applyNumberFormat="1" applyFont="1" applyFill="1" applyBorder="1" applyAlignment="1">
      <alignment horizontal="center" vertical="center" wrapText="1"/>
    </xf>
    <xf numFmtId="0" fontId="162" fillId="0" borderId="33" xfId="1469" applyNumberFormat="1" applyFont="1" applyFill="1" applyBorder="1" applyAlignment="1">
      <alignment horizontal="center" vertical="center" wrapText="1"/>
    </xf>
    <xf numFmtId="175" fontId="162" fillId="71" borderId="34" xfId="1469" applyNumberFormat="1" applyFont="1" applyFill="1" applyBorder="1" applyAlignment="1">
      <alignment horizontal="center" vertical="center"/>
    </xf>
    <xf numFmtId="175" fontId="162" fillId="71" borderId="38" xfId="1469" applyNumberFormat="1" applyFont="1" applyFill="1" applyBorder="1" applyAlignment="1">
      <alignment horizontal="center" vertical="center"/>
    </xf>
    <xf numFmtId="175" fontId="162" fillId="71" borderId="33" xfId="1469" applyNumberFormat="1" applyFont="1" applyFill="1" applyBorder="1" applyAlignment="1">
      <alignment horizontal="center" vertical="center"/>
    </xf>
    <xf numFmtId="0" fontId="160" fillId="71" borderId="34" xfId="0" applyFont="1" applyFill="1" applyBorder="1" applyAlignment="1" applyProtection="1">
      <alignment horizontal="center" vertical="center"/>
      <protection locked="0"/>
    </xf>
    <xf numFmtId="0" fontId="160" fillId="71" borderId="38" xfId="0" applyFont="1" applyFill="1" applyBorder="1" applyAlignment="1" applyProtection="1">
      <alignment horizontal="center" vertical="center"/>
      <protection locked="0"/>
    </xf>
    <xf numFmtId="0" fontId="160" fillId="71" borderId="33" xfId="0" applyFont="1" applyFill="1" applyBorder="1" applyAlignment="1" applyProtection="1">
      <alignment horizontal="center" vertical="center"/>
      <protection locked="0"/>
    </xf>
    <xf numFmtId="175" fontId="158" fillId="77" borderId="38" xfId="0" applyNumberFormat="1" applyFont="1" applyFill="1" applyBorder="1" applyAlignment="1">
      <alignment horizontal="center" vertical="center"/>
    </xf>
    <xf numFmtId="206" fontId="158" fillId="77" borderId="34" xfId="0" applyNumberFormat="1" applyFont="1" applyFill="1" applyBorder="1" applyAlignment="1">
      <alignment horizontal="center" vertical="center"/>
    </xf>
    <xf numFmtId="206" fontId="158" fillId="77" borderId="38" xfId="0" applyNumberFormat="1" applyFont="1" applyFill="1" applyBorder="1" applyAlignment="1">
      <alignment horizontal="center" vertical="center"/>
    </xf>
    <xf numFmtId="206" fontId="158" fillId="77" borderId="33" xfId="0" applyNumberFormat="1" applyFont="1" applyFill="1" applyBorder="1" applyAlignment="1">
      <alignment horizontal="center" vertical="center"/>
    </xf>
    <xf numFmtId="0" fontId="154" fillId="0" borderId="34" xfId="0" applyFont="1" applyBorder="1" applyAlignment="1">
      <alignment horizontal="center" vertical="center" wrapText="1"/>
    </xf>
    <xf numFmtId="0" fontId="154" fillId="0" borderId="38" xfId="0" applyFont="1" applyBorder="1" applyAlignment="1">
      <alignment horizontal="center" vertical="center" wrapText="1"/>
    </xf>
    <xf numFmtId="0" fontId="154" fillId="0" borderId="33" xfId="0" applyFont="1" applyBorder="1" applyAlignment="1">
      <alignment horizontal="center" vertical="center" wrapText="1"/>
    </xf>
    <xf numFmtId="173" fontId="162" fillId="0" borderId="34" xfId="0" applyNumberFormat="1" applyFont="1" applyBorder="1" applyAlignment="1">
      <alignment horizontal="center" vertical="center"/>
    </xf>
    <xf numFmtId="173" fontId="162" fillId="0" borderId="38" xfId="0" applyNumberFormat="1" applyFont="1" applyBorder="1" applyAlignment="1">
      <alignment horizontal="center" vertical="center"/>
    </xf>
    <xf numFmtId="173" fontId="162" fillId="0" borderId="33" xfId="0" applyNumberFormat="1" applyFont="1" applyBorder="1" applyAlignment="1">
      <alignment horizontal="center" vertical="center"/>
    </xf>
    <xf numFmtId="172" fontId="162" fillId="0" borderId="60" xfId="0" applyNumberFormat="1" applyFont="1" applyBorder="1" applyAlignment="1">
      <alignment horizontal="center" vertical="center"/>
    </xf>
    <xf numFmtId="172" fontId="162" fillId="0" borderId="62" xfId="0" applyNumberFormat="1" applyFont="1" applyBorder="1" applyAlignment="1">
      <alignment horizontal="center" vertical="center"/>
    </xf>
    <xf numFmtId="172" fontId="162" fillId="0" borderId="50" xfId="0" applyNumberFormat="1" applyFont="1" applyBorder="1" applyAlignment="1">
      <alignment horizontal="center" vertical="center"/>
    </xf>
    <xf numFmtId="9" fontId="162" fillId="0" borderId="38" xfId="0" applyNumberFormat="1" applyFont="1" applyBorder="1" applyAlignment="1">
      <alignment horizontal="center" vertical="center"/>
    </xf>
    <xf numFmtId="172" fontId="154" fillId="0" borderId="60" xfId="0" applyNumberFormat="1" applyFont="1" applyBorder="1" applyAlignment="1">
      <alignment horizontal="center" vertical="center"/>
    </xf>
    <xf numFmtId="172" fontId="154" fillId="0" borderId="62" xfId="0" applyNumberFormat="1" applyFont="1" applyBorder="1" applyAlignment="1">
      <alignment horizontal="center" vertical="center"/>
    </xf>
    <xf numFmtId="172" fontId="154" fillId="0" borderId="50" xfId="0" applyNumberFormat="1" applyFont="1" applyBorder="1" applyAlignment="1">
      <alignment horizontal="center" vertical="center"/>
    </xf>
    <xf numFmtId="0" fontId="154" fillId="0" borderId="34" xfId="1469" applyNumberFormat="1" applyFont="1" applyFill="1" applyBorder="1" applyAlignment="1">
      <alignment horizontal="center" vertical="center" wrapText="1"/>
    </xf>
    <xf numFmtId="0" fontId="154" fillId="0" borderId="38" xfId="1469" applyNumberFormat="1" applyFont="1" applyFill="1" applyBorder="1" applyAlignment="1">
      <alignment horizontal="center" vertical="center" wrapText="1"/>
    </xf>
    <xf numFmtId="0" fontId="154" fillId="0" borderId="33" xfId="1469" applyNumberFormat="1" applyFont="1" applyFill="1" applyBorder="1" applyAlignment="1">
      <alignment horizontal="center" vertical="center" wrapText="1"/>
    </xf>
    <xf numFmtId="0" fontId="162" fillId="0" borderId="34" xfId="1469" applyNumberFormat="1" applyFont="1" applyBorder="1" applyAlignment="1">
      <alignment horizontal="center" vertical="center" wrapText="1"/>
    </xf>
    <xf numFmtId="0" fontId="162" fillId="0" borderId="38" xfId="1469" applyNumberFormat="1" applyFont="1" applyBorder="1" applyAlignment="1">
      <alignment horizontal="center" vertical="center" wrapText="1"/>
    </xf>
    <xf numFmtId="0" fontId="162" fillId="0" borderId="33" xfId="1469" applyNumberFormat="1" applyFont="1" applyBorder="1" applyAlignment="1">
      <alignment horizontal="center" vertical="center" wrapText="1"/>
    </xf>
    <xf numFmtId="0" fontId="48" fillId="77" borderId="55" xfId="0" applyFont="1" applyFill="1" applyBorder="1" applyAlignment="1">
      <alignment horizontal="center" vertical="center"/>
    </xf>
    <xf numFmtId="0" fontId="48" fillId="77" borderId="0" xfId="0" applyFont="1" applyFill="1" applyBorder="1" applyAlignment="1">
      <alignment horizontal="center" vertical="center"/>
    </xf>
    <xf numFmtId="0" fontId="156" fillId="71" borderId="38" xfId="0" applyFont="1" applyFill="1" applyBorder="1" applyAlignment="1">
      <alignment horizontal="center" vertical="center"/>
    </xf>
    <xf numFmtId="0" fontId="154" fillId="71" borderId="32" xfId="0" applyFont="1" applyFill="1" applyBorder="1" applyAlignment="1">
      <alignment horizontal="left" vertical="center" wrapText="1" indent="1"/>
    </xf>
    <xf numFmtId="0" fontId="161" fillId="0" borderId="34" xfId="0" applyFont="1" applyFill="1" applyBorder="1" applyAlignment="1">
      <alignment horizontal="center" vertical="center" wrapText="1"/>
    </xf>
    <xf numFmtId="0" fontId="161" fillId="0" borderId="33" xfId="0" applyFont="1" applyFill="1" applyBorder="1" applyAlignment="1">
      <alignment horizontal="center" vertical="center" wrapText="1"/>
    </xf>
    <xf numFmtId="175" fontId="161" fillId="65" borderId="34" xfId="1469" applyNumberFormat="1" applyFont="1" applyFill="1" applyBorder="1" applyAlignment="1">
      <alignment horizontal="center" vertical="center"/>
    </xf>
    <xf numFmtId="175" fontId="161" fillId="65" borderId="33" xfId="1469" applyNumberFormat="1" applyFont="1" applyFill="1" applyBorder="1" applyAlignment="1">
      <alignment horizontal="center" vertical="center"/>
    </xf>
    <xf numFmtId="173" fontId="156" fillId="73" borderId="33" xfId="0" applyNumberFormat="1" applyFont="1" applyFill="1" applyBorder="1" applyAlignment="1">
      <alignment horizontal="center" vertical="center" wrapText="1"/>
    </xf>
    <xf numFmtId="0" fontId="154" fillId="71" borderId="59" xfId="0" applyFont="1" applyFill="1" applyBorder="1" applyAlignment="1">
      <alignment horizontal="left" vertical="center" wrapText="1" indent="1"/>
    </xf>
    <xf numFmtId="0" fontId="154" fillId="71" borderId="71" xfId="0" applyFont="1" applyFill="1" applyBorder="1" applyAlignment="1">
      <alignment horizontal="left" vertical="center" wrapText="1" indent="1"/>
    </xf>
    <xf numFmtId="0" fontId="154" fillId="71" borderId="33" xfId="0" applyFont="1" applyFill="1" applyBorder="1" applyAlignment="1">
      <alignment horizontal="left" vertical="center" wrapText="1" indent="1"/>
    </xf>
    <xf numFmtId="0" fontId="154" fillId="71" borderId="50" xfId="0" applyFont="1" applyFill="1" applyBorder="1" applyAlignment="1">
      <alignment horizontal="left" vertical="center" wrapText="1" indent="1"/>
    </xf>
    <xf numFmtId="0" fontId="159" fillId="66" borderId="49" xfId="0" applyFont="1" applyFill="1" applyBorder="1" applyAlignment="1">
      <alignment horizontal="left" vertical="center" indent="1"/>
    </xf>
    <xf numFmtId="1" fontId="156" fillId="73" borderId="50" xfId="0" applyNumberFormat="1" applyFont="1" applyFill="1" applyBorder="1" applyAlignment="1">
      <alignment horizontal="center" vertical="center" wrapText="1"/>
    </xf>
    <xf numFmtId="0" fontId="154" fillId="0" borderId="40" xfId="0" applyFont="1" applyFill="1" applyBorder="1" applyAlignment="1">
      <alignment horizontal="left" vertical="center" wrapText="1"/>
    </xf>
    <xf numFmtId="0" fontId="159" fillId="66" borderId="31" xfId="0" applyFont="1" applyFill="1" applyBorder="1" applyAlignment="1">
      <alignment horizontal="left" vertical="center" wrapText="1" indent="1"/>
    </xf>
    <xf numFmtId="0" fontId="159" fillId="66" borderId="39" xfId="0" applyFont="1" applyFill="1" applyBorder="1" applyAlignment="1">
      <alignment horizontal="left" vertical="center" indent="1"/>
    </xf>
    <xf numFmtId="0" fontId="159" fillId="66" borderId="35" xfId="0" applyFont="1" applyFill="1" applyBorder="1" applyAlignment="1">
      <alignment horizontal="left" vertical="center" indent="1"/>
    </xf>
    <xf numFmtId="0" fontId="154" fillId="0" borderId="28" xfId="0" applyFont="1" applyFill="1" applyBorder="1" applyAlignment="1">
      <alignment horizontal="center" vertical="center" wrapText="1"/>
    </xf>
    <xf numFmtId="2" fontId="162" fillId="0" borderId="28" xfId="1469" applyNumberFormat="1" applyFont="1" applyFill="1" applyBorder="1" applyAlignment="1">
      <alignment horizontal="center" vertical="center" wrapText="1"/>
    </xf>
    <xf numFmtId="2" fontId="162" fillId="0" borderId="28" xfId="0" applyNumberFormat="1" applyFont="1" applyFill="1" applyBorder="1" applyAlignment="1">
      <alignment horizontal="center" vertical="center"/>
    </xf>
    <xf numFmtId="0" fontId="154" fillId="0" borderId="28" xfId="0" applyFont="1" applyBorder="1" applyAlignment="1">
      <alignment horizontal="center" vertical="center" wrapText="1"/>
    </xf>
    <xf numFmtId="0" fontId="154" fillId="76" borderId="42" xfId="0" applyFont="1" applyFill="1" applyBorder="1" applyAlignment="1">
      <alignment horizontal="left" vertical="center" wrapText="1" indent="1"/>
    </xf>
    <xf numFmtId="0" fontId="154" fillId="76" borderId="28" xfId="0" applyFont="1" applyFill="1" applyBorder="1" applyAlignment="1">
      <alignment horizontal="left" vertical="center" indent="1"/>
    </xf>
    <xf numFmtId="0" fontId="154" fillId="76" borderId="43" xfId="0" applyFont="1" applyFill="1" applyBorder="1" applyAlignment="1">
      <alignment horizontal="left" vertical="center" indent="1"/>
    </xf>
    <xf numFmtId="0" fontId="194" fillId="0" borderId="63" xfId="0" applyFont="1" applyFill="1" applyBorder="1" applyAlignment="1">
      <alignment horizontal="center" vertical="center"/>
    </xf>
    <xf numFmtId="0" fontId="194" fillId="0" borderId="64" xfId="0" applyFont="1" applyFill="1" applyBorder="1" applyAlignment="1">
      <alignment horizontal="center" vertical="center"/>
    </xf>
    <xf numFmtId="0" fontId="194" fillId="0" borderId="63" xfId="0" applyFont="1" applyBorder="1" applyAlignment="1">
      <alignment horizontal="center" vertical="center"/>
    </xf>
    <xf numFmtId="0" fontId="194" fillId="0" borderId="64" xfId="0" applyFont="1" applyBorder="1" applyAlignment="1">
      <alignment horizontal="center" vertical="center"/>
    </xf>
    <xf numFmtId="0" fontId="161" fillId="0" borderId="34" xfId="1469" applyNumberFormat="1" applyFont="1" applyFill="1" applyBorder="1" applyAlignment="1">
      <alignment horizontal="center" vertical="center" wrapText="1"/>
    </xf>
    <xf numFmtId="0" fontId="161" fillId="0" borderId="33" xfId="1469" applyNumberFormat="1" applyFont="1" applyFill="1" applyBorder="1" applyAlignment="1">
      <alignment horizontal="center" vertical="center" wrapText="1"/>
    </xf>
    <xf numFmtId="0" fontId="124" fillId="70" borderId="52" xfId="0" applyFont="1" applyFill="1" applyBorder="1" applyAlignment="1" applyProtection="1">
      <alignment horizontal="right"/>
      <protection locked="0"/>
    </xf>
    <xf numFmtId="0" fontId="124" fillId="70" borderId="53" xfId="0" applyFont="1" applyFill="1" applyBorder="1" applyAlignment="1" applyProtection="1">
      <alignment horizontal="right"/>
      <protection locked="0"/>
    </xf>
    <xf numFmtId="0" fontId="7" fillId="70" borderId="0" xfId="1321" applyFill="1" applyBorder="1" applyAlignment="1" applyProtection="1">
      <alignment horizontal="right"/>
      <protection locked="0"/>
    </xf>
    <xf numFmtId="0" fontId="7" fillId="70" borderId="49" xfId="1321" applyFill="1" applyBorder="1" applyAlignment="1" applyProtection="1">
      <alignment horizontal="right"/>
      <protection locked="0"/>
    </xf>
    <xf numFmtId="0" fontId="154" fillId="0" borderId="30" xfId="0" applyFont="1" applyFill="1" applyBorder="1" applyAlignment="1">
      <alignment horizontal="center" vertical="center" wrapText="1"/>
    </xf>
    <xf numFmtId="0" fontId="154" fillId="0" borderId="31" xfId="0" applyFont="1" applyFill="1" applyBorder="1" applyAlignment="1">
      <alignment horizontal="center" vertical="center" wrapText="1"/>
    </xf>
    <xf numFmtId="0" fontId="154" fillId="0" borderId="32" xfId="0" applyFont="1" applyFill="1" applyBorder="1" applyAlignment="1">
      <alignment horizontal="center" vertical="center" wrapText="1"/>
    </xf>
    <xf numFmtId="0" fontId="106" fillId="70" borderId="0" xfId="1321" applyFont="1" applyFill="1" applyBorder="1" applyAlignment="1" applyProtection="1">
      <alignment horizontal="right"/>
      <protection locked="0"/>
    </xf>
    <xf numFmtId="0" fontId="106" fillId="70" borderId="49" xfId="1321" applyFont="1" applyFill="1" applyBorder="1" applyAlignment="1" applyProtection="1">
      <alignment horizontal="right"/>
      <protection locked="0"/>
    </xf>
    <xf numFmtId="0" fontId="141" fillId="70" borderId="75" xfId="0" applyFont="1" applyFill="1" applyBorder="1" applyAlignment="1">
      <alignment horizontal="left" vertical="center"/>
    </xf>
    <xf numFmtId="0" fontId="141" fillId="70" borderId="74" xfId="0" applyFont="1" applyFill="1" applyBorder="1" applyAlignment="1">
      <alignment horizontal="left" vertical="center"/>
    </xf>
    <xf numFmtId="0" fontId="136" fillId="70" borderId="0" xfId="0" applyFont="1" applyFill="1" applyBorder="1" applyAlignment="1">
      <alignment horizontal="center"/>
    </xf>
    <xf numFmtId="0" fontId="124" fillId="70" borderId="49" xfId="0" applyFont="1" applyFill="1" applyBorder="1" applyAlignment="1" applyProtection="1">
      <alignment horizontal="right"/>
      <protection locked="0"/>
    </xf>
    <xf numFmtId="0" fontId="194" fillId="0" borderId="70" xfId="0" applyFont="1" applyFill="1" applyBorder="1" applyAlignment="1">
      <alignment horizontal="center" vertical="center"/>
    </xf>
    <xf numFmtId="0" fontId="194" fillId="0" borderId="71" xfId="0" applyFont="1" applyFill="1" applyBorder="1" applyAlignment="1">
      <alignment horizontal="center" vertical="center"/>
    </xf>
    <xf numFmtId="0" fontId="154" fillId="71" borderId="83" xfId="0" applyFont="1" applyFill="1" applyBorder="1" applyAlignment="1">
      <alignment horizontal="left" vertical="center" wrapText="1" indent="1"/>
    </xf>
    <xf numFmtId="0" fontId="154" fillId="71" borderId="84" xfId="0" applyFont="1" applyFill="1" applyBorder="1" applyAlignment="1">
      <alignment horizontal="left" vertical="center" wrapText="1" indent="1"/>
    </xf>
    <xf numFmtId="0" fontId="154" fillId="71" borderId="85" xfId="0" applyFont="1" applyFill="1" applyBorder="1" applyAlignment="1">
      <alignment horizontal="left" vertical="center" wrapText="1" indent="1"/>
    </xf>
    <xf numFmtId="0" fontId="201" fillId="71" borderId="40" xfId="0" applyFont="1" applyFill="1" applyBorder="1" applyAlignment="1">
      <alignment horizontal="left" vertical="center" wrapText="1" indent="1"/>
    </xf>
    <xf numFmtId="0" fontId="201" fillId="71" borderId="31" xfId="0" applyFont="1" applyFill="1" applyBorder="1" applyAlignment="1">
      <alignment horizontal="left" vertical="center" wrapText="1" indent="1"/>
    </xf>
    <xf numFmtId="0" fontId="201" fillId="71" borderId="41" xfId="0" applyFont="1" applyFill="1" applyBorder="1" applyAlignment="1">
      <alignment horizontal="left" vertical="center" wrapText="1" indent="1"/>
    </xf>
    <xf numFmtId="0" fontId="169" fillId="66" borderId="40" xfId="0" applyFont="1" applyFill="1" applyBorder="1" applyAlignment="1">
      <alignment horizontal="left" vertical="center" indent="1"/>
    </xf>
    <xf numFmtId="0" fontId="169" fillId="66" borderId="31" xfId="0" applyFont="1" applyFill="1" applyBorder="1" applyAlignment="1">
      <alignment horizontal="left" vertical="center" indent="1"/>
    </xf>
    <xf numFmtId="0" fontId="169" fillId="66" borderId="41" xfId="0" applyFont="1" applyFill="1" applyBorder="1" applyAlignment="1">
      <alignment horizontal="left" vertical="center" indent="1"/>
    </xf>
    <xf numFmtId="0" fontId="163" fillId="0" borderId="58" xfId="0" applyFont="1" applyFill="1" applyBorder="1" applyAlignment="1">
      <alignment horizontal="left" vertical="center" wrapText="1" indent="1"/>
    </xf>
    <xf numFmtId="0" fontId="163" fillId="0" borderId="59" xfId="0" applyFont="1" applyFill="1" applyBorder="1" applyAlignment="1">
      <alignment horizontal="left" vertical="center" wrapText="1" indent="1"/>
    </xf>
    <xf numFmtId="175" fontId="160" fillId="71" borderId="34" xfId="0" applyNumberFormat="1" applyFont="1" applyFill="1" applyBorder="1" applyAlignment="1" applyProtection="1">
      <alignment horizontal="center" vertical="center"/>
      <protection locked="0"/>
    </xf>
    <xf numFmtId="175" fontId="160" fillId="71" borderId="33" xfId="0" applyNumberFormat="1" applyFont="1" applyFill="1" applyBorder="1" applyAlignment="1" applyProtection="1">
      <alignment horizontal="center" vertical="center"/>
      <protection locked="0"/>
    </xf>
    <xf numFmtId="208" fontId="158" fillId="77" borderId="34" xfId="0" applyNumberFormat="1" applyFont="1" applyFill="1" applyBorder="1" applyAlignment="1">
      <alignment horizontal="center" vertical="center"/>
    </xf>
    <xf numFmtId="208" fontId="158" fillId="77" borderId="33" xfId="0" applyNumberFormat="1" applyFont="1" applyFill="1" applyBorder="1" applyAlignment="1">
      <alignment horizontal="center" vertical="center"/>
    </xf>
    <xf numFmtId="0" fontId="159" fillId="66" borderId="77" xfId="0" applyFont="1" applyFill="1" applyBorder="1" applyAlignment="1">
      <alignment horizontal="left" vertical="center" indent="1"/>
    </xf>
    <xf numFmtId="0" fontId="159" fillId="66" borderId="78" xfId="0" applyFont="1" applyFill="1" applyBorder="1" applyAlignment="1">
      <alignment horizontal="left" vertical="center" indent="1"/>
    </xf>
    <xf numFmtId="0" fontId="156" fillId="71" borderId="63" xfId="0" applyFont="1" applyFill="1" applyBorder="1" applyAlignment="1">
      <alignment horizontal="center" vertical="center" wrapText="1"/>
    </xf>
    <xf numFmtId="0" fontId="156" fillId="71" borderId="64" xfId="0" applyFont="1" applyFill="1" applyBorder="1" applyAlignment="1">
      <alignment horizontal="center" vertical="center" wrapText="1"/>
    </xf>
    <xf numFmtId="0" fontId="156" fillId="0" borderId="34" xfId="0" applyFont="1" applyFill="1" applyBorder="1" applyAlignment="1">
      <alignment horizontal="center" vertical="center" wrapText="1"/>
    </xf>
    <xf numFmtId="0" fontId="156" fillId="0" borderId="33" xfId="0" applyFont="1" applyFill="1" applyBorder="1" applyAlignment="1">
      <alignment horizontal="center" vertical="center" wrapText="1"/>
    </xf>
    <xf numFmtId="175" fontId="154" fillId="0" borderId="63" xfId="0" applyNumberFormat="1" applyFont="1" applyFill="1" applyBorder="1" applyAlignment="1">
      <alignment horizontal="center" vertical="center" wrapText="1"/>
    </xf>
    <xf numFmtId="175" fontId="154" fillId="0" borderId="64" xfId="0" applyNumberFormat="1" applyFont="1" applyFill="1" applyBorder="1" applyAlignment="1">
      <alignment horizontal="center" vertical="center" wrapText="1"/>
    </xf>
    <xf numFmtId="175" fontId="154" fillId="0" borderId="70" xfId="0" applyNumberFormat="1" applyFont="1" applyFill="1" applyBorder="1" applyAlignment="1">
      <alignment horizontal="center" vertical="center" wrapText="1"/>
    </xf>
    <xf numFmtId="175" fontId="154" fillId="0" borderId="71" xfId="0" applyNumberFormat="1" applyFont="1" applyFill="1" applyBorder="1" applyAlignment="1">
      <alignment horizontal="center" vertical="center" wrapText="1"/>
    </xf>
    <xf numFmtId="0" fontId="159" fillId="66" borderId="79" xfId="0" applyFont="1" applyFill="1" applyBorder="1" applyAlignment="1">
      <alignment horizontal="left" vertical="center" indent="1"/>
    </xf>
    <xf numFmtId="172" fontId="154" fillId="0" borderId="80" xfId="0" applyNumberFormat="1" applyFont="1" applyFill="1" applyBorder="1" applyAlignment="1">
      <alignment horizontal="center" vertical="center"/>
    </xf>
    <xf numFmtId="172" fontId="154" fillId="0" borderId="0" xfId="0" applyNumberFormat="1" applyFont="1" applyFill="1" applyBorder="1" applyAlignment="1">
      <alignment horizontal="center" vertical="center"/>
    </xf>
    <xf numFmtId="0" fontId="160" fillId="0" borderId="80" xfId="0" applyFont="1" applyFill="1" applyBorder="1" applyAlignment="1">
      <alignment horizontal="center" vertical="center"/>
    </xf>
    <xf numFmtId="0" fontId="160" fillId="0" borderId="0" xfId="0" applyFont="1" applyFill="1" applyBorder="1" applyAlignment="1">
      <alignment horizontal="center" vertical="center"/>
    </xf>
    <xf numFmtId="175" fontId="154" fillId="0" borderId="68" xfId="0" applyNumberFormat="1" applyFont="1" applyFill="1" applyBorder="1" applyAlignment="1">
      <alignment horizontal="center" vertical="center" wrapText="1"/>
    </xf>
    <xf numFmtId="175" fontId="154" fillId="0" borderId="69" xfId="0" applyNumberFormat="1" applyFont="1" applyFill="1" applyBorder="1" applyAlignment="1">
      <alignment horizontal="center" vertical="center" wrapText="1"/>
    </xf>
    <xf numFmtId="0" fontId="144" fillId="65" borderId="40" xfId="0" applyFont="1" applyFill="1" applyBorder="1" applyAlignment="1">
      <alignment horizontal="center" vertical="center"/>
    </xf>
    <xf numFmtId="0" fontId="144" fillId="65" borderId="31" xfId="0" applyFont="1" applyFill="1" applyBorder="1" applyAlignment="1">
      <alignment horizontal="center" vertical="center"/>
    </xf>
    <xf numFmtId="0" fontId="144" fillId="65" borderId="41" xfId="0" applyFont="1" applyFill="1" applyBorder="1" applyAlignment="1">
      <alignment horizontal="center" vertical="center"/>
    </xf>
    <xf numFmtId="0" fontId="141" fillId="70" borderId="48" xfId="0" applyFont="1" applyFill="1" applyBorder="1" applyAlignment="1">
      <alignment horizontal="left" vertical="center"/>
    </xf>
    <xf numFmtId="0" fontId="141" fillId="70" borderId="0" xfId="0" applyFont="1" applyFill="1" applyBorder="1" applyAlignment="1">
      <alignment horizontal="left" vertical="center"/>
    </xf>
    <xf numFmtId="0" fontId="130" fillId="70" borderId="0" xfId="1321" applyFont="1" applyFill="1" applyBorder="1" applyAlignment="1" applyProtection="1">
      <alignment horizontal="right"/>
      <protection locked="0"/>
    </xf>
    <xf numFmtId="0" fontId="130" fillId="70" borderId="49" xfId="1321" applyFont="1" applyFill="1" applyBorder="1" applyAlignment="1" applyProtection="1">
      <alignment horizontal="right"/>
      <protection locked="0"/>
    </xf>
    <xf numFmtId="0" fontId="17" fillId="70" borderId="48" xfId="0" applyFont="1" applyFill="1" applyBorder="1" applyAlignment="1">
      <alignment horizontal="left" vertical="center" wrapText="1"/>
    </xf>
    <xf numFmtId="0" fontId="17" fillId="70" borderId="0" xfId="0" applyFont="1" applyFill="1" applyBorder="1" applyAlignment="1">
      <alignment horizontal="left" vertical="center" wrapText="1"/>
    </xf>
    <xf numFmtId="0" fontId="17" fillId="70" borderId="49" xfId="0" applyFont="1" applyFill="1" applyBorder="1" applyAlignment="1">
      <alignment horizontal="left" vertical="center" wrapText="1"/>
    </xf>
    <xf numFmtId="175" fontId="162" fillId="0" borderId="68" xfId="1469" applyNumberFormat="1" applyFont="1" applyFill="1" applyBorder="1" applyAlignment="1">
      <alignment horizontal="center" vertical="center" wrapText="1"/>
    </xf>
    <xf numFmtId="175" fontId="162" fillId="0" borderId="69" xfId="1469" applyNumberFormat="1" applyFont="1" applyFill="1" applyBorder="1" applyAlignment="1">
      <alignment horizontal="center" vertical="center" wrapText="1"/>
    </xf>
    <xf numFmtId="175" fontId="162" fillId="0" borderId="63" xfId="1469" applyNumberFormat="1" applyFont="1" applyFill="1" applyBorder="1" applyAlignment="1">
      <alignment horizontal="center" vertical="center" wrapText="1"/>
    </xf>
    <xf numFmtId="175" fontId="162" fillId="0" borderId="64" xfId="1469" applyNumberFormat="1" applyFont="1" applyFill="1" applyBorder="1" applyAlignment="1">
      <alignment horizontal="center" vertical="center" wrapText="1"/>
    </xf>
    <xf numFmtId="0" fontId="170" fillId="66" borderId="72" xfId="0" applyFont="1" applyFill="1" applyBorder="1" applyAlignment="1">
      <alignment horizontal="left" vertical="center" indent="1"/>
    </xf>
    <xf numFmtId="0" fontId="170" fillId="66" borderId="73" xfId="0" applyFont="1" applyFill="1" applyBorder="1" applyAlignment="1">
      <alignment horizontal="left" vertical="center" indent="1"/>
    </xf>
    <xf numFmtId="175" fontId="154" fillId="0" borderId="0" xfId="0" applyNumberFormat="1" applyFont="1" applyFill="1" applyBorder="1" applyAlignment="1">
      <alignment horizontal="center" vertical="center" wrapText="1"/>
    </xf>
    <xf numFmtId="49" fontId="156" fillId="71" borderId="68" xfId="1469" applyNumberFormat="1" applyFont="1" applyFill="1" applyBorder="1" applyAlignment="1">
      <alignment horizontal="center" vertical="center" wrapText="1"/>
    </xf>
    <xf numFmtId="49" fontId="156" fillId="71" borderId="69" xfId="1469" applyNumberFormat="1" applyFont="1" applyFill="1" applyBorder="1" applyAlignment="1">
      <alignment horizontal="center" vertical="center" wrapText="1"/>
    </xf>
    <xf numFmtId="49" fontId="156" fillId="71" borderId="63" xfId="1469" applyNumberFormat="1" applyFont="1" applyFill="1" applyBorder="1" applyAlignment="1">
      <alignment horizontal="center" vertical="center" wrapText="1"/>
    </xf>
    <xf numFmtId="49" fontId="156" fillId="71" borderId="64" xfId="1469" applyNumberFormat="1" applyFont="1" applyFill="1" applyBorder="1" applyAlignment="1">
      <alignment horizontal="center" vertical="center" wrapText="1"/>
    </xf>
    <xf numFmtId="175" fontId="158" fillId="77" borderId="0" xfId="0" applyNumberFormat="1" applyFont="1" applyFill="1" applyBorder="1" applyAlignment="1">
      <alignment horizontal="center" vertical="center"/>
    </xf>
    <xf numFmtId="175" fontId="161" fillId="75" borderId="34" xfId="0" applyNumberFormat="1" applyFont="1" applyFill="1" applyBorder="1" applyAlignment="1">
      <alignment horizontal="center" vertical="center"/>
    </xf>
    <xf numFmtId="175" fontId="161" fillId="75" borderId="33" xfId="0" applyNumberFormat="1" applyFont="1" applyFill="1" applyBorder="1" applyAlignment="1">
      <alignment horizontal="center" vertical="center"/>
    </xf>
    <xf numFmtId="0" fontId="162" fillId="0" borderId="0" xfId="1687" applyNumberFormat="1" applyFont="1" applyBorder="1" applyAlignment="1">
      <alignment horizontal="center" vertical="center" wrapText="1"/>
    </xf>
    <xf numFmtId="0" fontId="162" fillId="0" borderId="0" xfId="0" applyFont="1" applyBorder="1" applyAlignment="1">
      <alignment horizontal="center" vertical="center"/>
    </xf>
    <xf numFmtId="0" fontId="163" fillId="0" borderId="0" xfId="0" applyFont="1" applyFill="1" applyBorder="1" applyAlignment="1">
      <alignment horizontal="left" vertical="center"/>
    </xf>
    <xf numFmtId="0" fontId="178" fillId="0" borderId="80" xfId="0" applyFont="1" applyBorder="1" applyAlignment="1">
      <alignment horizontal="center" vertical="center"/>
    </xf>
    <xf numFmtId="0" fontId="178" fillId="0" borderId="0" xfId="0" applyFont="1" applyBorder="1" applyAlignment="1">
      <alignment horizontal="center" vertical="center"/>
    </xf>
    <xf numFmtId="173" fontId="162" fillId="0" borderId="80" xfId="0" applyNumberFormat="1" applyFont="1" applyFill="1" applyBorder="1" applyAlignment="1">
      <alignment horizontal="center" vertical="center"/>
    </xf>
    <xf numFmtId="173" fontId="162" fillId="0" borderId="0" xfId="0" applyNumberFormat="1" applyFont="1" applyFill="1" applyBorder="1" applyAlignment="1">
      <alignment horizontal="center" vertical="center"/>
    </xf>
    <xf numFmtId="0" fontId="154" fillId="70" borderId="0" xfId="0" applyFont="1" applyFill="1" applyBorder="1" applyAlignment="1">
      <alignment horizontal="left" vertical="center" wrapText="1"/>
    </xf>
    <xf numFmtId="0" fontId="154" fillId="70" borderId="0" xfId="0" applyFont="1" applyFill="1" applyAlignment="1">
      <alignment horizontal="left" vertical="top" wrapText="1" indent="1"/>
    </xf>
    <xf numFmtId="0" fontId="17" fillId="70" borderId="0" xfId="0" applyFont="1" applyFill="1" applyAlignment="1">
      <alignment horizontal="left" vertical="top" wrapText="1" indent="1"/>
    </xf>
    <xf numFmtId="0" fontId="197" fillId="70" borderId="0" xfId="0" applyFont="1" applyFill="1" applyBorder="1" applyAlignment="1">
      <alignment horizontal="left" vertical="top" wrapText="1" indent="1"/>
    </xf>
    <xf numFmtId="0" fontId="154" fillId="70" borderId="0" xfId="0" applyFont="1" applyFill="1" applyBorder="1" applyAlignment="1">
      <alignment horizontal="left" vertical="top" wrapText="1" indent="1"/>
    </xf>
    <xf numFmtId="0" fontId="197" fillId="70" borderId="0" xfId="0" applyFont="1" applyFill="1" applyBorder="1" applyAlignment="1">
      <alignment horizontal="left" vertical="center" wrapText="1" indent="1"/>
    </xf>
    <xf numFmtId="0" fontId="154" fillId="70" borderId="0" xfId="0" applyFont="1" applyFill="1" applyBorder="1" applyAlignment="1">
      <alignment horizontal="left" vertical="top" wrapText="1"/>
    </xf>
  </cellXfs>
  <cellStyles count="2414">
    <cellStyle name="_x0004_" xfId="1"/>
    <cellStyle name="_x0007_" xfId="2"/>
    <cellStyle name="_x0004_ 10" xfId="3"/>
    <cellStyle name="_x0004_ 11" xfId="4"/>
    <cellStyle name="_x0004_ 12" xfId="5"/>
    <cellStyle name="_x0004_ 13" xfId="6"/>
    <cellStyle name="_x0004_ 14" xfId="7"/>
    <cellStyle name="_x0004_ 15" xfId="8"/>
    <cellStyle name="_x0004_ 16" xfId="9"/>
    <cellStyle name="_x0004_ 17" xfId="10"/>
    <cellStyle name="_x0004_ 18" xfId="11"/>
    <cellStyle name="_x0004_ 19" xfId="12"/>
    <cellStyle name="_x0004_ 2" xfId="13"/>
    <cellStyle name="_x0004_ 20" xfId="14"/>
    <cellStyle name="_x0004_ 21" xfId="15"/>
    <cellStyle name="_x0004_ 22" xfId="16"/>
    <cellStyle name="_x0004_ 23" xfId="17"/>
    <cellStyle name="_x0004_ 24" xfId="18"/>
    <cellStyle name="_x0004_ 25" xfId="19"/>
    <cellStyle name="_x0004_ 26" xfId="20"/>
    <cellStyle name="_x0004_ 27" xfId="21"/>
    <cellStyle name="_x0004_ 28" xfId="22"/>
    <cellStyle name="_x0004_ 29" xfId="23"/>
    <cellStyle name="_x0004_ 3" xfId="24"/>
    <cellStyle name="_x0004_ 30" xfId="25"/>
    <cellStyle name="_x0004_ 31" xfId="26"/>
    <cellStyle name="_x0004_ 32" xfId="27"/>
    <cellStyle name="_x0004_ 33" xfId="28"/>
    <cellStyle name="_x0004_ 34" xfId="29"/>
    <cellStyle name="_x0004_ 35" xfId="30"/>
    <cellStyle name="_x0004_ 36" xfId="31"/>
    <cellStyle name="_x0004_ 37" xfId="32"/>
    <cellStyle name="_x0004_ 38" xfId="33"/>
    <cellStyle name="_x0004_ 39" xfId="34"/>
    <cellStyle name="_x0004_ 4" xfId="35"/>
    <cellStyle name="_x0004_ 40" xfId="36"/>
    <cellStyle name="_x0004_ 41" xfId="37"/>
    <cellStyle name="_x0004_ 42" xfId="38"/>
    <cellStyle name="_x0004_ 43" xfId="39"/>
    <cellStyle name="_x0004_ 44" xfId="40"/>
    <cellStyle name="_x0004_ 45" xfId="41"/>
    <cellStyle name="_x0004_ 46" xfId="42"/>
    <cellStyle name="_x0004_ 47" xfId="43"/>
    <cellStyle name="_x0004_ 48" xfId="44"/>
    <cellStyle name="_x0004_ 49" xfId="45"/>
    <cellStyle name="_x0004_ 5" xfId="46"/>
    <cellStyle name="_x0004_ 50" xfId="47"/>
    <cellStyle name="_x0004_ 51" xfId="48"/>
    <cellStyle name="_x0004_ 52" xfId="49"/>
    <cellStyle name="_x0004_ 53" xfId="50"/>
    <cellStyle name="_x0004_ 54" xfId="51"/>
    <cellStyle name="_x0004_ 55" xfId="52"/>
    <cellStyle name="_x0004_ 56" xfId="53"/>
    <cellStyle name="_x0004_ 57" xfId="54"/>
    <cellStyle name="_x0004_ 58" xfId="55"/>
    <cellStyle name="_x0004_ 59" xfId="56"/>
    <cellStyle name="_x0004_ 6" xfId="57"/>
    <cellStyle name="_x0004_ 7" xfId="58"/>
    <cellStyle name="_x0004_ 8" xfId="59"/>
    <cellStyle name="_x0004_ 9" xfId="60"/>
    <cellStyle name="_x0004_???" xfId="61"/>
    <cellStyle name="_2011.04.12 VRF Offer Package" xfId="62"/>
    <cellStyle name="_CONSULTA" xfId="63"/>
    <cellStyle name="_CONSULTA 2" xfId="64"/>
    <cellStyle name="_CONSULTA 3" xfId="65"/>
    <cellStyle name="_CONSULTA 4" xfId="66"/>
    <cellStyle name="_CONSULTA 5" xfId="67"/>
    <cellStyle name="_CONSULTA 6" xfId="68"/>
    <cellStyle name="_CONSULTA 7" xfId="69"/>
    <cellStyle name="_CONSULTA 8" xfId="70"/>
    <cellStyle name="_CONSULTA_price Climatech" xfId="71"/>
    <cellStyle name="_CONSULTA_Прайс" xfId="72"/>
    <cellStyle name="_CONSULTA_Прайс-лист Вентиляция" xfId="73"/>
    <cellStyle name="_CONSULTA_Прайс-лист Вентиляция_аксессуары" xfId="74"/>
    <cellStyle name="_CONSULTA_Прайс-лист Вентиляция_Прайс розница промышленная вентиляция VENTS" xfId="75"/>
    <cellStyle name="_CONSULTA_Прайс-лист Вентиляция_центробежные" xfId="76"/>
    <cellStyle name="_ECO-i order sheet" xfId="77"/>
    <cellStyle name="_ET_STYLE_NoName_00_" xfId="78"/>
    <cellStyle name="_ET_STYLE_NoName_00_ 2" xfId="79"/>
    <cellStyle name="_ET_STYLE_NoName_00__ControlSystemSummary_2010128" xfId="80"/>
    <cellStyle name="_final DDP ruble price_13Jan" xfId="81"/>
    <cellStyle name="_General" xfId="82"/>
    <cellStyle name="_General 2" xfId="83"/>
    <cellStyle name="_General 3" xfId="84"/>
    <cellStyle name="_General 4" xfId="85"/>
    <cellStyle name="_General 5" xfId="86"/>
    <cellStyle name="_General 6" xfId="87"/>
    <cellStyle name="_General 7" xfId="88"/>
    <cellStyle name="_General 8" xfId="89"/>
    <cellStyle name="_General_ClimateИНРОСТ" xfId="90"/>
    <cellStyle name="_General_price Climatech" xfId="91"/>
    <cellStyle name="_General_Прайс" xfId="92"/>
    <cellStyle name="_General_Прайс-лист Вентиляция" xfId="93"/>
    <cellStyle name="_General_Прайс-лист Вентиляция_аксессуары" xfId="94"/>
    <cellStyle name="_General_Прайс-лист Вентиляция_Прайс розница промышленная вентиляция VENTS" xfId="95"/>
    <cellStyle name="_General_Прайс-лист Вентиляция_центробежные" xfId="96"/>
    <cellStyle name="_Habitat" xfId="97"/>
    <cellStyle name="_Habitat 2" xfId="98"/>
    <cellStyle name="_Habitat 3" xfId="99"/>
    <cellStyle name="_Habitat 4" xfId="100"/>
    <cellStyle name="_Habitat 5" xfId="101"/>
    <cellStyle name="_Habitat 6" xfId="102"/>
    <cellStyle name="_Habitat 7" xfId="103"/>
    <cellStyle name="_Habitat 8" xfId="104"/>
    <cellStyle name="_Habitat_price Climatech" xfId="105"/>
    <cellStyle name="_Habitat_Прайс" xfId="106"/>
    <cellStyle name="_Habitat_Прайс-лист Вентиляция" xfId="107"/>
    <cellStyle name="_Habitat_Прайс-лист Вентиляция_аксессуары" xfId="108"/>
    <cellStyle name="_Habitat_Прайс-лист Вентиляция_Прайс розница промышленная вентиляция VENTS" xfId="109"/>
    <cellStyle name="_Habitat_Прайс-лист Вентиляция_центробежные" xfId="110"/>
    <cellStyle name="_Hoja1" xfId="111"/>
    <cellStyle name="_Hoja1 2" xfId="112"/>
    <cellStyle name="_Hoja1 3" xfId="113"/>
    <cellStyle name="_Hoja1 4" xfId="114"/>
    <cellStyle name="_Hoja1 5" xfId="115"/>
    <cellStyle name="_Hoja1 6" xfId="116"/>
    <cellStyle name="_Hoja1 7" xfId="117"/>
    <cellStyle name="_Hoja1 8" xfId="118"/>
    <cellStyle name="_Hoja1_price Climatech" xfId="119"/>
    <cellStyle name="_Hoja1_Прайс-лист Вентиляция" xfId="120"/>
    <cellStyle name="_Hoja1_Прайс-лист Вентиляция_аксессуары" xfId="121"/>
    <cellStyle name="_Hoja1_Прайс-лист Вентиляция_Прайс розница промышленная вентиляция VENTS" xfId="122"/>
    <cellStyle name="_Hoja1_Прайс-лист Вентиляция_центробежные" xfId="123"/>
    <cellStyle name="_Industrial" xfId="124"/>
    <cellStyle name="_Industrial 2" xfId="125"/>
    <cellStyle name="_Industrial 3" xfId="126"/>
    <cellStyle name="_Industrial 4" xfId="127"/>
    <cellStyle name="_Industrial 5" xfId="128"/>
    <cellStyle name="_Industrial 6" xfId="129"/>
    <cellStyle name="_Industrial 7" xfId="130"/>
    <cellStyle name="_Industrial 8" xfId="131"/>
    <cellStyle name="_Industrial_price Climatech" xfId="132"/>
    <cellStyle name="_Industrial_Прайс" xfId="133"/>
    <cellStyle name="_Industrial_Прайс-лист Вентиляция" xfId="134"/>
    <cellStyle name="_Industrial_Прайс-лист Вентиляция_аксессуары" xfId="135"/>
    <cellStyle name="_Industrial_Прайс-лист Вентиляция_Прайс розница промышленная вентиляция VENTS" xfId="136"/>
    <cellStyle name="_Industrial_Прайс-лист Вентиляция_центробежные" xfId="137"/>
    <cellStyle name="_x0007__Kentatsu_Line-up_2011_12.10.10" xfId="138"/>
    <cellStyle name="_Кондиционеры General Climate  " xfId="139"/>
    <cellStyle name="_кондиционеры Panasonic 2010 (май)" xfId="140"/>
    <cellStyle name="_КОНДИЦИОНЕРЫ ЯНВАРЬ 2013" xfId="141"/>
    <cellStyle name="_Мульты LG" xfId="142"/>
    <cellStyle name="_Новый Прайс General Climate_2011 (2) (1)" xfId="143"/>
    <cellStyle name="_Прайс General Climate 2013 г" xfId="144"/>
    <cellStyle name="_Прайс SamsungSplit2010" xfId="145"/>
    <cellStyle name="_Прайс Toshiba бытовуха" xfId="146"/>
    <cellStyle name="_Прайс Оптим APPLIMO" xfId="147"/>
    <cellStyle name="_Прайс-лист (мультизоны MDV) апрель 2011" xfId="148"/>
    <cellStyle name="_Расходка25,05" xfId="149"/>
    <cellStyle name="_ЭКОНОМИКА сплиты NEOCLIMA 2010 (октябрь)" xfId="150"/>
    <cellStyle name="0,0_x000d__x000a_NA_x000d__x000a_" xfId="151"/>
    <cellStyle name="20% - Accent1" xfId="152"/>
    <cellStyle name="20% - Accent1 2" xfId="153"/>
    <cellStyle name="20% - Accent1 3" xfId="154"/>
    <cellStyle name="20% - Accent2" xfId="155"/>
    <cellStyle name="20% - Accent2 2" xfId="156"/>
    <cellStyle name="20% - Accent2 3" xfId="157"/>
    <cellStyle name="20% - Accent3" xfId="158"/>
    <cellStyle name="20% - Accent3 2" xfId="159"/>
    <cellStyle name="20% - Accent3 3" xfId="160"/>
    <cellStyle name="20% - Accent4" xfId="161"/>
    <cellStyle name="20% - Accent4 2" xfId="162"/>
    <cellStyle name="20% - Accent4 3" xfId="163"/>
    <cellStyle name="20% - Accent5" xfId="164"/>
    <cellStyle name="20% - Accent5 2" xfId="165"/>
    <cellStyle name="20% - Accent5 3" xfId="166"/>
    <cellStyle name="20% - Accent6" xfId="167"/>
    <cellStyle name="20% - Accent6 2" xfId="168"/>
    <cellStyle name="20% - Accent6 3" xfId="169"/>
    <cellStyle name="20% - Akzent1" xfId="170"/>
    <cellStyle name="20% - Akzent2" xfId="171"/>
    <cellStyle name="20% - Akzent3" xfId="172"/>
    <cellStyle name="20% - Akzent4" xfId="173"/>
    <cellStyle name="20% - Akzent5" xfId="174"/>
    <cellStyle name="20% - Akzent6" xfId="175"/>
    <cellStyle name="20% - Énfasis1" xfId="176"/>
    <cellStyle name="20% - Énfasis1 2" xfId="177"/>
    <cellStyle name="20% - Énfasis1 2 2" xfId="178"/>
    <cellStyle name="20% - Énfasis1 2 3" xfId="179"/>
    <cellStyle name="20% - Énfasis1 2 4" xfId="180"/>
    <cellStyle name="20% - Énfasis1 2_Прайс" xfId="181"/>
    <cellStyle name="20% - Énfasis1 3" xfId="182"/>
    <cellStyle name="20% - Énfasis1 3 2" xfId="183"/>
    <cellStyle name="20% - Énfasis1 3 3" xfId="184"/>
    <cellStyle name="20% - Énfasis1 3_Прайс" xfId="185"/>
    <cellStyle name="20% - Énfasis1 4" xfId="186"/>
    <cellStyle name="20% - Énfasis1 4 2" xfId="187"/>
    <cellStyle name="20% - Énfasis1 4_Прайс" xfId="188"/>
    <cellStyle name="20% - Énfasis1 5" xfId="189"/>
    <cellStyle name="20% - Énfasis1_Прайс" xfId="190"/>
    <cellStyle name="20% - Énfasis2" xfId="191"/>
    <cellStyle name="20% - Énfasis2 2" xfId="192"/>
    <cellStyle name="20% - Énfasis2 2 2" xfId="193"/>
    <cellStyle name="20% - Énfasis2 2 3" xfId="194"/>
    <cellStyle name="20% - Énfasis2 2 4" xfId="195"/>
    <cellStyle name="20% - Énfasis2 2_Прайс" xfId="196"/>
    <cellStyle name="20% - Énfasis2 3" xfId="197"/>
    <cellStyle name="20% - Énfasis2 3 2" xfId="198"/>
    <cellStyle name="20% - Énfasis2 3 3" xfId="199"/>
    <cellStyle name="20% - Énfasis2 3_Прайс" xfId="200"/>
    <cellStyle name="20% - Énfasis2 4" xfId="201"/>
    <cellStyle name="20% - Énfasis2 4 2" xfId="202"/>
    <cellStyle name="20% - Énfasis2 4_Прайс" xfId="203"/>
    <cellStyle name="20% - Énfasis2 5" xfId="204"/>
    <cellStyle name="20% - Énfasis2_Прайс" xfId="205"/>
    <cellStyle name="20% - Énfasis3" xfId="206"/>
    <cellStyle name="20% - Énfasis3 2" xfId="207"/>
    <cellStyle name="20% - Énfasis3 2 2" xfId="208"/>
    <cellStyle name="20% - Énfasis3 2 3" xfId="209"/>
    <cellStyle name="20% - Énfasis3 2 4" xfId="210"/>
    <cellStyle name="20% - Énfasis3 2_Прайс" xfId="211"/>
    <cellStyle name="20% - Énfasis3 3" xfId="212"/>
    <cellStyle name="20% - Énfasis3 3 2" xfId="213"/>
    <cellStyle name="20% - Énfasis3 3 3" xfId="214"/>
    <cellStyle name="20% - Énfasis3 3_Прайс" xfId="215"/>
    <cellStyle name="20% - Énfasis3 4" xfId="216"/>
    <cellStyle name="20% - Énfasis3 4 2" xfId="217"/>
    <cellStyle name="20% - Énfasis3 4_Прайс" xfId="218"/>
    <cellStyle name="20% - Énfasis3 5" xfId="219"/>
    <cellStyle name="20% - Énfasis3_Прайс" xfId="220"/>
    <cellStyle name="20% - Énfasis4" xfId="221"/>
    <cellStyle name="20% - Énfasis4 2" xfId="222"/>
    <cellStyle name="20% - Énfasis4 2 2" xfId="223"/>
    <cellStyle name="20% - Énfasis4 2 3" xfId="224"/>
    <cellStyle name="20% - Énfasis4 2 4" xfId="225"/>
    <cellStyle name="20% - Énfasis4 2_Прайс" xfId="226"/>
    <cellStyle name="20% - Énfasis4 3" xfId="227"/>
    <cellStyle name="20% - Énfasis4 3 2" xfId="228"/>
    <cellStyle name="20% - Énfasis4 3 3" xfId="229"/>
    <cellStyle name="20% - Énfasis4 3_Прайс" xfId="230"/>
    <cellStyle name="20% - Énfasis4 4" xfId="231"/>
    <cellStyle name="20% - Énfasis4 4 2" xfId="232"/>
    <cellStyle name="20% - Énfasis4 4_Прайс" xfId="233"/>
    <cellStyle name="20% - Énfasis4 5" xfId="234"/>
    <cellStyle name="20% - Énfasis4_Прайс" xfId="235"/>
    <cellStyle name="20% - Énfasis5" xfId="236"/>
    <cellStyle name="20% - Énfasis5 2" xfId="237"/>
    <cellStyle name="20% - Énfasis5 2 2" xfId="238"/>
    <cellStyle name="20% - Énfasis5 2 3" xfId="239"/>
    <cellStyle name="20% - Énfasis5 2 4" xfId="240"/>
    <cellStyle name="20% - Énfasis5 2_Прайс" xfId="241"/>
    <cellStyle name="20% - Énfasis5 3" xfId="242"/>
    <cellStyle name="20% - Énfasis5 3 2" xfId="243"/>
    <cellStyle name="20% - Énfasis5 3 3" xfId="244"/>
    <cellStyle name="20% - Énfasis5 3_Прайс" xfId="245"/>
    <cellStyle name="20% - Énfasis5 4" xfId="246"/>
    <cellStyle name="20% - Énfasis5 4 2" xfId="247"/>
    <cellStyle name="20% - Énfasis5 4_Прайс" xfId="248"/>
    <cellStyle name="20% - Énfasis5 5" xfId="249"/>
    <cellStyle name="20% - Énfasis5_Прайс" xfId="250"/>
    <cellStyle name="20% - Énfasis6" xfId="251"/>
    <cellStyle name="20% - Énfasis6 2" xfId="252"/>
    <cellStyle name="20% - Énfasis6 2 2" xfId="253"/>
    <cellStyle name="20% - Énfasis6 2 3" xfId="254"/>
    <cellStyle name="20% - Énfasis6 2 4" xfId="255"/>
    <cellStyle name="20% - Énfasis6 2_Прайс" xfId="256"/>
    <cellStyle name="20% - Énfasis6 3" xfId="257"/>
    <cellStyle name="20% - Énfasis6 3 2" xfId="258"/>
    <cellStyle name="20% - Énfasis6 3 3" xfId="259"/>
    <cellStyle name="20% - Énfasis6 3_Прайс" xfId="260"/>
    <cellStyle name="20% - Énfasis6 4" xfId="261"/>
    <cellStyle name="20% - Énfasis6 4 2" xfId="262"/>
    <cellStyle name="20% - Énfasis6 4_Прайс" xfId="263"/>
    <cellStyle name="20% - Énfasis6 5" xfId="264"/>
    <cellStyle name="20% - Énfasis6_Прайс" xfId="265"/>
    <cellStyle name="20% - Акцент1 2" xfId="266"/>
    <cellStyle name="20% - Акцент1 2 2" xfId="267"/>
    <cellStyle name="20% - Акцент2 2" xfId="268"/>
    <cellStyle name="20% - Акцент2 2 2" xfId="269"/>
    <cellStyle name="20% - Акцент3 2" xfId="270"/>
    <cellStyle name="20% - Акцент3 2 2" xfId="271"/>
    <cellStyle name="20% - Акцент4 2" xfId="272"/>
    <cellStyle name="20% - Акцент4 2 2" xfId="273"/>
    <cellStyle name="20% - Акцент5 2" xfId="274"/>
    <cellStyle name="20% - Акцент5 2 2" xfId="275"/>
    <cellStyle name="20% - Акцент6 2" xfId="276"/>
    <cellStyle name="20% - Акцент6 2 2" xfId="277"/>
    <cellStyle name="40% - Accent1" xfId="278"/>
    <cellStyle name="40% - Accent1 2" xfId="279"/>
    <cellStyle name="40% - Accent1 3" xfId="280"/>
    <cellStyle name="40% - Accent2" xfId="281"/>
    <cellStyle name="40% - Accent2 2" xfId="282"/>
    <cellStyle name="40% - Accent2 3" xfId="283"/>
    <cellStyle name="40% - Accent3" xfId="284"/>
    <cellStyle name="40% - Accent3 2" xfId="285"/>
    <cellStyle name="40% - Accent3 3" xfId="286"/>
    <cellStyle name="40% - Accent4" xfId="287"/>
    <cellStyle name="40% - Accent4 2" xfId="288"/>
    <cellStyle name="40% - Accent4 3" xfId="289"/>
    <cellStyle name="40% - Accent5" xfId="290"/>
    <cellStyle name="40% - Accent5 2" xfId="291"/>
    <cellStyle name="40% - Accent5 3" xfId="292"/>
    <cellStyle name="40% - Accent6" xfId="293"/>
    <cellStyle name="40% - Accent6 2" xfId="294"/>
    <cellStyle name="40% - Accent6 3" xfId="295"/>
    <cellStyle name="40% - Akzent1" xfId="296"/>
    <cellStyle name="40% - Akzent2" xfId="297"/>
    <cellStyle name="40% - Akzent3" xfId="298"/>
    <cellStyle name="40% - Akzent4" xfId="299"/>
    <cellStyle name="40% - Akzent5" xfId="300"/>
    <cellStyle name="40% - Akzent6" xfId="301"/>
    <cellStyle name="40% - Énfasis1" xfId="302"/>
    <cellStyle name="40% - Énfasis1 2" xfId="303"/>
    <cellStyle name="40% - Énfasis1 2 2" xfId="304"/>
    <cellStyle name="40% - Énfasis1 2 3" xfId="305"/>
    <cellStyle name="40% - Énfasis1 2 4" xfId="306"/>
    <cellStyle name="40% - Énfasis1 2_Прайс" xfId="307"/>
    <cellStyle name="40% - Énfasis1 3" xfId="308"/>
    <cellStyle name="40% - Énfasis1 3 2" xfId="309"/>
    <cellStyle name="40% - Énfasis1 3 3" xfId="310"/>
    <cellStyle name="40% - Énfasis1 3_Прайс" xfId="311"/>
    <cellStyle name="40% - Énfasis1 4" xfId="312"/>
    <cellStyle name="40% - Énfasis1 4 2" xfId="313"/>
    <cellStyle name="40% - Énfasis1 4_Прайс" xfId="314"/>
    <cellStyle name="40% - Énfasis1 5" xfId="315"/>
    <cellStyle name="40% - Énfasis1_Прайс" xfId="316"/>
    <cellStyle name="40% - Énfasis2" xfId="317"/>
    <cellStyle name="40% - Énfasis2 2" xfId="318"/>
    <cellStyle name="40% - Énfasis2 2 2" xfId="319"/>
    <cellStyle name="40% - Énfasis2 2 3" xfId="320"/>
    <cellStyle name="40% - Énfasis2 2 4" xfId="321"/>
    <cellStyle name="40% - Énfasis2 2_Прайс" xfId="322"/>
    <cellStyle name="40% - Énfasis2 3" xfId="323"/>
    <cellStyle name="40% - Énfasis2 3 2" xfId="324"/>
    <cellStyle name="40% - Énfasis2 3 3" xfId="325"/>
    <cellStyle name="40% - Énfasis2 3_Прайс" xfId="326"/>
    <cellStyle name="40% - Énfasis2 4" xfId="327"/>
    <cellStyle name="40% - Énfasis2 4 2" xfId="328"/>
    <cellStyle name="40% - Énfasis2 4_Прайс" xfId="329"/>
    <cellStyle name="40% - Énfasis2 5" xfId="330"/>
    <cellStyle name="40% - Énfasis2_Прайс" xfId="331"/>
    <cellStyle name="40% - Énfasis3" xfId="332"/>
    <cellStyle name="40% - Énfasis3 2" xfId="333"/>
    <cellStyle name="40% - Énfasis3 2 2" xfId="334"/>
    <cellStyle name="40% - Énfasis3 2 3" xfId="335"/>
    <cellStyle name="40% - Énfasis3 2 4" xfId="336"/>
    <cellStyle name="40% - Énfasis3 2_Прайс" xfId="337"/>
    <cellStyle name="40% - Énfasis3 3" xfId="338"/>
    <cellStyle name="40% - Énfasis3 3 2" xfId="339"/>
    <cellStyle name="40% - Énfasis3 3 3" xfId="340"/>
    <cellStyle name="40% - Énfasis3 3_Прайс" xfId="341"/>
    <cellStyle name="40% - Énfasis3 4" xfId="342"/>
    <cellStyle name="40% - Énfasis3 4 2" xfId="343"/>
    <cellStyle name="40% - Énfasis3 4_Прайс" xfId="344"/>
    <cellStyle name="40% - Énfasis3 5" xfId="345"/>
    <cellStyle name="40% - Énfasis3_Прайс" xfId="346"/>
    <cellStyle name="40% - Énfasis4" xfId="347"/>
    <cellStyle name="40% - Énfasis4 2" xfId="348"/>
    <cellStyle name="40% - Énfasis4 2 2" xfId="349"/>
    <cellStyle name="40% - Énfasis4 2 3" xfId="350"/>
    <cellStyle name="40% - Énfasis4 2 4" xfId="351"/>
    <cellStyle name="40% - Énfasis4 2_Прайс" xfId="352"/>
    <cellStyle name="40% - Énfasis4 3" xfId="353"/>
    <cellStyle name="40% - Énfasis4 3 2" xfId="354"/>
    <cellStyle name="40% - Énfasis4 3 3" xfId="355"/>
    <cellStyle name="40% - Énfasis4 3_Прайс" xfId="356"/>
    <cellStyle name="40% - Énfasis4 4" xfId="357"/>
    <cellStyle name="40% - Énfasis4 4 2" xfId="358"/>
    <cellStyle name="40% - Énfasis4 4_Прайс" xfId="359"/>
    <cellStyle name="40% - Énfasis4 5" xfId="360"/>
    <cellStyle name="40% - Énfasis4_Прайс" xfId="361"/>
    <cellStyle name="40% - Énfasis5" xfId="362"/>
    <cellStyle name="40% - Énfasis5 2" xfId="363"/>
    <cellStyle name="40% - Énfasis5 2 2" xfId="364"/>
    <cellStyle name="40% - Énfasis5 2 3" xfId="365"/>
    <cellStyle name="40% - Énfasis5 2 4" xfId="366"/>
    <cellStyle name="40% - Énfasis5 2_Прайс" xfId="367"/>
    <cellStyle name="40% - Énfasis5 3" xfId="368"/>
    <cellStyle name="40% - Énfasis5 3 2" xfId="369"/>
    <cellStyle name="40% - Énfasis5 3 3" xfId="370"/>
    <cellStyle name="40% - Énfasis5 3_Прайс" xfId="371"/>
    <cellStyle name="40% - Énfasis5 4" xfId="372"/>
    <cellStyle name="40% - Énfasis5 4 2" xfId="373"/>
    <cellStyle name="40% - Énfasis5 4_Прайс" xfId="374"/>
    <cellStyle name="40% - Énfasis5 5" xfId="375"/>
    <cellStyle name="40% - Énfasis5_Прайс" xfId="376"/>
    <cellStyle name="40% - Énfasis6" xfId="377"/>
    <cellStyle name="40% - Énfasis6 2" xfId="378"/>
    <cellStyle name="40% - Énfasis6 2 2" xfId="379"/>
    <cellStyle name="40% - Énfasis6 2 3" xfId="380"/>
    <cellStyle name="40% - Énfasis6 2 4" xfId="381"/>
    <cellStyle name="40% - Énfasis6 2_Прайс" xfId="382"/>
    <cellStyle name="40% - Énfasis6 3" xfId="383"/>
    <cellStyle name="40% - Énfasis6 3 2" xfId="384"/>
    <cellStyle name="40% - Énfasis6 3 3" xfId="385"/>
    <cellStyle name="40% - Énfasis6 3_Прайс" xfId="386"/>
    <cellStyle name="40% - Énfasis6 4" xfId="387"/>
    <cellStyle name="40% - Énfasis6 4 2" xfId="388"/>
    <cellStyle name="40% - Énfasis6 4_Прайс" xfId="389"/>
    <cellStyle name="40% - Énfasis6 5" xfId="390"/>
    <cellStyle name="40% - Énfasis6_Прайс" xfId="391"/>
    <cellStyle name="40% - Акцент1 2" xfId="392"/>
    <cellStyle name="40% - Акцент1 2 2" xfId="393"/>
    <cellStyle name="40% - Акцент2 2" xfId="394"/>
    <cellStyle name="40% - Акцент2 2 2" xfId="395"/>
    <cellStyle name="40% - Акцент3 2" xfId="396"/>
    <cellStyle name="40% - Акцент3 2 2" xfId="397"/>
    <cellStyle name="40% - Акцент4 2" xfId="398"/>
    <cellStyle name="40% - Акцент4 2 2" xfId="399"/>
    <cellStyle name="40% - Акцент5 2" xfId="400"/>
    <cellStyle name="40% - Акцент5 2 2" xfId="401"/>
    <cellStyle name="40% - Акцент6 2" xfId="402"/>
    <cellStyle name="40% - Акцент6 2 2" xfId="403"/>
    <cellStyle name="60% - Accent1" xfId="404"/>
    <cellStyle name="60% - Accent1 2" xfId="405"/>
    <cellStyle name="60% - Accent2" xfId="406"/>
    <cellStyle name="60% - Accent2 2" xfId="407"/>
    <cellStyle name="60% - Accent3" xfId="408"/>
    <cellStyle name="60% - Accent3 2" xfId="409"/>
    <cellStyle name="60% - Accent4" xfId="410"/>
    <cellStyle name="60% - Accent4 2" xfId="411"/>
    <cellStyle name="60% - Accent5" xfId="412"/>
    <cellStyle name="60% - Accent5 2" xfId="413"/>
    <cellStyle name="60% - Accent6" xfId="414"/>
    <cellStyle name="60% - Accent6 2" xfId="415"/>
    <cellStyle name="60% - Akzent1" xfId="416"/>
    <cellStyle name="60% - Akzent2" xfId="417"/>
    <cellStyle name="60% - Akzent3" xfId="418"/>
    <cellStyle name="60% - Akzent4" xfId="419"/>
    <cellStyle name="60% - Akzent5" xfId="420"/>
    <cellStyle name="60% - Akzent6" xfId="421"/>
    <cellStyle name="60% - Énfasis1" xfId="422"/>
    <cellStyle name="60% - Énfasis1 2" xfId="423"/>
    <cellStyle name="60% - Énfasis1 2 2" xfId="424"/>
    <cellStyle name="60% - Énfasis1 2 3" xfId="425"/>
    <cellStyle name="60% - Énfasis1 2 4" xfId="426"/>
    <cellStyle name="60% - Énfasis1 2_Прайс" xfId="427"/>
    <cellStyle name="60% - Énfasis1 3" xfId="428"/>
    <cellStyle name="60% - Énfasis1 3 2" xfId="429"/>
    <cellStyle name="60% - Énfasis1 3 3" xfId="430"/>
    <cellStyle name="60% - Énfasis1 3_Прайс" xfId="431"/>
    <cellStyle name="60% - Énfasis1 4" xfId="432"/>
    <cellStyle name="60% - Énfasis1 4 2" xfId="433"/>
    <cellStyle name="60% - Énfasis1 4_Прайс" xfId="434"/>
    <cellStyle name="60% - Énfasis1 5" xfId="435"/>
    <cellStyle name="60% - Énfasis1_Прайс" xfId="436"/>
    <cellStyle name="60% - Énfasis2" xfId="437"/>
    <cellStyle name="60% - Énfasis2 2" xfId="438"/>
    <cellStyle name="60% - Énfasis2 2 2" xfId="439"/>
    <cellStyle name="60% - Énfasis2 2 3" xfId="440"/>
    <cellStyle name="60% - Énfasis2 2 4" xfId="441"/>
    <cellStyle name="60% - Énfasis2 2_Прайс" xfId="442"/>
    <cellStyle name="60% - Énfasis2 3" xfId="443"/>
    <cellStyle name="60% - Énfasis2 3 2" xfId="444"/>
    <cellStyle name="60% - Énfasis2 3 3" xfId="445"/>
    <cellStyle name="60% - Énfasis2 3_Прайс" xfId="446"/>
    <cellStyle name="60% - Énfasis2 4" xfId="447"/>
    <cellStyle name="60% - Énfasis2 4 2" xfId="448"/>
    <cellStyle name="60% - Énfasis2 4_Прайс" xfId="449"/>
    <cellStyle name="60% - Énfasis2 5" xfId="450"/>
    <cellStyle name="60% - Énfasis2_Прайс" xfId="451"/>
    <cellStyle name="60% - Énfasis3" xfId="452"/>
    <cellStyle name="60% - Énfasis3 2" xfId="453"/>
    <cellStyle name="60% - Énfasis3 2 2" xfId="454"/>
    <cellStyle name="60% - Énfasis3 2 3" xfId="455"/>
    <cellStyle name="60% - Énfasis3 2 4" xfId="456"/>
    <cellStyle name="60% - Énfasis3 2_Прайс" xfId="457"/>
    <cellStyle name="60% - Énfasis3 3" xfId="458"/>
    <cellStyle name="60% - Énfasis3 3 2" xfId="459"/>
    <cellStyle name="60% - Énfasis3 3 3" xfId="460"/>
    <cellStyle name="60% - Énfasis3 3_Прайс" xfId="461"/>
    <cellStyle name="60% - Énfasis3 4" xfId="462"/>
    <cellStyle name="60% - Énfasis3 4 2" xfId="463"/>
    <cellStyle name="60% - Énfasis3 4_Прайс" xfId="464"/>
    <cellStyle name="60% - Énfasis3 5" xfId="465"/>
    <cellStyle name="60% - Énfasis3_Прайс" xfId="466"/>
    <cellStyle name="60% - Énfasis4" xfId="467"/>
    <cellStyle name="60% - Énfasis4 2" xfId="468"/>
    <cellStyle name="60% - Énfasis4 2 2" xfId="469"/>
    <cellStyle name="60% - Énfasis4 2 3" xfId="470"/>
    <cellStyle name="60% - Énfasis4 2 4" xfId="471"/>
    <cellStyle name="60% - Énfasis4 2_Прайс" xfId="472"/>
    <cellStyle name="60% - Énfasis4 3" xfId="473"/>
    <cellStyle name="60% - Énfasis4 3 2" xfId="474"/>
    <cellStyle name="60% - Énfasis4 3 3" xfId="475"/>
    <cellStyle name="60% - Énfasis4 3_Прайс" xfId="476"/>
    <cellStyle name="60% - Énfasis4 4" xfId="477"/>
    <cellStyle name="60% - Énfasis4 4 2" xfId="478"/>
    <cellStyle name="60% - Énfasis4 4_Прайс" xfId="479"/>
    <cellStyle name="60% - Énfasis4 5" xfId="480"/>
    <cellStyle name="60% - Énfasis4_Прайс" xfId="481"/>
    <cellStyle name="60% - Énfasis5" xfId="482"/>
    <cellStyle name="60% - Énfasis5 2" xfId="483"/>
    <cellStyle name="60% - Énfasis5 2 2" xfId="484"/>
    <cellStyle name="60% - Énfasis5 2 3" xfId="485"/>
    <cellStyle name="60% - Énfasis5 2 4" xfId="486"/>
    <cellStyle name="60% - Énfasis5 2_Прайс" xfId="487"/>
    <cellStyle name="60% - Énfasis5 3" xfId="488"/>
    <cellStyle name="60% - Énfasis5 3 2" xfId="489"/>
    <cellStyle name="60% - Énfasis5 3 3" xfId="490"/>
    <cellStyle name="60% - Énfasis5 3_Прайс" xfId="491"/>
    <cellStyle name="60% - Énfasis5 4" xfId="492"/>
    <cellStyle name="60% - Énfasis5 4 2" xfId="493"/>
    <cellStyle name="60% - Énfasis5 4_Прайс" xfId="494"/>
    <cellStyle name="60% - Énfasis5 5" xfId="495"/>
    <cellStyle name="60% - Énfasis5_Прайс" xfId="496"/>
    <cellStyle name="60% - Énfasis6" xfId="497"/>
    <cellStyle name="60% - Énfasis6 2" xfId="498"/>
    <cellStyle name="60% - Énfasis6 2 2" xfId="499"/>
    <cellStyle name="60% - Énfasis6 2 3" xfId="500"/>
    <cellStyle name="60% - Énfasis6 2 4" xfId="501"/>
    <cellStyle name="60% - Énfasis6 2_Прайс" xfId="502"/>
    <cellStyle name="60% - Énfasis6 3" xfId="503"/>
    <cellStyle name="60% - Énfasis6 3 2" xfId="504"/>
    <cellStyle name="60% - Énfasis6 3 3" xfId="505"/>
    <cellStyle name="60% - Énfasis6 3_Прайс" xfId="506"/>
    <cellStyle name="60% - Énfasis6 4" xfId="507"/>
    <cellStyle name="60% - Énfasis6 4 2" xfId="508"/>
    <cellStyle name="60% - Énfasis6 4_Прайс" xfId="509"/>
    <cellStyle name="60% - Énfasis6 5" xfId="510"/>
    <cellStyle name="60% - Énfasis6_Прайс" xfId="511"/>
    <cellStyle name="60% - Акцент1 2" xfId="512"/>
    <cellStyle name="60% - Акцент2 2" xfId="513"/>
    <cellStyle name="60% - Акцент3 2" xfId="514"/>
    <cellStyle name="60% - Акцент4 2" xfId="515"/>
    <cellStyle name="60% - Акцент5 2" xfId="516"/>
    <cellStyle name="60% - Акцент6 2" xfId="517"/>
    <cellStyle name="Accent1" xfId="518"/>
    <cellStyle name="Accent1 - 20%" xfId="519"/>
    <cellStyle name="Accent1 - 40%" xfId="520"/>
    <cellStyle name="Accent1 - 60%" xfId="521"/>
    <cellStyle name="Accent1 10" xfId="522"/>
    <cellStyle name="Accent1 11" xfId="523"/>
    <cellStyle name="Accent1 12" xfId="524"/>
    <cellStyle name="Accent1 13" xfId="525"/>
    <cellStyle name="Accent1 14" xfId="526"/>
    <cellStyle name="Accent1 15" xfId="527"/>
    <cellStyle name="Accent1 16" xfId="528"/>
    <cellStyle name="Accent1 2" xfId="529"/>
    <cellStyle name="Accent1 3" xfId="530"/>
    <cellStyle name="Accent1 4" xfId="531"/>
    <cellStyle name="Accent1 5" xfId="532"/>
    <cellStyle name="Accent1 6" xfId="533"/>
    <cellStyle name="Accent1 7" xfId="534"/>
    <cellStyle name="Accent1 8" xfId="535"/>
    <cellStyle name="Accent1 9" xfId="536"/>
    <cellStyle name="Accent2" xfId="537"/>
    <cellStyle name="Accent2 - 20%" xfId="538"/>
    <cellStyle name="Accent2 - 40%" xfId="539"/>
    <cellStyle name="Accent2 - 60%" xfId="540"/>
    <cellStyle name="Accent2 10" xfId="541"/>
    <cellStyle name="Accent2 11" xfId="542"/>
    <cellStyle name="Accent2 12" xfId="543"/>
    <cellStyle name="Accent2 13" xfId="544"/>
    <cellStyle name="Accent2 14" xfId="545"/>
    <cellStyle name="Accent2 15" xfId="546"/>
    <cellStyle name="Accent2 16" xfId="547"/>
    <cellStyle name="Accent2 2" xfId="548"/>
    <cellStyle name="Accent2 3" xfId="549"/>
    <cellStyle name="Accent2 4" xfId="550"/>
    <cellStyle name="Accent2 5" xfId="551"/>
    <cellStyle name="Accent2 6" xfId="552"/>
    <cellStyle name="Accent2 7" xfId="553"/>
    <cellStyle name="Accent2 8" xfId="554"/>
    <cellStyle name="Accent2 9" xfId="555"/>
    <cellStyle name="Accent3" xfId="556"/>
    <cellStyle name="Accent3 - 20%" xfId="557"/>
    <cellStyle name="Accent3 - 40%" xfId="558"/>
    <cellStyle name="Accent3 - 60%" xfId="559"/>
    <cellStyle name="Accent3 10" xfId="560"/>
    <cellStyle name="Accent3 11" xfId="561"/>
    <cellStyle name="Accent3 12" xfId="562"/>
    <cellStyle name="Accent3 13" xfId="563"/>
    <cellStyle name="Accent3 14" xfId="564"/>
    <cellStyle name="Accent3 15" xfId="565"/>
    <cellStyle name="Accent3 16" xfId="566"/>
    <cellStyle name="Accent3 2" xfId="567"/>
    <cellStyle name="Accent3 3" xfId="568"/>
    <cellStyle name="Accent3 4" xfId="569"/>
    <cellStyle name="Accent3 5" xfId="570"/>
    <cellStyle name="Accent3 6" xfId="571"/>
    <cellStyle name="Accent3 7" xfId="572"/>
    <cellStyle name="Accent3 8" xfId="573"/>
    <cellStyle name="Accent3 9" xfId="574"/>
    <cellStyle name="Accent4" xfId="575"/>
    <cellStyle name="Accent4 - 20%" xfId="576"/>
    <cellStyle name="Accent4 - 40%" xfId="577"/>
    <cellStyle name="Accent4 - 60%" xfId="578"/>
    <cellStyle name="Accent4 10" xfId="579"/>
    <cellStyle name="Accent4 11" xfId="580"/>
    <cellStyle name="Accent4 12" xfId="581"/>
    <cellStyle name="Accent4 13" xfId="582"/>
    <cellStyle name="Accent4 14" xfId="583"/>
    <cellStyle name="Accent4 15" xfId="584"/>
    <cellStyle name="Accent4 16" xfId="585"/>
    <cellStyle name="Accent4 2" xfId="586"/>
    <cellStyle name="Accent4 3" xfId="587"/>
    <cellStyle name="Accent4 4" xfId="588"/>
    <cellStyle name="Accent4 5" xfId="589"/>
    <cellStyle name="Accent4 6" xfId="590"/>
    <cellStyle name="Accent4 7" xfId="591"/>
    <cellStyle name="Accent4 8" xfId="592"/>
    <cellStyle name="Accent4 9" xfId="593"/>
    <cellStyle name="Accent5" xfId="594"/>
    <cellStyle name="Accent5 - 20%" xfId="595"/>
    <cellStyle name="Accent5 - 40%" xfId="596"/>
    <cellStyle name="Accent5 - 60%" xfId="597"/>
    <cellStyle name="Accent5 10" xfId="598"/>
    <cellStyle name="Accent5 11" xfId="599"/>
    <cellStyle name="Accent5 12" xfId="600"/>
    <cellStyle name="Accent5 13" xfId="601"/>
    <cellStyle name="Accent5 14" xfId="602"/>
    <cellStyle name="Accent5 15" xfId="603"/>
    <cellStyle name="Accent5 16" xfId="604"/>
    <cellStyle name="Accent5 2" xfId="605"/>
    <cellStyle name="Accent5 3" xfId="606"/>
    <cellStyle name="Accent5 4" xfId="607"/>
    <cellStyle name="Accent5 5" xfId="608"/>
    <cellStyle name="Accent5 6" xfId="609"/>
    <cellStyle name="Accent5 7" xfId="610"/>
    <cellStyle name="Accent5 8" xfId="611"/>
    <cellStyle name="Accent5 9" xfId="612"/>
    <cellStyle name="Accent6" xfId="613"/>
    <cellStyle name="Accent6 - 20%" xfId="614"/>
    <cellStyle name="Accent6 - 40%" xfId="615"/>
    <cellStyle name="Accent6 - 60%" xfId="616"/>
    <cellStyle name="Accent6 10" xfId="617"/>
    <cellStyle name="Accent6 11" xfId="618"/>
    <cellStyle name="Accent6 12" xfId="619"/>
    <cellStyle name="Accent6 13" xfId="620"/>
    <cellStyle name="Accent6 14" xfId="621"/>
    <cellStyle name="Accent6 15" xfId="622"/>
    <cellStyle name="Accent6 16" xfId="623"/>
    <cellStyle name="Accent6 2" xfId="624"/>
    <cellStyle name="Accent6 3" xfId="625"/>
    <cellStyle name="Accent6 4" xfId="626"/>
    <cellStyle name="Accent6 5" xfId="627"/>
    <cellStyle name="Accent6 6" xfId="628"/>
    <cellStyle name="Accent6 7" xfId="629"/>
    <cellStyle name="Accent6 8" xfId="630"/>
    <cellStyle name="Accent6 9" xfId="631"/>
    <cellStyle name="Akzent1" xfId="632"/>
    <cellStyle name="Akzent2" xfId="633"/>
    <cellStyle name="Akzent3" xfId="634"/>
    <cellStyle name="Akzent4" xfId="635"/>
    <cellStyle name="Akzent5" xfId="636"/>
    <cellStyle name="Akzent6" xfId="637"/>
    <cellStyle name="args.style" xfId="638"/>
    <cellStyle name="Ausgabe" xfId="639"/>
    <cellStyle name="Ausgabe 2" xfId="640"/>
    <cellStyle name="Bad" xfId="641"/>
    <cellStyle name="Bad 2" xfId="642"/>
    <cellStyle name="Berechnung" xfId="643"/>
    <cellStyle name="Berechnung 2" xfId="644"/>
    <cellStyle name="blank" xfId="645"/>
    <cellStyle name="blank - Style1" xfId="646"/>
    <cellStyle name="Buena" xfId="647"/>
    <cellStyle name="Buena 2" xfId="648"/>
    <cellStyle name="Buena 2 2" xfId="649"/>
    <cellStyle name="Buena 2 3" xfId="650"/>
    <cellStyle name="Buena 2 4" xfId="651"/>
    <cellStyle name="Buena 2_Прайс" xfId="652"/>
    <cellStyle name="Buena 3" xfId="653"/>
    <cellStyle name="Buena 3 2" xfId="654"/>
    <cellStyle name="Buena 3 3" xfId="655"/>
    <cellStyle name="Buena 3_Прайс" xfId="656"/>
    <cellStyle name="Buena 4" xfId="657"/>
    <cellStyle name="Buena 4 2" xfId="658"/>
    <cellStyle name="Buena 4_Прайс" xfId="659"/>
    <cellStyle name="Buena 5" xfId="660"/>
    <cellStyle name="Buena_Прайс" xfId="661"/>
    <cellStyle name="Calc Currency (0)" xfId="662"/>
    <cellStyle name="Calc Currency (2)" xfId="663"/>
    <cellStyle name="Calc Percent (0)" xfId="664"/>
    <cellStyle name="Calc Percent (1)" xfId="665"/>
    <cellStyle name="Calc Percent (2)" xfId="666"/>
    <cellStyle name="Calc Units (0)" xfId="667"/>
    <cellStyle name="Calc Units (1)" xfId="668"/>
    <cellStyle name="Calc Units (2)" xfId="669"/>
    <cellStyle name="Calculation" xfId="670"/>
    <cellStyle name="Calculation 2" xfId="671"/>
    <cellStyle name="Calculation 2 2" xfId="672"/>
    <cellStyle name="Calculation 3" xfId="673"/>
    <cellStyle name="Cálculo" xfId="674"/>
    <cellStyle name="Cálculo 2" xfId="675"/>
    <cellStyle name="Cálculo 2 2" xfId="676"/>
    <cellStyle name="Cálculo 2 2 2" xfId="677"/>
    <cellStyle name="Cálculo 2 3" xfId="678"/>
    <cellStyle name="Cálculo 2 3 2" xfId="679"/>
    <cellStyle name="Cálculo 2 4" xfId="680"/>
    <cellStyle name="Cálculo 2 4 2" xfId="681"/>
    <cellStyle name="Cálculo 2 5" xfId="682"/>
    <cellStyle name="Cálculo 2_Прайс" xfId="683"/>
    <cellStyle name="Cálculo 3" xfId="684"/>
    <cellStyle name="Cálculo 3 2" xfId="685"/>
    <cellStyle name="Cálculo 3 2 2" xfId="686"/>
    <cellStyle name="Cálculo 3 3" xfId="687"/>
    <cellStyle name="Cálculo 3 3 2" xfId="688"/>
    <cellStyle name="Cálculo 3 4" xfId="689"/>
    <cellStyle name="Cálculo 3_Прайс" xfId="690"/>
    <cellStyle name="Cálculo 4" xfId="691"/>
    <cellStyle name="Cálculo 4 2" xfId="692"/>
    <cellStyle name="Cálculo 4 2 2" xfId="693"/>
    <cellStyle name="Cálculo 4 3" xfId="694"/>
    <cellStyle name="Cálculo 4_Прайс" xfId="695"/>
    <cellStyle name="Cálculo 5" xfId="696"/>
    <cellStyle name="Cálculo 5 2" xfId="697"/>
    <cellStyle name="Cálculo 6" xfId="698"/>
    <cellStyle name="Cálculo_Прайс" xfId="699"/>
    <cellStyle name="Celda de comprobación" xfId="700"/>
    <cellStyle name="Celda de comprobación 2" xfId="701"/>
    <cellStyle name="Celda de comprobación 2 2" xfId="702"/>
    <cellStyle name="Celda de comprobación 2 3" xfId="703"/>
    <cellStyle name="Celda de comprobación 2 4" xfId="704"/>
    <cellStyle name="Celda de comprobación 2_Прайс" xfId="705"/>
    <cellStyle name="Celda de comprobación 3" xfId="706"/>
    <cellStyle name="Celda de comprobación 3 2" xfId="707"/>
    <cellStyle name="Celda de comprobación 3 3" xfId="708"/>
    <cellStyle name="Celda de comprobación 3_Прайс" xfId="709"/>
    <cellStyle name="Celda de comprobación 4" xfId="710"/>
    <cellStyle name="Celda de comprobación 4 2" xfId="711"/>
    <cellStyle name="Celda de comprobación 4_Прайс" xfId="712"/>
    <cellStyle name="Celda de comprobación 5" xfId="713"/>
    <cellStyle name="Celda de comprobación_Прайс" xfId="714"/>
    <cellStyle name="Celda vinculada" xfId="715"/>
    <cellStyle name="Celda vinculada 2" xfId="716"/>
    <cellStyle name="Celda vinculada 2 2" xfId="717"/>
    <cellStyle name="Celda vinculada 2 3" xfId="718"/>
    <cellStyle name="Celda vinculada 2 4" xfId="719"/>
    <cellStyle name="Celda vinculada 2_Прайс" xfId="720"/>
    <cellStyle name="Celda vinculada 3" xfId="721"/>
    <cellStyle name="Celda vinculada 3 2" xfId="722"/>
    <cellStyle name="Celda vinculada 3 3" xfId="723"/>
    <cellStyle name="Celda vinculada 3_Прайс" xfId="724"/>
    <cellStyle name="Celda vinculada 4" xfId="725"/>
    <cellStyle name="Celda vinculada 4 2" xfId="726"/>
    <cellStyle name="Celda vinculada 4_Прайс" xfId="727"/>
    <cellStyle name="Celda vinculada 5" xfId="728"/>
    <cellStyle name="Celda vinculada_Прайс" xfId="729"/>
    <cellStyle name="Check Cell" xfId="730"/>
    <cellStyle name="Check Cell 2" xfId="731"/>
    <cellStyle name="Code" xfId="732"/>
    <cellStyle name="Comma  - Style2" xfId="733"/>
    <cellStyle name="Comma  - Style3" xfId="734"/>
    <cellStyle name="Comma  - Style4" xfId="735"/>
    <cellStyle name="Comma  - Style5" xfId="736"/>
    <cellStyle name="Comma  - Style6" xfId="737"/>
    <cellStyle name="Comma  - Style7" xfId="738"/>
    <cellStyle name="Comma  - Style8" xfId="739"/>
    <cellStyle name="Comma [0] 2" xfId="740"/>
    <cellStyle name="Comma [0] 2 2" xfId="2113"/>
    <cellStyle name="Comma [0]_ECO-i order sheet 2011" xfId="741"/>
    <cellStyle name="Comma [00]" xfId="742"/>
    <cellStyle name="Comma_2005 AHI CARRIER NAO ACCESSORIES  LIST PRICE YEAR 2005" xfId="743"/>
    <cellStyle name="Comma0" xfId="744"/>
    <cellStyle name="Copied" xfId="745"/>
    <cellStyle name="Currency [0]_irl tel sep5" xfId="746"/>
    <cellStyle name="Currency [00]" xfId="747"/>
    <cellStyle name="Currency_irl tel sep5" xfId="748"/>
    <cellStyle name="Currency0" xfId="749"/>
    <cellStyle name="Date Short" xfId="750"/>
    <cellStyle name="DELTA" xfId="751"/>
    <cellStyle name="Eingabe" xfId="752"/>
    <cellStyle name="Eingabe 2" xfId="753"/>
    <cellStyle name="Emphasis 1" xfId="754"/>
    <cellStyle name="Emphasis 2" xfId="755"/>
    <cellStyle name="Emphasis 3" xfId="756"/>
    <cellStyle name="Encabezado 4" xfId="757"/>
    <cellStyle name="Encabezado 4 2" xfId="758"/>
    <cellStyle name="Encabezado 4 2 2" xfId="759"/>
    <cellStyle name="Encabezado 4 2 3" xfId="760"/>
    <cellStyle name="Encabezado 4 2 4" xfId="761"/>
    <cellStyle name="Encabezado 4 2_Прайс" xfId="762"/>
    <cellStyle name="Encabezado 4 3" xfId="763"/>
    <cellStyle name="Encabezado 4 3 2" xfId="764"/>
    <cellStyle name="Encabezado 4 3 3" xfId="765"/>
    <cellStyle name="Encabezado 4 3_Прайс" xfId="766"/>
    <cellStyle name="Encabezado 4 4" xfId="767"/>
    <cellStyle name="Encabezado 4 4 2" xfId="768"/>
    <cellStyle name="Encabezado 4 4_Прайс" xfId="769"/>
    <cellStyle name="Encabezado 4 5" xfId="770"/>
    <cellStyle name="Encabezado 4_Прайс" xfId="771"/>
    <cellStyle name="Énfasis1" xfId="772"/>
    <cellStyle name="Énfasis1 2" xfId="773"/>
    <cellStyle name="Énfasis1 2 2" xfId="774"/>
    <cellStyle name="Énfasis1 2 3" xfId="775"/>
    <cellStyle name="Énfasis1 2 4" xfId="776"/>
    <cellStyle name="Énfasis1 2_Прайс" xfId="777"/>
    <cellStyle name="Énfasis1 3" xfId="778"/>
    <cellStyle name="Énfasis1 3 2" xfId="779"/>
    <cellStyle name="Énfasis1 3 3" xfId="780"/>
    <cellStyle name="Énfasis1 3_Прайс" xfId="781"/>
    <cellStyle name="Énfasis1 4" xfId="782"/>
    <cellStyle name="Énfasis1 4 2" xfId="783"/>
    <cellStyle name="Énfasis1 4_Прайс" xfId="784"/>
    <cellStyle name="Énfasis1 5" xfId="785"/>
    <cellStyle name="Énfasis1_Прайс" xfId="786"/>
    <cellStyle name="Énfasis2" xfId="787"/>
    <cellStyle name="Énfasis2 2" xfId="788"/>
    <cellStyle name="Énfasis2 2 2" xfId="789"/>
    <cellStyle name="Énfasis2 2 3" xfId="790"/>
    <cellStyle name="Énfasis2 2 4" xfId="791"/>
    <cellStyle name="Énfasis2 2_Прайс" xfId="792"/>
    <cellStyle name="Énfasis2 3" xfId="793"/>
    <cellStyle name="Énfasis2 3 2" xfId="794"/>
    <cellStyle name="Énfasis2 3 3" xfId="795"/>
    <cellStyle name="Énfasis2 3_Прайс" xfId="796"/>
    <cellStyle name="Énfasis2 4" xfId="797"/>
    <cellStyle name="Énfasis2 4 2" xfId="798"/>
    <cellStyle name="Énfasis2 4_Прайс" xfId="799"/>
    <cellStyle name="Énfasis2 5" xfId="800"/>
    <cellStyle name="Énfasis2_Прайс" xfId="801"/>
    <cellStyle name="Énfasis3" xfId="802"/>
    <cellStyle name="Énfasis3 2" xfId="803"/>
    <cellStyle name="Énfasis3 2 2" xfId="804"/>
    <cellStyle name="Énfasis3 2 3" xfId="805"/>
    <cellStyle name="Énfasis3 2 4" xfId="806"/>
    <cellStyle name="Énfasis3 2_Прайс" xfId="807"/>
    <cellStyle name="Énfasis3 3" xfId="808"/>
    <cellStyle name="Énfasis3 3 2" xfId="809"/>
    <cellStyle name="Énfasis3 3 3" xfId="810"/>
    <cellStyle name="Énfasis3 3_Прайс" xfId="811"/>
    <cellStyle name="Énfasis3 4" xfId="812"/>
    <cellStyle name="Énfasis3 4 2" xfId="813"/>
    <cellStyle name="Énfasis3 4_Прайс" xfId="814"/>
    <cellStyle name="Énfasis3 5" xfId="815"/>
    <cellStyle name="Énfasis3_Прайс" xfId="816"/>
    <cellStyle name="Énfasis4" xfId="817"/>
    <cellStyle name="Énfasis4 2" xfId="818"/>
    <cellStyle name="Énfasis4 2 2" xfId="819"/>
    <cellStyle name="Énfasis4 2 3" xfId="820"/>
    <cellStyle name="Énfasis4 2 4" xfId="821"/>
    <cellStyle name="Énfasis4 2_Прайс" xfId="822"/>
    <cellStyle name="Énfasis4 3" xfId="823"/>
    <cellStyle name="Énfasis4 3 2" xfId="824"/>
    <cellStyle name="Énfasis4 3 3" xfId="825"/>
    <cellStyle name="Énfasis4 3_Прайс" xfId="826"/>
    <cellStyle name="Énfasis4 4" xfId="827"/>
    <cellStyle name="Énfasis4 4 2" xfId="828"/>
    <cellStyle name="Énfasis4 4_Прайс" xfId="829"/>
    <cellStyle name="Énfasis4 5" xfId="830"/>
    <cellStyle name="Énfasis4_Прайс" xfId="831"/>
    <cellStyle name="Énfasis5" xfId="832"/>
    <cellStyle name="Énfasis5 2" xfId="833"/>
    <cellStyle name="Énfasis5 2 2" xfId="834"/>
    <cellStyle name="Énfasis5 2 3" xfId="835"/>
    <cellStyle name="Énfasis5 2 4" xfId="836"/>
    <cellStyle name="Énfasis5 2_Прайс" xfId="837"/>
    <cellStyle name="Énfasis5 3" xfId="838"/>
    <cellStyle name="Énfasis5 3 2" xfId="839"/>
    <cellStyle name="Énfasis5 3 3" xfId="840"/>
    <cellStyle name="Énfasis5 3_Прайс" xfId="841"/>
    <cellStyle name="Énfasis5 4" xfId="842"/>
    <cellStyle name="Énfasis5 4 2" xfId="843"/>
    <cellStyle name="Énfasis5 4_Прайс" xfId="844"/>
    <cellStyle name="Énfasis5 5" xfId="845"/>
    <cellStyle name="Énfasis5_Прайс" xfId="846"/>
    <cellStyle name="Énfasis6" xfId="847"/>
    <cellStyle name="Énfasis6 2" xfId="848"/>
    <cellStyle name="Énfasis6 2 2" xfId="849"/>
    <cellStyle name="Énfasis6 2 3" xfId="850"/>
    <cellStyle name="Énfasis6 2 4" xfId="851"/>
    <cellStyle name="Énfasis6 2_Прайс" xfId="852"/>
    <cellStyle name="Énfasis6 3" xfId="853"/>
    <cellStyle name="Énfasis6 3 2" xfId="854"/>
    <cellStyle name="Énfasis6 3 3" xfId="855"/>
    <cellStyle name="Énfasis6 3_Прайс" xfId="856"/>
    <cellStyle name="Énfasis6 4" xfId="857"/>
    <cellStyle name="Énfasis6 4 2" xfId="858"/>
    <cellStyle name="Énfasis6 4_Прайс" xfId="859"/>
    <cellStyle name="Énfasis6 5" xfId="860"/>
    <cellStyle name="Énfasis6_Прайс" xfId="861"/>
    <cellStyle name="Enter Currency (0)" xfId="862"/>
    <cellStyle name="Enter Currency (2)" xfId="863"/>
    <cellStyle name="Enter Units (0)" xfId="864"/>
    <cellStyle name="Enter Units (1)" xfId="865"/>
    <cellStyle name="Enter Units (2)" xfId="866"/>
    <cellStyle name="Entered" xfId="867"/>
    <cellStyle name="Entrada" xfId="868"/>
    <cellStyle name="Entrada 2" xfId="869"/>
    <cellStyle name="Entrada 2 2" xfId="870"/>
    <cellStyle name="Entrada 2 2 2" xfId="871"/>
    <cellStyle name="Entrada 2 3" xfId="872"/>
    <cellStyle name="Entrada 2 3 2" xfId="873"/>
    <cellStyle name="Entrada 2 4" xfId="874"/>
    <cellStyle name="Entrada 2 4 2" xfId="875"/>
    <cellStyle name="Entrada 2 5" xfId="876"/>
    <cellStyle name="Entrada 2_Прайс" xfId="877"/>
    <cellStyle name="Entrada 3" xfId="878"/>
    <cellStyle name="Entrada 3 2" xfId="879"/>
    <cellStyle name="Entrada 3 2 2" xfId="880"/>
    <cellStyle name="Entrada 3 3" xfId="881"/>
    <cellStyle name="Entrada 3 3 2" xfId="882"/>
    <cellStyle name="Entrada 3 4" xfId="883"/>
    <cellStyle name="Entrada 3_Прайс" xfId="884"/>
    <cellStyle name="Entrada 4" xfId="885"/>
    <cellStyle name="Entrada 4 2" xfId="886"/>
    <cellStyle name="Entrada 4 2 2" xfId="887"/>
    <cellStyle name="Entrada 4 3" xfId="888"/>
    <cellStyle name="Entrada 4_Прайс" xfId="889"/>
    <cellStyle name="Entrada 5" xfId="890"/>
    <cellStyle name="Entrada 5 2" xfId="891"/>
    <cellStyle name="Entrada 6" xfId="892"/>
    <cellStyle name="Entrada_Прайс" xfId="893"/>
    <cellStyle name="Ergebnis" xfId="894"/>
    <cellStyle name="Ergebnis 2" xfId="895"/>
    <cellStyle name="Erklärender Text" xfId="896"/>
    <cellStyle name="Estilo 1" xfId="897"/>
    <cellStyle name="Estilo 1 2" xfId="898"/>
    <cellStyle name="Estilo 1 3" xfId="899"/>
    <cellStyle name="Estilo 1 4" xfId="900"/>
    <cellStyle name="Estilo 1 5" xfId="901"/>
    <cellStyle name="Estilo 1 6" xfId="902"/>
    <cellStyle name="Estilo 1 7" xfId="903"/>
    <cellStyle name="Estilo 1 8" xfId="904"/>
    <cellStyle name="Estilo 1_price Climatech" xfId="905"/>
    <cellStyle name="Euro" xfId="906"/>
    <cellStyle name="Euro 2" xfId="907"/>
    <cellStyle name="Euro 3" xfId="908"/>
    <cellStyle name="Euro_Книга5" xfId="909"/>
    <cellStyle name="Explanatory Text" xfId="910"/>
    <cellStyle name="Explanatory Text 2" xfId="911"/>
    <cellStyle name="G10" xfId="912"/>
    <cellStyle name="Good" xfId="913"/>
    <cellStyle name="Good 2" xfId="914"/>
    <cellStyle name="Grey" xfId="915"/>
    <cellStyle name="Gut" xfId="916"/>
    <cellStyle name="Header" xfId="917"/>
    <cellStyle name="Header1" xfId="918"/>
    <cellStyle name="Header2" xfId="919"/>
    <cellStyle name="Heading 1" xfId="920"/>
    <cellStyle name="Heading 1 2" xfId="921"/>
    <cellStyle name="Heading 2" xfId="922"/>
    <cellStyle name="Heading 2 2" xfId="923"/>
    <cellStyle name="Heading 3" xfId="924"/>
    <cellStyle name="Heading 3 2" xfId="925"/>
    <cellStyle name="Heading 4" xfId="926"/>
    <cellStyle name="Heading 4 2" xfId="927"/>
    <cellStyle name="HEADINGS" xfId="928"/>
    <cellStyle name="HEADINGSTOP" xfId="929"/>
    <cellStyle name="Horizontal" xfId="930"/>
    <cellStyle name="Hyperlink 2" xfId="931"/>
    <cellStyle name="Incorrecto" xfId="932"/>
    <cellStyle name="Incorrecto 2" xfId="933"/>
    <cellStyle name="Incorrecto 2 2" xfId="934"/>
    <cellStyle name="Incorrecto 2 3" xfId="935"/>
    <cellStyle name="Incorrecto 2 4" xfId="936"/>
    <cellStyle name="Incorrecto 2_Прайс" xfId="937"/>
    <cellStyle name="Incorrecto 3" xfId="938"/>
    <cellStyle name="Incorrecto 3 2" xfId="939"/>
    <cellStyle name="Incorrecto 3 3" xfId="940"/>
    <cellStyle name="Incorrecto 3_Прайс" xfId="941"/>
    <cellStyle name="Incorrecto 4" xfId="942"/>
    <cellStyle name="Incorrecto 4 2" xfId="943"/>
    <cellStyle name="Incorrecto 4_Прайс" xfId="944"/>
    <cellStyle name="Incorrecto 5" xfId="945"/>
    <cellStyle name="Incorrecto_Прайс" xfId="946"/>
    <cellStyle name="Input" xfId="947"/>
    <cellStyle name="Input [yellow]" xfId="948"/>
    <cellStyle name="Input 2" xfId="949"/>
    <cellStyle name="Input 2 2" xfId="950"/>
    <cellStyle name="Input 3" xfId="951"/>
    <cellStyle name="Link Currency (0)" xfId="952"/>
    <cellStyle name="Link Currency (2)" xfId="953"/>
    <cellStyle name="Link Units (0)" xfId="954"/>
    <cellStyle name="Link Units (1)" xfId="955"/>
    <cellStyle name="Link Units (2)" xfId="956"/>
    <cellStyle name="Linked Cell" xfId="957"/>
    <cellStyle name="Linked Cell 2" xfId="958"/>
    <cellStyle name="Matrix" xfId="959"/>
    <cellStyle name="Migliaia (0)_PortF2k" xfId="960"/>
    <cellStyle name="Millares [0]" xfId="961"/>
    <cellStyle name="Moneda [0]" xfId="962"/>
    <cellStyle name="Neutral" xfId="963"/>
    <cellStyle name="Neutral 2" xfId="964"/>
    <cellStyle name="Neutral 2 2" xfId="965"/>
    <cellStyle name="Neutral 2 3" xfId="966"/>
    <cellStyle name="Neutral 2 4" xfId="967"/>
    <cellStyle name="Neutral 2_Прайс" xfId="968"/>
    <cellStyle name="Neutral 3" xfId="969"/>
    <cellStyle name="Neutral 3 2" xfId="970"/>
    <cellStyle name="Neutral 3 3" xfId="971"/>
    <cellStyle name="Neutral 3_Прайс" xfId="972"/>
    <cellStyle name="Neutral 4" xfId="973"/>
    <cellStyle name="Neutral 4 2" xfId="974"/>
    <cellStyle name="Neutral 4_Прайс" xfId="975"/>
    <cellStyle name="Neutral 5" xfId="976"/>
    <cellStyle name="Neutral 6" xfId="977"/>
    <cellStyle name="Neutral_Книга5" xfId="978"/>
    <cellStyle name="Normal - Style1" xfId="979"/>
    <cellStyle name="Normal 11" xfId="980"/>
    <cellStyle name="Normal 13" xfId="981"/>
    <cellStyle name="Normal 15" xfId="982"/>
    <cellStyle name="Normal 2" xfId="983"/>
    <cellStyle name="Normal 2 2" xfId="984"/>
    <cellStyle name="Normal 2 3" xfId="985"/>
    <cellStyle name="Normal 2 4" xfId="986"/>
    <cellStyle name="Normal 2 5" xfId="987"/>
    <cellStyle name="Normal 2 6" xfId="988"/>
    <cellStyle name="Normal 2 6 2" xfId="1637"/>
    <cellStyle name="Normal 2 6 2 2" xfId="1956"/>
    <cellStyle name="Normal 2 6 2 2 2" xfId="2189"/>
    <cellStyle name="Normal 2 6 2 2 2 2" xfId="2389"/>
    <cellStyle name="Normal 2 6 2 2 3" xfId="2289"/>
    <cellStyle name="Normal 2 6 2 3" xfId="2139"/>
    <cellStyle name="Normal 2 6 2 3 2" xfId="2339"/>
    <cellStyle name="Normal 2 6 2 4" xfId="2239"/>
    <cellStyle name="Normal 2 6 3" xfId="1801"/>
    <cellStyle name="Normal 2 6 3 2" xfId="2164"/>
    <cellStyle name="Normal 2 6 3 2 2" xfId="2364"/>
    <cellStyle name="Normal 2 6 3 3" xfId="2264"/>
    <cellStyle name="Normal 2 6 4" xfId="2114"/>
    <cellStyle name="Normal 2 6 4 2" xfId="2314"/>
    <cellStyle name="Normal 2 6 5" xfId="2214"/>
    <cellStyle name="Normal 2 7" xfId="989"/>
    <cellStyle name="Normal 2 7 2" xfId="1638"/>
    <cellStyle name="Normal 3" xfId="990"/>
    <cellStyle name="Normal 3 2" xfId="991"/>
    <cellStyle name="Normal 3 3" xfId="992"/>
    <cellStyle name="Normal 3 4" xfId="993"/>
    <cellStyle name="Normal 3 5" xfId="994"/>
    <cellStyle name="Normal 3 5 2" xfId="995"/>
    <cellStyle name="Normal 4" xfId="996"/>
    <cellStyle name="Normal 4 2" xfId="997"/>
    <cellStyle name="Normal 4 3" xfId="998"/>
    <cellStyle name="Normal 5" xfId="999"/>
    <cellStyle name="Normal 5 2" xfId="1000"/>
    <cellStyle name="Normal 5 3" xfId="1001"/>
    <cellStyle name="Normal 5_Прайс Альянс (VRF NEOCLIMA) декабрь 2011" xfId="1002"/>
    <cellStyle name="Normal 6" xfId="1003"/>
    <cellStyle name="Normal 6 2" xfId="1004"/>
    <cellStyle name="Normal 7" xfId="1005"/>
    <cellStyle name="Normal 8" xfId="1006"/>
    <cellStyle name="Normal 9" xfId="1007"/>
    <cellStyle name="Normal_AIRWELL" xfId="1008"/>
    <cellStyle name="Normál_SHG Products Dimention" xfId="1009"/>
    <cellStyle name="Normal_SPLIT" xfId="1010"/>
    <cellStyle name="normбlnм_laroux" xfId="1011"/>
    <cellStyle name="Notas" xfId="1012"/>
    <cellStyle name="Notas 2" xfId="1013"/>
    <cellStyle name="Notas 2 2" xfId="1014"/>
    <cellStyle name="Notas 2 2 2" xfId="1015"/>
    <cellStyle name="Notas 2 3" xfId="1016"/>
    <cellStyle name="Notas 2 3 2" xfId="1017"/>
    <cellStyle name="Notas 2 4" xfId="1018"/>
    <cellStyle name="Notas 2 4 2" xfId="1019"/>
    <cellStyle name="Notas 2 5" xfId="1020"/>
    <cellStyle name="Notas 3" xfId="1021"/>
    <cellStyle name="Notas 3 2" xfId="1022"/>
    <cellStyle name="Notas 3 2 2" xfId="1023"/>
    <cellStyle name="Notas 3 3" xfId="1024"/>
    <cellStyle name="Notas 3 3 2" xfId="1025"/>
    <cellStyle name="Notas 3 4" xfId="1026"/>
    <cellStyle name="Notas 4" xfId="1027"/>
    <cellStyle name="Notas 4 2" xfId="1028"/>
    <cellStyle name="Notas 4 2 2" xfId="1029"/>
    <cellStyle name="Notas 4 3" xfId="1030"/>
    <cellStyle name="Notas 5" xfId="1031"/>
    <cellStyle name="Notas 5 2" xfId="1032"/>
    <cellStyle name="Notas 6" xfId="1033"/>
    <cellStyle name="Note" xfId="1034"/>
    <cellStyle name="Note 2" xfId="1035"/>
    <cellStyle name="Note 2 2" xfId="1036"/>
    <cellStyle name="Note 3" xfId="1037"/>
    <cellStyle name="Note 3 2" xfId="1640"/>
    <cellStyle name="Note 4" xfId="1639"/>
    <cellStyle name="Notiz" xfId="1038"/>
    <cellStyle name="Notiz 2" xfId="1039"/>
    <cellStyle name="Option" xfId="1040"/>
    <cellStyle name="OptionHeading" xfId="1041"/>
    <cellStyle name="Output" xfId="1042"/>
    <cellStyle name="Output 2" xfId="1043"/>
    <cellStyle name="Output 2 2" xfId="1044"/>
    <cellStyle name="Output 3" xfId="1045"/>
    <cellStyle name="per.style" xfId="1046"/>
    <cellStyle name="Percent (0)" xfId="1047"/>
    <cellStyle name="Percent [0]" xfId="1048"/>
    <cellStyle name="Percent [00]" xfId="1049"/>
    <cellStyle name="Percent [2]" xfId="1050"/>
    <cellStyle name="Porcentual 11" xfId="1051"/>
    <cellStyle name="Porcentual 13" xfId="1052"/>
    <cellStyle name="Porcentual 3" xfId="1053"/>
    <cellStyle name="Porcentual 5" xfId="1054"/>
    <cellStyle name="Porcentual 7" xfId="1055"/>
    <cellStyle name="Porcentual 9" xfId="1056"/>
    <cellStyle name="PrePop Currency (0)" xfId="1057"/>
    <cellStyle name="PrePop Currency (2)" xfId="1058"/>
    <cellStyle name="PrePop Units (0)" xfId="1059"/>
    <cellStyle name="PrePop Units (1)" xfId="1060"/>
    <cellStyle name="PrePop Units (2)" xfId="1061"/>
    <cellStyle name="regstoresfromspecstores" xfId="1062"/>
    <cellStyle name="RevList" xfId="1063"/>
    <cellStyle name="Salida" xfId="1064"/>
    <cellStyle name="Salida 2" xfId="1065"/>
    <cellStyle name="Salida 2 2" xfId="1066"/>
    <cellStyle name="Salida 2 2 2" xfId="1067"/>
    <cellStyle name="Salida 2 3" xfId="1068"/>
    <cellStyle name="Salida 2 3 2" xfId="1069"/>
    <cellStyle name="Salida 2 4" xfId="1070"/>
    <cellStyle name="Salida 2 4 2" xfId="1071"/>
    <cellStyle name="Salida 2 5" xfId="1072"/>
    <cellStyle name="Salida 2_Прайс" xfId="1073"/>
    <cellStyle name="Salida 3" xfId="1074"/>
    <cellStyle name="Salida 3 2" xfId="1075"/>
    <cellStyle name="Salida 3 2 2" xfId="1076"/>
    <cellStyle name="Salida 3 3" xfId="1077"/>
    <cellStyle name="Salida 3 3 2" xfId="1078"/>
    <cellStyle name="Salida 3 4" xfId="1079"/>
    <cellStyle name="Salida 3_Прайс" xfId="1080"/>
    <cellStyle name="Salida 4" xfId="1081"/>
    <cellStyle name="Salida 4 2" xfId="1082"/>
    <cellStyle name="Salida 4 2 2" xfId="1083"/>
    <cellStyle name="Salida 4 3" xfId="1084"/>
    <cellStyle name="Salida 4_Прайс" xfId="1085"/>
    <cellStyle name="Salida 5" xfId="1086"/>
    <cellStyle name="Salida 5 2" xfId="1087"/>
    <cellStyle name="Salida 6" xfId="1088"/>
    <cellStyle name="Salida_Прайс" xfId="1089"/>
    <cellStyle name="SAPBEXaggData" xfId="1090"/>
    <cellStyle name="SAPBEXaggData 2" xfId="1091"/>
    <cellStyle name="SAPBEXaggDataEmph" xfId="1092"/>
    <cellStyle name="SAPBEXaggDataEmph 2" xfId="1093"/>
    <cellStyle name="SAPBEXaggItem" xfId="1094"/>
    <cellStyle name="SAPBEXaggItem 2" xfId="1095"/>
    <cellStyle name="SAPBEXaggItemX" xfId="1096"/>
    <cellStyle name="SAPBEXaggItemX 2" xfId="1097"/>
    <cellStyle name="SAPBEXchaText" xfId="1098"/>
    <cellStyle name="SAPBEXchaText 2" xfId="1099"/>
    <cellStyle name="SAPBEXexcBad7" xfId="1100"/>
    <cellStyle name="SAPBEXexcBad7 2" xfId="1101"/>
    <cellStyle name="SAPBEXexcBad8" xfId="1102"/>
    <cellStyle name="SAPBEXexcBad8 2" xfId="1103"/>
    <cellStyle name="SAPBEXexcBad9" xfId="1104"/>
    <cellStyle name="SAPBEXexcBad9 2" xfId="1105"/>
    <cellStyle name="SAPBEXexcCritical4" xfId="1106"/>
    <cellStyle name="SAPBEXexcCritical4 2" xfId="1107"/>
    <cellStyle name="SAPBEXexcCritical5" xfId="1108"/>
    <cellStyle name="SAPBEXexcCritical5 2" xfId="1109"/>
    <cellStyle name="SAPBEXexcCritical6" xfId="1110"/>
    <cellStyle name="SAPBEXexcCritical6 2" xfId="1111"/>
    <cellStyle name="SAPBEXexcGood1" xfId="1112"/>
    <cellStyle name="SAPBEXexcGood1 2" xfId="1113"/>
    <cellStyle name="SAPBEXexcGood2" xfId="1114"/>
    <cellStyle name="SAPBEXexcGood2 2" xfId="1115"/>
    <cellStyle name="SAPBEXexcGood3" xfId="1116"/>
    <cellStyle name="SAPBEXexcGood3 2" xfId="1117"/>
    <cellStyle name="SAPBEXfilterDrill" xfId="1118"/>
    <cellStyle name="SAPBEXfilterDrill 2" xfId="1119"/>
    <cellStyle name="SAPBEXfilterItem" xfId="1120"/>
    <cellStyle name="SAPBEXfilterItem 2" xfId="1121"/>
    <cellStyle name="SAPBEXfilterText" xfId="1122"/>
    <cellStyle name="SAPBEXformats" xfId="1123"/>
    <cellStyle name="SAPBEXformats 2" xfId="1124"/>
    <cellStyle name="SAPBEXheaderItem" xfId="1125"/>
    <cellStyle name="SAPBEXheaderItem 2" xfId="1126"/>
    <cellStyle name="SAPBEXheaderText" xfId="1127"/>
    <cellStyle name="SAPBEXheaderText 2" xfId="1128"/>
    <cellStyle name="SAPBEXHLevel0" xfId="1129"/>
    <cellStyle name="SAPBEXHLevel0 2" xfId="1130"/>
    <cellStyle name="SAPBEXHLevel0X" xfId="1131"/>
    <cellStyle name="SAPBEXHLevel0X 2" xfId="1132"/>
    <cellStyle name="SAPBEXHLevel1" xfId="1133"/>
    <cellStyle name="SAPBEXHLevel1 2" xfId="1134"/>
    <cellStyle name="SAPBEXHLevel1X" xfId="1135"/>
    <cellStyle name="SAPBEXHLevel1X 2" xfId="1136"/>
    <cellStyle name="SAPBEXHLevel2" xfId="1137"/>
    <cellStyle name="SAPBEXHLevel2 2" xfId="1138"/>
    <cellStyle name="SAPBEXHLevel2X" xfId="1139"/>
    <cellStyle name="SAPBEXHLevel2X 2" xfId="1140"/>
    <cellStyle name="SAPBEXHLevel3" xfId="1141"/>
    <cellStyle name="SAPBEXHLevel3 2" xfId="1142"/>
    <cellStyle name="SAPBEXHLevel3X" xfId="1143"/>
    <cellStyle name="SAPBEXHLevel3X 2" xfId="1144"/>
    <cellStyle name="SAPBEXinputData" xfId="1145"/>
    <cellStyle name="SAPBEXinputData 2" xfId="1146"/>
    <cellStyle name="SAPBEXresData" xfId="1147"/>
    <cellStyle name="SAPBEXresData 2" xfId="1148"/>
    <cellStyle name="SAPBEXresDataEmph" xfId="1149"/>
    <cellStyle name="SAPBEXresDataEmph 2" xfId="1150"/>
    <cellStyle name="SAPBEXresItem" xfId="1151"/>
    <cellStyle name="SAPBEXresItem 2" xfId="1152"/>
    <cellStyle name="SAPBEXresItemX" xfId="1153"/>
    <cellStyle name="SAPBEXresItemX 2" xfId="1154"/>
    <cellStyle name="SAPBEXstdData" xfId="1155"/>
    <cellStyle name="SAPBEXstdData 2" xfId="1156"/>
    <cellStyle name="SAPBEXstdDataEmph" xfId="1157"/>
    <cellStyle name="SAPBEXstdDataEmph 2" xfId="1158"/>
    <cellStyle name="SAPBEXstdItem" xfId="1159"/>
    <cellStyle name="SAPBEXstdItem 2" xfId="1160"/>
    <cellStyle name="SAPBEXstdItemX" xfId="1161"/>
    <cellStyle name="SAPBEXstdItemX 2" xfId="1162"/>
    <cellStyle name="SAPBEXtitle" xfId="1163"/>
    <cellStyle name="SAPBEXundefined" xfId="1164"/>
    <cellStyle name="SAPBEXundefined 2" xfId="1165"/>
    <cellStyle name="Schlecht" xfId="1166"/>
    <cellStyle name="SHADEDSTORES" xfId="1167"/>
    <cellStyle name="Sheet Title" xfId="1168"/>
    <cellStyle name="specstores" xfId="1169"/>
    <cellStyle name="Standard 3" xfId="2111"/>
    <cellStyle name="Standard_FORECAST" xfId="1170"/>
    <cellStyle name="Subtotal" xfId="1171"/>
    <cellStyle name="Text Indent A" xfId="1172"/>
    <cellStyle name="Text Indent B" xfId="1173"/>
    <cellStyle name="Text Indent C" xfId="1174"/>
    <cellStyle name="Texto de advertencia" xfId="1175"/>
    <cellStyle name="Texto de advertencia 2" xfId="1176"/>
    <cellStyle name="Texto de advertencia 2 2" xfId="1177"/>
    <cellStyle name="Texto de advertencia 2 3" xfId="1178"/>
    <cellStyle name="Texto de advertencia 2 4" xfId="1179"/>
    <cellStyle name="Texto de advertencia 2_Прайс" xfId="1180"/>
    <cellStyle name="Texto de advertencia 3" xfId="1181"/>
    <cellStyle name="Texto de advertencia 3 2" xfId="1182"/>
    <cellStyle name="Texto de advertencia 3 3" xfId="1183"/>
    <cellStyle name="Texto de advertencia 3_Прайс" xfId="1184"/>
    <cellStyle name="Texto de advertencia 4" xfId="1185"/>
    <cellStyle name="Texto de advertencia 4 2" xfId="1186"/>
    <cellStyle name="Texto de advertencia 4_Прайс" xfId="1187"/>
    <cellStyle name="Texto de advertencia 5" xfId="1188"/>
    <cellStyle name="Texto de advertencia_Прайс" xfId="1189"/>
    <cellStyle name="Texto explicativo" xfId="1190"/>
    <cellStyle name="Texto explicativo 2" xfId="1191"/>
    <cellStyle name="Texto explicativo 2 2" xfId="1192"/>
    <cellStyle name="Texto explicativo 2 3" xfId="1193"/>
    <cellStyle name="Texto explicativo 2 4" xfId="1194"/>
    <cellStyle name="Texto explicativo 2_Прайс" xfId="1195"/>
    <cellStyle name="Texto explicativo 3" xfId="1196"/>
    <cellStyle name="Texto explicativo 3 2" xfId="1197"/>
    <cellStyle name="Texto explicativo 3 3" xfId="1198"/>
    <cellStyle name="Texto explicativo 3_Прайс" xfId="1199"/>
    <cellStyle name="Texto explicativo 4" xfId="1200"/>
    <cellStyle name="Texto explicativo 4 2" xfId="1201"/>
    <cellStyle name="Texto explicativo 4_Прайс" xfId="1202"/>
    <cellStyle name="Texto explicativo 5" xfId="1203"/>
    <cellStyle name="Texto explicativo_Прайс" xfId="1204"/>
    <cellStyle name="Title" xfId="1205"/>
    <cellStyle name="Title 2" xfId="1206"/>
    <cellStyle name="Título" xfId="1207"/>
    <cellStyle name="Título 1" xfId="1208"/>
    <cellStyle name="Título 1 2" xfId="1209"/>
    <cellStyle name="Título 1 2 2" xfId="1210"/>
    <cellStyle name="Título 1 2 3" xfId="1211"/>
    <cellStyle name="Título 1 2 4" xfId="1212"/>
    <cellStyle name="Título 1 2_Прайс" xfId="1213"/>
    <cellStyle name="Título 1 3" xfId="1214"/>
    <cellStyle name="Título 1 3 2" xfId="1215"/>
    <cellStyle name="Título 1 3 3" xfId="1216"/>
    <cellStyle name="Título 1 3_Прайс" xfId="1217"/>
    <cellStyle name="Título 1 4" xfId="1218"/>
    <cellStyle name="Título 1 4 2" xfId="1219"/>
    <cellStyle name="Título 1 4_Прайс" xfId="1220"/>
    <cellStyle name="Título 1 5" xfId="1221"/>
    <cellStyle name="Título 1_Прайс" xfId="1222"/>
    <cellStyle name="Título 2" xfId="1223"/>
    <cellStyle name="Título 2 2" xfId="1224"/>
    <cellStyle name="Título 2 2 2" xfId="1225"/>
    <cellStyle name="Título 2 2 3" xfId="1226"/>
    <cellStyle name="Título 2 2 4" xfId="1227"/>
    <cellStyle name="Título 2 2_Прайс" xfId="1228"/>
    <cellStyle name="Título 2 3" xfId="1229"/>
    <cellStyle name="Título 2 3 2" xfId="1230"/>
    <cellStyle name="Título 2 3 3" xfId="1231"/>
    <cellStyle name="Título 2 3_Прайс" xfId="1232"/>
    <cellStyle name="Título 2 4" xfId="1233"/>
    <cellStyle name="Título 2 4 2" xfId="1234"/>
    <cellStyle name="Título 2 4_Прайс" xfId="1235"/>
    <cellStyle name="Título 2 5" xfId="1236"/>
    <cellStyle name="Título 2_Прайс" xfId="1237"/>
    <cellStyle name="Título 3" xfId="1238"/>
    <cellStyle name="Título 3 2" xfId="1239"/>
    <cellStyle name="Título 3 2 2" xfId="1240"/>
    <cellStyle name="Título 3 2 3" xfId="1241"/>
    <cellStyle name="Título 3 2 4" xfId="1242"/>
    <cellStyle name="Título 3 2_Прайс" xfId="1243"/>
    <cellStyle name="Título 3 3" xfId="1244"/>
    <cellStyle name="Título 3 3 2" xfId="1245"/>
    <cellStyle name="Título 3 3 3" xfId="1246"/>
    <cellStyle name="Título 3 3_Прайс" xfId="1247"/>
    <cellStyle name="Título 3 4" xfId="1248"/>
    <cellStyle name="Título 3 4 2" xfId="1249"/>
    <cellStyle name="Título 3 4_Прайс" xfId="1250"/>
    <cellStyle name="Título 3 5" xfId="1251"/>
    <cellStyle name="Título 3_Прайс" xfId="1252"/>
    <cellStyle name="Título 4" xfId="1253"/>
    <cellStyle name="Título 4 2" xfId="1254"/>
    <cellStyle name="Título 4 3" xfId="1255"/>
    <cellStyle name="Título 4 4" xfId="1256"/>
    <cellStyle name="Título 5" xfId="1257"/>
    <cellStyle name="Título 5 2" xfId="1258"/>
    <cellStyle name="Título 5 3" xfId="1259"/>
    <cellStyle name="Título 6" xfId="1260"/>
    <cellStyle name="Título 6 2" xfId="1261"/>
    <cellStyle name="Título 7" xfId="1262"/>
    <cellStyle name="Total" xfId="1263"/>
    <cellStyle name="Total 10" xfId="1264"/>
    <cellStyle name="Total 2" xfId="1265"/>
    <cellStyle name="Total 2 2" xfId="1266"/>
    <cellStyle name="Total 2 2 2" xfId="1267"/>
    <cellStyle name="Total 2 3" xfId="1268"/>
    <cellStyle name="Total 2 3 2" xfId="1269"/>
    <cellStyle name="Total 2 4" xfId="1270"/>
    <cellStyle name="Total 2 4 2" xfId="1271"/>
    <cellStyle name="Total 2 5" xfId="1272"/>
    <cellStyle name="Total 2_Прайс" xfId="1273"/>
    <cellStyle name="Total 3" xfId="1274"/>
    <cellStyle name="Total 3 2" xfId="1275"/>
    <cellStyle name="Total 3 2 2" xfId="1276"/>
    <cellStyle name="Total 3 3" xfId="1277"/>
    <cellStyle name="Total 3 3 2" xfId="1278"/>
    <cellStyle name="Total 3 4" xfId="1279"/>
    <cellStyle name="Total 3_Прайс" xfId="1280"/>
    <cellStyle name="Total 4" xfId="1281"/>
    <cellStyle name="Total 4 2" xfId="1282"/>
    <cellStyle name="Total 4 2 2" xfId="1283"/>
    <cellStyle name="Total 4 3" xfId="1284"/>
    <cellStyle name="Total 4_Прайс" xfId="1285"/>
    <cellStyle name="Total 5" xfId="1286"/>
    <cellStyle name="Total 5 2" xfId="1287"/>
    <cellStyle name="Total 6" xfId="1288"/>
    <cellStyle name="Total 6 2" xfId="1289"/>
    <cellStyle name="Total 7" xfId="1290"/>
    <cellStyle name="Total 8" xfId="1291"/>
    <cellStyle name="Total 9" xfId="1292"/>
    <cellStyle name="Total_Книга5" xfId="1293"/>
    <cellStyle name="Überschrift" xfId="1294"/>
    <cellStyle name="Überschrift 1" xfId="1295"/>
    <cellStyle name="Überschrift 2" xfId="1296"/>
    <cellStyle name="Überschrift 3" xfId="1297"/>
    <cellStyle name="Überschrift 4" xfId="1298"/>
    <cellStyle name="Valuta (0)_PortF2k" xfId="1299"/>
    <cellStyle name="Verknüpfte Zelle" xfId="1300"/>
    <cellStyle name="Vertical" xfId="1301"/>
    <cellStyle name="Währung_090109_Calc_Rus_FY_09_18" xfId="1302"/>
    <cellStyle name="Warnender Text" xfId="1303"/>
    <cellStyle name="Warning Text" xfId="1304"/>
    <cellStyle name="Warning Text 2" xfId="1305"/>
    <cellStyle name="W臧rung [0]_laroux" xfId="1306"/>
    <cellStyle name="W臧rung_laroux" xfId="1307"/>
    <cellStyle name="Zelle überprüfen" xfId="1308"/>
    <cellStyle name="Акцент1 2" xfId="1309"/>
    <cellStyle name="Акцент2 2" xfId="1310"/>
    <cellStyle name="Акцент3 2" xfId="1311"/>
    <cellStyle name="Акцент4 2" xfId="1312"/>
    <cellStyle name="Акцент5 2" xfId="1313"/>
    <cellStyle name="Акцент6 2" xfId="1314"/>
    <cellStyle name="Ввод  2" xfId="1315"/>
    <cellStyle name="Ввод  2 2" xfId="1316"/>
    <cellStyle name="Вывод 2" xfId="1317"/>
    <cellStyle name="Вывод 2 2" xfId="1318"/>
    <cellStyle name="Вычисление 2" xfId="1319"/>
    <cellStyle name="Вычисление 2 2" xfId="1320"/>
    <cellStyle name="Гиперссылка" xfId="1321" builtinId="8"/>
    <cellStyle name="Гиперссылка 2" xfId="1322"/>
    <cellStyle name="Гиперссылка 2 2" xfId="1323"/>
    <cellStyle name="Гиперссылка 2 3" xfId="1324"/>
    <cellStyle name="Гиперссылка 3" xfId="1325"/>
    <cellStyle name="Гиперссылка 4" xfId="1326"/>
    <cellStyle name="Гиперссылка 5" xfId="1327"/>
    <cellStyle name="Гиперссылка 6" xfId="1328"/>
    <cellStyle name="Гиперссылка 7" xfId="1329"/>
    <cellStyle name="Денежный [0]" xfId="1330" builtinId="7"/>
    <cellStyle name="Денежный [0] 2" xfId="1331"/>
    <cellStyle name="Денежный [0] 2 2" xfId="1332"/>
    <cellStyle name="Денежный [0] 2 3" xfId="1333"/>
    <cellStyle name="Денежный [0] 2 3 2" xfId="1334"/>
    <cellStyle name="Денежный [0] 2 3 2 2" xfId="1644"/>
    <cellStyle name="Денежный [0] 2 3 2 2 2" xfId="1960"/>
    <cellStyle name="Денежный [0] 2 3 2 3" xfId="1805"/>
    <cellStyle name="Денежный [0] 2 3 3" xfId="1643"/>
    <cellStyle name="Денежный [0] 2 3 3 2" xfId="1959"/>
    <cellStyle name="Денежный [0] 2 3 4" xfId="1804"/>
    <cellStyle name="Денежный [0] 2 4" xfId="1335"/>
    <cellStyle name="Денежный [0] 2 4 2" xfId="1645"/>
    <cellStyle name="Денежный [0] 2 4 2 2" xfId="1961"/>
    <cellStyle name="Денежный [0] 2 4 3" xfId="1806"/>
    <cellStyle name="Денежный [0] 2 5" xfId="1336"/>
    <cellStyle name="Денежный [0] 2 5 2" xfId="1646"/>
    <cellStyle name="Денежный [0] 2 5 2 2" xfId="1962"/>
    <cellStyle name="Денежный [0] 2 5 3" xfId="1807"/>
    <cellStyle name="Денежный [0] 2 6" xfId="1642"/>
    <cellStyle name="Денежный [0] 2 6 2" xfId="1958"/>
    <cellStyle name="Денежный [0] 2 7" xfId="1803"/>
    <cellStyle name="Денежный [0] 3" xfId="1337"/>
    <cellStyle name="Денежный [0] 3 2" xfId="1338"/>
    <cellStyle name="Денежный [0] 3 2 2" xfId="1339"/>
    <cellStyle name="Денежный [0] 3 2 2 2" xfId="1649"/>
    <cellStyle name="Денежный [0] 3 2 2 2 2" xfId="1965"/>
    <cellStyle name="Денежный [0] 3 2 2 3" xfId="1810"/>
    <cellStyle name="Денежный [0] 3 2 3" xfId="1648"/>
    <cellStyle name="Денежный [0] 3 2 3 2" xfId="1964"/>
    <cellStyle name="Денежный [0] 3 2 4" xfId="1809"/>
    <cellStyle name="Денежный [0] 3 3" xfId="1340"/>
    <cellStyle name="Денежный [0] 3 3 2" xfId="1650"/>
    <cellStyle name="Денежный [0] 3 3 2 2" xfId="1966"/>
    <cellStyle name="Денежный [0] 3 3 3" xfId="1811"/>
    <cellStyle name="Денежный [0] 3 4" xfId="1341"/>
    <cellStyle name="Денежный [0] 3 4 2" xfId="1651"/>
    <cellStyle name="Денежный [0] 3 4 2 2" xfId="1967"/>
    <cellStyle name="Денежный [0] 3 4 3" xfId="1812"/>
    <cellStyle name="Денежный [0] 3 5" xfId="1647"/>
    <cellStyle name="Денежный [0] 3 5 2" xfId="1963"/>
    <cellStyle name="Денежный [0] 3 6" xfId="1808"/>
    <cellStyle name="Денежный [0] 4" xfId="1342"/>
    <cellStyle name="Денежный [0] 4 2" xfId="1652"/>
    <cellStyle name="Денежный [0] 4 2 2" xfId="1968"/>
    <cellStyle name="Денежный [0] 4 3" xfId="1813"/>
    <cellStyle name="Денежный [0] 5" xfId="1641"/>
    <cellStyle name="Денежный [0] 5 2" xfId="1957"/>
    <cellStyle name="Денежный [0] 6" xfId="1802"/>
    <cellStyle name="Денежный 10" xfId="1343"/>
    <cellStyle name="Денежный 11" xfId="1344"/>
    <cellStyle name="Денежный 12" xfId="1345"/>
    <cellStyle name="Денежный 13" xfId="1346"/>
    <cellStyle name="Денежный 14" xfId="1347"/>
    <cellStyle name="Денежный 15" xfId="1348"/>
    <cellStyle name="Денежный 16" xfId="1349"/>
    <cellStyle name="Денежный 17" xfId="1350"/>
    <cellStyle name="Денежный 2" xfId="1351"/>
    <cellStyle name="Денежный 2 2" xfId="1352"/>
    <cellStyle name="Денежный 2 3" xfId="1353"/>
    <cellStyle name="Денежный 3" xfId="1354"/>
    <cellStyle name="Денежный 4" xfId="1355"/>
    <cellStyle name="Денежный 5" xfId="1356"/>
    <cellStyle name="Денежный 6" xfId="1357"/>
    <cellStyle name="Денежный 7" xfId="1358"/>
    <cellStyle name="Денежный 8" xfId="1359"/>
    <cellStyle name="Денежный 9" xfId="1360"/>
    <cellStyle name="Заголовок 1 2" xfId="1361"/>
    <cellStyle name="Заголовок 2 2" xfId="1362"/>
    <cellStyle name="Заголовок 3 2" xfId="1363"/>
    <cellStyle name="Заголовок 4 2" xfId="1364"/>
    <cellStyle name="Звичайний 5" xfId="1365"/>
    <cellStyle name="Итог 2" xfId="1366"/>
    <cellStyle name="Итог 2 2" xfId="1367"/>
    <cellStyle name="Контрольная ячейка 2" xfId="1368"/>
    <cellStyle name="Название 2" xfId="1369"/>
    <cellStyle name="Нейтральный 2" xfId="1370"/>
    <cellStyle name="Обычный" xfId="0" builtinId="0"/>
    <cellStyle name="Обычный 10" xfId="1371"/>
    <cellStyle name="Обычный 11" xfId="1372"/>
    <cellStyle name="Обычный 11 2" xfId="1373"/>
    <cellStyle name="Обычный 12" xfId="1374"/>
    <cellStyle name="Обычный 12 10" xfId="2112"/>
    <cellStyle name="Обычный 12 2" xfId="1375"/>
    <cellStyle name="Обычный 13" xfId="1376"/>
    <cellStyle name="Обычный 13 2" xfId="1377"/>
    <cellStyle name="Обычный 14" xfId="1378"/>
    <cellStyle name="Обычный 14 2" xfId="1379"/>
    <cellStyle name="Обычный 15" xfId="1380"/>
    <cellStyle name="Обычный 16" xfId="1381"/>
    <cellStyle name="Обычный 17" xfId="1382"/>
    <cellStyle name="Обычный 18" xfId="1383"/>
    <cellStyle name="Обычный 19" xfId="1384"/>
    <cellStyle name="Обычный 2" xfId="1385"/>
    <cellStyle name="Обычный 2 2" xfId="1386"/>
    <cellStyle name="Обычный 2 2 2" xfId="1387"/>
    <cellStyle name="Обычный 2 3" xfId="1388"/>
    <cellStyle name="Обычный 2 4" xfId="1389"/>
    <cellStyle name="Обычный 2 5" xfId="1390"/>
    <cellStyle name="Обычный 2 6" xfId="1653"/>
    <cellStyle name="Обычный 2_price 2008 12 domestic" xfId="1391"/>
    <cellStyle name="Обычный 20" xfId="1392"/>
    <cellStyle name="Обычный 21" xfId="1393"/>
    <cellStyle name="Обычный 22" xfId="1394"/>
    <cellStyle name="Обычный 23" xfId="1395"/>
    <cellStyle name="Обычный 24" xfId="1396"/>
    <cellStyle name="Обычный 25" xfId="1397"/>
    <cellStyle name="Обычный 26" xfId="1398"/>
    <cellStyle name="Обычный 27" xfId="1399"/>
    <cellStyle name="Обычный 28" xfId="1400"/>
    <cellStyle name="Обычный 29" xfId="1401"/>
    <cellStyle name="Обычный 3" xfId="1402"/>
    <cellStyle name="Обычный 3 10" xfId="2115"/>
    <cellStyle name="Обычный 3 10 2" xfId="2315"/>
    <cellStyle name="Обычный 3 11" xfId="2215"/>
    <cellStyle name="Обычный 3 2" xfId="1403"/>
    <cellStyle name="Обычный 3 2 2" xfId="1655"/>
    <cellStyle name="Обычный 3 2 2 2" xfId="1970"/>
    <cellStyle name="Обычный 3 2 2 2 2" xfId="2191"/>
    <cellStyle name="Обычный 3 2 2 2 2 2" xfId="2391"/>
    <cellStyle name="Обычный 3 2 2 2 3" xfId="2291"/>
    <cellStyle name="Обычный 3 2 2 3" xfId="2141"/>
    <cellStyle name="Обычный 3 2 2 3 2" xfId="2341"/>
    <cellStyle name="Обычный 3 2 2 4" xfId="2241"/>
    <cellStyle name="Обычный 3 2 3" xfId="1815"/>
    <cellStyle name="Обычный 3 2 3 2" xfId="2166"/>
    <cellStyle name="Обычный 3 2 3 2 2" xfId="2366"/>
    <cellStyle name="Обычный 3 2 3 3" xfId="2266"/>
    <cellStyle name="Обычный 3 2 4" xfId="2116"/>
    <cellStyle name="Обычный 3 2 4 2" xfId="2316"/>
    <cellStyle name="Обычный 3 2 5" xfId="2216"/>
    <cellStyle name="Обычный 3 3" xfId="1404"/>
    <cellStyle name="Обычный 3 4" xfId="1405"/>
    <cellStyle name="Обычный 3 5" xfId="1406"/>
    <cellStyle name="Обычный 3 6" xfId="1407"/>
    <cellStyle name="Обычный 3 7" xfId="1408"/>
    <cellStyle name="Обычный 3 8" xfId="1654"/>
    <cellStyle name="Обычный 3 8 2" xfId="1969"/>
    <cellStyle name="Обычный 3 8 2 2" xfId="2190"/>
    <cellStyle name="Обычный 3 8 2 2 2" xfId="2390"/>
    <cellStyle name="Обычный 3 8 2 3" xfId="2290"/>
    <cellStyle name="Обычный 3 8 3" xfId="2140"/>
    <cellStyle name="Обычный 3 8 3 2" xfId="2340"/>
    <cellStyle name="Обычный 3 8 4" xfId="2240"/>
    <cellStyle name="Обычный 3 9" xfId="1814"/>
    <cellStyle name="Обычный 3 9 2" xfId="2165"/>
    <cellStyle name="Обычный 3 9 2 2" xfId="2365"/>
    <cellStyle name="Обычный 3 9 3" xfId="2265"/>
    <cellStyle name="Обычный 30" xfId="1409"/>
    <cellStyle name="Обычный 31" xfId="1410"/>
    <cellStyle name="Обычный 31 2" xfId="1656"/>
    <cellStyle name="Обычный 32" xfId="1411"/>
    <cellStyle name="Обычный 33" xfId="1412"/>
    <cellStyle name="Обычный 34" xfId="1413"/>
    <cellStyle name="Обычный 35" xfId="1414"/>
    <cellStyle name="Обычный 35 2" xfId="1657"/>
    <cellStyle name="Обычный 35 2 2" xfId="1971"/>
    <cellStyle name="Обычный 35 2 2 2" xfId="2192"/>
    <cellStyle name="Обычный 35 2 2 2 2" xfId="2392"/>
    <cellStyle name="Обычный 35 2 2 3" xfId="2292"/>
    <cellStyle name="Обычный 35 2 3" xfId="2142"/>
    <cellStyle name="Обычный 35 2 3 2" xfId="2342"/>
    <cellStyle name="Обычный 35 2 4" xfId="2242"/>
    <cellStyle name="Обычный 35 3" xfId="1816"/>
    <cellStyle name="Обычный 35 3 2" xfId="2167"/>
    <cellStyle name="Обычный 35 3 2 2" xfId="2367"/>
    <cellStyle name="Обычный 35 3 3" xfId="2267"/>
    <cellStyle name="Обычный 35 4" xfId="2117"/>
    <cellStyle name="Обычный 35 4 2" xfId="2317"/>
    <cellStyle name="Обычный 35 5" xfId="2217"/>
    <cellStyle name="Обычный 36" xfId="1415"/>
    <cellStyle name="Обычный 36 2" xfId="1658"/>
    <cellStyle name="Обычный 36 2 2" xfId="1972"/>
    <cellStyle name="Обычный 36 2 2 2" xfId="2193"/>
    <cellStyle name="Обычный 36 2 2 2 2" xfId="2393"/>
    <cellStyle name="Обычный 36 2 2 3" xfId="2293"/>
    <cellStyle name="Обычный 36 2 3" xfId="2143"/>
    <cellStyle name="Обычный 36 2 3 2" xfId="2343"/>
    <cellStyle name="Обычный 36 2 4" xfId="2243"/>
    <cellStyle name="Обычный 36 3" xfId="1817"/>
    <cellStyle name="Обычный 36 3 2" xfId="2168"/>
    <cellStyle name="Обычный 36 3 2 2" xfId="2368"/>
    <cellStyle name="Обычный 36 3 3" xfId="2268"/>
    <cellStyle name="Обычный 36 4" xfId="2118"/>
    <cellStyle name="Обычный 36 4 2" xfId="2318"/>
    <cellStyle name="Обычный 36 5" xfId="2218"/>
    <cellStyle name="Обычный 37" xfId="1416"/>
    <cellStyle name="Обычный 37 2" xfId="1659"/>
    <cellStyle name="Обычный 37 2 2" xfId="1973"/>
    <cellStyle name="Обычный 37 2 2 2" xfId="2194"/>
    <cellStyle name="Обычный 37 2 2 2 2" xfId="2394"/>
    <cellStyle name="Обычный 37 2 2 3" xfId="2294"/>
    <cellStyle name="Обычный 37 2 3" xfId="2144"/>
    <cellStyle name="Обычный 37 2 3 2" xfId="2344"/>
    <cellStyle name="Обычный 37 2 4" xfId="2244"/>
    <cellStyle name="Обычный 37 3" xfId="1818"/>
    <cellStyle name="Обычный 37 3 2" xfId="2169"/>
    <cellStyle name="Обычный 37 3 2 2" xfId="2369"/>
    <cellStyle name="Обычный 37 3 3" xfId="2269"/>
    <cellStyle name="Обычный 37 4" xfId="2119"/>
    <cellStyle name="Обычный 37 4 2" xfId="2319"/>
    <cellStyle name="Обычный 37 5" xfId="2219"/>
    <cellStyle name="Обычный 38" xfId="1417"/>
    <cellStyle name="Обычный 38 2" xfId="1660"/>
    <cellStyle name="Обычный 38 2 2" xfId="1974"/>
    <cellStyle name="Обычный 38 2 2 2" xfId="2195"/>
    <cellStyle name="Обычный 38 2 2 2 2" xfId="2395"/>
    <cellStyle name="Обычный 38 2 2 3" xfId="2295"/>
    <cellStyle name="Обычный 38 2 3" xfId="2145"/>
    <cellStyle name="Обычный 38 2 3 2" xfId="2345"/>
    <cellStyle name="Обычный 38 2 4" xfId="2245"/>
    <cellStyle name="Обычный 38 3" xfId="1819"/>
    <cellStyle name="Обычный 38 3 2" xfId="2170"/>
    <cellStyle name="Обычный 38 3 2 2" xfId="2370"/>
    <cellStyle name="Обычный 38 3 3" xfId="2270"/>
    <cellStyle name="Обычный 38 4" xfId="2120"/>
    <cellStyle name="Обычный 38 4 2" xfId="2320"/>
    <cellStyle name="Обычный 38 5" xfId="2220"/>
    <cellStyle name="Обычный 39" xfId="1418"/>
    <cellStyle name="Обычный 39 2" xfId="1661"/>
    <cellStyle name="Обычный 39 2 2" xfId="1975"/>
    <cellStyle name="Обычный 39 2 2 2" xfId="2196"/>
    <cellStyle name="Обычный 39 2 2 2 2" xfId="2396"/>
    <cellStyle name="Обычный 39 2 2 3" xfId="2296"/>
    <cellStyle name="Обычный 39 2 3" xfId="2146"/>
    <cellStyle name="Обычный 39 2 3 2" xfId="2346"/>
    <cellStyle name="Обычный 39 2 4" xfId="2246"/>
    <cellStyle name="Обычный 39 3" xfId="1820"/>
    <cellStyle name="Обычный 39 3 2" xfId="2171"/>
    <cellStyle name="Обычный 39 3 2 2" xfId="2371"/>
    <cellStyle name="Обычный 39 3 3" xfId="2271"/>
    <cellStyle name="Обычный 39 4" xfId="2121"/>
    <cellStyle name="Обычный 39 4 2" xfId="2321"/>
    <cellStyle name="Обычный 39 5" xfId="2221"/>
    <cellStyle name="Обычный 4" xfId="1419"/>
    <cellStyle name="Обычный 4 2" xfId="1420"/>
    <cellStyle name="Обычный 4 3" xfId="1421"/>
    <cellStyle name="Обычный 4 4" xfId="1662"/>
    <cellStyle name="Обычный 4 4 2" xfId="1976"/>
    <cellStyle name="Обычный 4 4 2 2" xfId="2197"/>
    <cellStyle name="Обычный 4 4 2 2 2" xfId="2397"/>
    <cellStyle name="Обычный 4 4 2 3" xfId="2297"/>
    <cellStyle name="Обычный 4 4 3" xfId="2147"/>
    <cellStyle name="Обычный 4 4 3 2" xfId="2347"/>
    <cellStyle name="Обычный 4 4 4" xfId="2247"/>
    <cellStyle name="Обычный 4 5" xfId="1821"/>
    <cellStyle name="Обычный 4 5 2" xfId="2172"/>
    <cellStyle name="Обычный 4 5 2 2" xfId="2372"/>
    <cellStyle name="Обычный 4 5 3" xfId="2272"/>
    <cellStyle name="Обычный 4 6" xfId="2122"/>
    <cellStyle name="Обычный 4 6 2" xfId="2322"/>
    <cellStyle name="Обычный 4 7" xfId="2222"/>
    <cellStyle name="Обычный 40" xfId="1422"/>
    <cellStyle name="Обычный 40 2" xfId="1663"/>
    <cellStyle name="Обычный 40 2 2" xfId="1977"/>
    <cellStyle name="Обычный 40 2 2 2" xfId="2198"/>
    <cellStyle name="Обычный 40 2 2 2 2" xfId="2398"/>
    <cellStyle name="Обычный 40 2 2 3" xfId="2298"/>
    <cellStyle name="Обычный 40 2 3" xfId="2148"/>
    <cellStyle name="Обычный 40 2 3 2" xfId="2348"/>
    <cellStyle name="Обычный 40 2 4" xfId="2248"/>
    <cellStyle name="Обычный 40 3" xfId="1822"/>
    <cellStyle name="Обычный 40 3 2" xfId="2173"/>
    <cellStyle name="Обычный 40 3 2 2" xfId="2373"/>
    <cellStyle name="Обычный 40 3 3" xfId="2273"/>
    <cellStyle name="Обычный 40 4" xfId="2123"/>
    <cellStyle name="Обычный 40 4 2" xfId="2323"/>
    <cellStyle name="Обычный 40 5" xfId="2223"/>
    <cellStyle name="Обычный 41" xfId="1423"/>
    <cellStyle name="Обычный 41 2" xfId="1664"/>
    <cellStyle name="Обычный 41 2 2" xfId="1978"/>
    <cellStyle name="Обычный 41 2 2 2" xfId="2199"/>
    <cellStyle name="Обычный 41 2 2 2 2" xfId="2399"/>
    <cellStyle name="Обычный 41 2 2 3" xfId="2299"/>
    <cellStyle name="Обычный 41 2 3" xfId="2149"/>
    <cellStyle name="Обычный 41 2 3 2" xfId="2349"/>
    <cellStyle name="Обычный 41 2 4" xfId="2249"/>
    <cellStyle name="Обычный 41 3" xfId="1823"/>
    <cellStyle name="Обычный 41 3 2" xfId="2174"/>
    <cellStyle name="Обычный 41 3 2 2" xfId="2374"/>
    <cellStyle name="Обычный 41 3 3" xfId="2274"/>
    <cellStyle name="Обычный 41 4" xfId="2124"/>
    <cellStyle name="Обычный 41 4 2" xfId="2324"/>
    <cellStyle name="Обычный 41 5" xfId="2224"/>
    <cellStyle name="Обычный 42" xfId="1424"/>
    <cellStyle name="Обычный 42 2" xfId="1665"/>
    <cellStyle name="Обычный 42 2 2" xfId="1979"/>
    <cellStyle name="Обычный 42 2 2 2" xfId="2200"/>
    <cellStyle name="Обычный 42 2 2 2 2" xfId="2400"/>
    <cellStyle name="Обычный 42 2 2 3" xfId="2300"/>
    <cellStyle name="Обычный 42 2 3" xfId="2150"/>
    <cellStyle name="Обычный 42 2 3 2" xfId="2350"/>
    <cellStyle name="Обычный 42 2 4" xfId="2250"/>
    <cellStyle name="Обычный 42 3" xfId="1824"/>
    <cellStyle name="Обычный 42 3 2" xfId="2175"/>
    <cellStyle name="Обычный 42 3 2 2" xfId="2375"/>
    <cellStyle name="Обычный 42 3 3" xfId="2275"/>
    <cellStyle name="Обычный 42 4" xfId="2125"/>
    <cellStyle name="Обычный 42 4 2" xfId="2325"/>
    <cellStyle name="Обычный 42 5" xfId="2225"/>
    <cellStyle name="Обычный 43" xfId="1425"/>
    <cellStyle name="Обычный 43 2" xfId="1666"/>
    <cellStyle name="Обычный 43 2 2" xfId="1980"/>
    <cellStyle name="Обычный 43 2 2 2" xfId="2201"/>
    <cellStyle name="Обычный 43 2 2 2 2" xfId="2401"/>
    <cellStyle name="Обычный 43 2 2 3" xfId="2301"/>
    <cellStyle name="Обычный 43 2 3" xfId="2151"/>
    <cellStyle name="Обычный 43 2 3 2" xfId="2351"/>
    <cellStyle name="Обычный 43 2 4" xfId="2251"/>
    <cellStyle name="Обычный 43 3" xfId="1825"/>
    <cellStyle name="Обычный 43 3 2" xfId="2176"/>
    <cellStyle name="Обычный 43 3 2 2" xfId="2376"/>
    <cellStyle name="Обычный 43 3 3" xfId="2276"/>
    <cellStyle name="Обычный 43 4" xfId="2126"/>
    <cellStyle name="Обычный 43 4 2" xfId="2326"/>
    <cellStyle name="Обычный 43 5" xfId="2226"/>
    <cellStyle name="Обычный 44" xfId="1426"/>
    <cellStyle name="Обычный 44 2" xfId="1667"/>
    <cellStyle name="Обычный 44 2 2" xfId="1981"/>
    <cellStyle name="Обычный 44 2 2 2" xfId="2202"/>
    <cellStyle name="Обычный 44 2 2 2 2" xfId="2402"/>
    <cellStyle name="Обычный 44 2 2 3" xfId="2302"/>
    <cellStyle name="Обычный 44 2 3" xfId="2152"/>
    <cellStyle name="Обычный 44 2 3 2" xfId="2352"/>
    <cellStyle name="Обычный 44 2 4" xfId="2252"/>
    <cellStyle name="Обычный 44 3" xfId="1826"/>
    <cellStyle name="Обычный 44 3 2" xfId="2177"/>
    <cellStyle name="Обычный 44 3 2 2" xfId="2377"/>
    <cellStyle name="Обычный 44 3 3" xfId="2277"/>
    <cellStyle name="Обычный 44 4" xfId="2127"/>
    <cellStyle name="Обычный 44 4 2" xfId="2327"/>
    <cellStyle name="Обычный 44 5" xfId="2227"/>
    <cellStyle name="Обычный 45" xfId="1427"/>
    <cellStyle name="Обычный 45 2" xfId="1668"/>
    <cellStyle name="Обычный 45 2 2" xfId="1982"/>
    <cellStyle name="Обычный 45 2 2 2" xfId="2203"/>
    <cellStyle name="Обычный 45 2 2 2 2" xfId="2403"/>
    <cellStyle name="Обычный 45 2 2 3" xfId="2303"/>
    <cellStyle name="Обычный 45 2 3" xfId="2153"/>
    <cellStyle name="Обычный 45 2 3 2" xfId="2353"/>
    <cellStyle name="Обычный 45 2 4" xfId="2253"/>
    <cellStyle name="Обычный 45 3" xfId="1827"/>
    <cellStyle name="Обычный 45 3 2" xfId="2178"/>
    <cellStyle name="Обычный 45 3 2 2" xfId="2378"/>
    <cellStyle name="Обычный 45 3 3" xfId="2278"/>
    <cellStyle name="Обычный 45 4" xfId="2128"/>
    <cellStyle name="Обычный 45 4 2" xfId="2328"/>
    <cellStyle name="Обычный 45 5" xfId="2228"/>
    <cellStyle name="Обычный 46" xfId="1428"/>
    <cellStyle name="Обычный 46 2" xfId="1669"/>
    <cellStyle name="Обычный 46 2 2" xfId="1983"/>
    <cellStyle name="Обычный 46 2 2 2" xfId="2204"/>
    <cellStyle name="Обычный 46 2 2 2 2" xfId="2404"/>
    <cellStyle name="Обычный 46 2 2 3" xfId="2304"/>
    <cellStyle name="Обычный 46 2 3" xfId="2154"/>
    <cellStyle name="Обычный 46 2 3 2" xfId="2354"/>
    <cellStyle name="Обычный 46 2 4" xfId="2254"/>
    <cellStyle name="Обычный 46 3" xfId="1828"/>
    <cellStyle name="Обычный 46 3 2" xfId="2179"/>
    <cellStyle name="Обычный 46 3 2 2" xfId="2379"/>
    <cellStyle name="Обычный 46 3 3" xfId="2279"/>
    <cellStyle name="Обычный 46 4" xfId="2129"/>
    <cellStyle name="Обычный 46 4 2" xfId="2329"/>
    <cellStyle name="Обычный 46 5" xfId="2229"/>
    <cellStyle name="Обычный 47" xfId="1429"/>
    <cellStyle name="Обычный 47 2" xfId="1670"/>
    <cellStyle name="Обычный 47 2 2" xfId="1984"/>
    <cellStyle name="Обычный 47 2 2 2" xfId="2205"/>
    <cellStyle name="Обычный 47 2 2 2 2" xfId="2405"/>
    <cellStyle name="Обычный 47 2 2 3" xfId="2305"/>
    <cellStyle name="Обычный 47 2 3" xfId="2155"/>
    <cellStyle name="Обычный 47 2 3 2" xfId="2355"/>
    <cellStyle name="Обычный 47 2 4" xfId="2255"/>
    <cellStyle name="Обычный 47 3" xfId="1829"/>
    <cellStyle name="Обычный 47 3 2" xfId="2180"/>
    <cellStyle name="Обычный 47 3 2 2" xfId="2380"/>
    <cellStyle name="Обычный 47 3 3" xfId="2280"/>
    <cellStyle name="Обычный 47 4" xfId="2130"/>
    <cellStyle name="Обычный 47 4 2" xfId="2330"/>
    <cellStyle name="Обычный 47 5" xfId="2230"/>
    <cellStyle name="Обычный 48" xfId="1430"/>
    <cellStyle name="Обычный 48 2" xfId="1671"/>
    <cellStyle name="Обычный 48 2 2" xfId="1985"/>
    <cellStyle name="Обычный 48 2 2 2" xfId="2206"/>
    <cellStyle name="Обычный 48 2 2 2 2" xfId="2406"/>
    <cellStyle name="Обычный 48 2 2 3" xfId="2306"/>
    <cellStyle name="Обычный 48 2 3" xfId="2156"/>
    <cellStyle name="Обычный 48 2 3 2" xfId="2356"/>
    <cellStyle name="Обычный 48 2 4" xfId="2256"/>
    <cellStyle name="Обычный 48 3" xfId="1830"/>
    <cellStyle name="Обычный 48 3 2" xfId="2181"/>
    <cellStyle name="Обычный 48 3 2 2" xfId="2381"/>
    <cellStyle name="Обычный 48 3 3" xfId="2281"/>
    <cellStyle name="Обычный 48 4" xfId="2131"/>
    <cellStyle name="Обычный 48 4 2" xfId="2331"/>
    <cellStyle name="Обычный 48 5" xfId="2231"/>
    <cellStyle name="Обычный 49" xfId="1431"/>
    <cellStyle name="Обычный 49 2" xfId="1672"/>
    <cellStyle name="Обычный 49 2 2" xfId="1986"/>
    <cellStyle name="Обычный 49 2 2 2" xfId="2207"/>
    <cellStyle name="Обычный 49 2 2 2 2" xfId="2407"/>
    <cellStyle name="Обычный 49 2 2 3" xfId="2307"/>
    <cellStyle name="Обычный 49 2 3" xfId="2157"/>
    <cellStyle name="Обычный 49 2 3 2" xfId="2357"/>
    <cellStyle name="Обычный 49 2 4" xfId="2257"/>
    <cellStyle name="Обычный 49 3" xfId="1831"/>
    <cellStyle name="Обычный 49 3 2" xfId="2182"/>
    <cellStyle name="Обычный 49 3 2 2" xfId="2382"/>
    <cellStyle name="Обычный 49 3 3" xfId="2282"/>
    <cellStyle name="Обычный 49 4" xfId="2132"/>
    <cellStyle name="Обычный 49 4 2" xfId="2332"/>
    <cellStyle name="Обычный 49 5" xfId="2232"/>
    <cellStyle name="Обычный 5" xfId="1432"/>
    <cellStyle name="Обычный 5 2" xfId="1433"/>
    <cellStyle name="Обычный 5 3" xfId="1434"/>
    <cellStyle name="Обычный 5 4" xfId="1435"/>
    <cellStyle name="Обычный 50" xfId="1436"/>
    <cellStyle name="Обычный 50 2" xfId="1673"/>
    <cellStyle name="Обычный 50 2 2" xfId="1987"/>
    <cellStyle name="Обычный 50 2 2 2" xfId="2208"/>
    <cellStyle name="Обычный 50 2 2 2 2" xfId="2408"/>
    <cellStyle name="Обычный 50 2 2 3" xfId="2308"/>
    <cellStyle name="Обычный 50 2 3" xfId="2158"/>
    <cellStyle name="Обычный 50 2 3 2" xfId="2358"/>
    <cellStyle name="Обычный 50 2 4" xfId="2258"/>
    <cellStyle name="Обычный 50 3" xfId="1832"/>
    <cellStyle name="Обычный 50 3 2" xfId="2183"/>
    <cellStyle name="Обычный 50 3 2 2" xfId="2383"/>
    <cellStyle name="Обычный 50 3 3" xfId="2283"/>
    <cellStyle name="Обычный 50 4" xfId="2133"/>
    <cellStyle name="Обычный 50 4 2" xfId="2333"/>
    <cellStyle name="Обычный 50 5" xfId="2233"/>
    <cellStyle name="Обычный 51" xfId="1437"/>
    <cellStyle name="Обычный 51 2" xfId="1674"/>
    <cellStyle name="Обычный 51 2 2" xfId="1988"/>
    <cellStyle name="Обычный 51 2 2 2" xfId="2209"/>
    <cellStyle name="Обычный 51 2 2 2 2" xfId="2409"/>
    <cellStyle name="Обычный 51 2 2 3" xfId="2309"/>
    <cellStyle name="Обычный 51 2 3" xfId="2159"/>
    <cellStyle name="Обычный 51 2 3 2" xfId="2359"/>
    <cellStyle name="Обычный 51 2 4" xfId="2259"/>
    <cellStyle name="Обычный 51 3" xfId="1833"/>
    <cellStyle name="Обычный 51 3 2" xfId="2184"/>
    <cellStyle name="Обычный 51 3 2 2" xfId="2384"/>
    <cellStyle name="Обычный 51 3 3" xfId="2284"/>
    <cellStyle name="Обычный 51 4" xfId="2134"/>
    <cellStyle name="Обычный 51 4 2" xfId="2334"/>
    <cellStyle name="Обычный 51 5" xfId="2234"/>
    <cellStyle name="Обычный 52" xfId="1438"/>
    <cellStyle name="Обычный 52 2" xfId="1675"/>
    <cellStyle name="Обычный 52 2 2" xfId="1989"/>
    <cellStyle name="Обычный 52 2 2 2" xfId="2210"/>
    <cellStyle name="Обычный 52 2 2 2 2" xfId="2410"/>
    <cellStyle name="Обычный 52 2 2 3" xfId="2310"/>
    <cellStyle name="Обычный 52 2 3" xfId="2160"/>
    <cellStyle name="Обычный 52 2 3 2" xfId="2360"/>
    <cellStyle name="Обычный 52 2 4" xfId="2260"/>
    <cellStyle name="Обычный 52 3" xfId="1834"/>
    <cellStyle name="Обычный 52 3 2" xfId="2185"/>
    <cellStyle name="Обычный 52 3 2 2" xfId="2385"/>
    <cellStyle name="Обычный 52 3 3" xfId="2285"/>
    <cellStyle name="Обычный 52 4" xfId="2135"/>
    <cellStyle name="Обычный 52 4 2" xfId="2335"/>
    <cellStyle name="Обычный 52 5" xfId="2235"/>
    <cellStyle name="Обычный 53" xfId="1439"/>
    <cellStyle name="Обычный 53 2" xfId="1676"/>
    <cellStyle name="Обычный 53 2 2" xfId="1990"/>
    <cellStyle name="Обычный 53 2 2 2" xfId="2211"/>
    <cellStyle name="Обычный 53 2 2 2 2" xfId="2411"/>
    <cellStyle name="Обычный 53 2 2 3" xfId="2311"/>
    <cellStyle name="Обычный 53 2 3" xfId="2161"/>
    <cellStyle name="Обычный 53 2 3 2" xfId="2361"/>
    <cellStyle name="Обычный 53 2 4" xfId="2261"/>
    <cellStyle name="Обычный 53 3" xfId="1835"/>
    <cellStyle name="Обычный 53 3 2" xfId="2186"/>
    <cellStyle name="Обычный 53 3 2 2" xfId="2386"/>
    <cellStyle name="Обычный 53 3 3" xfId="2286"/>
    <cellStyle name="Обычный 53 4" xfId="2136"/>
    <cellStyle name="Обычный 53 4 2" xfId="2336"/>
    <cellStyle name="Обычный 53 5" xfId="2236"/>
    <cellStyle name="Обычный 54" xfId="1440"/>
    <cellStyle name="Обычный 54 2" xfId="1677"/>
    <cellStyle name="Обычный 54 2 2" xfId="1991"/>
    <cellStyle name="Обычный 54 2 2 2" xfId="2212"/>
    <cellStyle name="Обычный 54 2 2 2 2" xfId="2412"/>
    <cellStyle name="Обычный 54 2 2 3" xfId="2312"/>
    <cellStyle name="Обычный 54 2 3" xfId="2162"/>
    <cellStyle name="Обычный 54 2 3 2" xfId="2362"/>
    <cellStyle name="Обычный 54 2 4" xfId="2262"/>
    <cellStyle name="Обычный 54 3" xfId="1836"/>
    <cellStyle name="Обычный 54 3 2" xfId="2187"/>
    <cellStyle name="Обычный 54 3 2 2" xfId="2387"/>
    <cellStyle name="Обычный 54 3 3" xfId="2287"/>
    <cellStyle name="Обычный 54 4" xfId="2137"/>
    <cellStyle name="Обычный 54 4 2" xfId="2337"/>
    <cellStyle name="Обычный 54 5" xfId="2237"/>
    <cellStyle name="Обычный 55" xfId="1441"/>
    <cellStyle name="Обычный 55 2" xfId="1678"/>
    <cellStyle name="Обычный 55 2 2" xfId="1992"/>
    <cellStyle name="Обычный 55 2 2 2" xfId="2213"/>
    <cellStyle name="Обычный 55 2 2 2 2" xfId="2413"/>
    <cellStyle name="Обычный 55 2 2 3" xfId="2313"/>
    <cellStyle name="Обычный 55 2 3" xfId="2163"/>
    <cellStyle name="Обычный 55 2 3 2" xfId="2363"/>
    <cellStyle name="Обычный 55 2 4" xfId="2263"/>
    <cellStyle name="Обычный 55 3" xfId="1837"/>
    <cellStyle name="Обычный 55 3 2" xfId="2188"/>
    <cellStyle name="Обычный 55 3 2 2" xfId="2388"/>
    <cellStyle name="Обычный 55 3 3" xfId="2288"/>
    <cellStyle name="Обычный 55 4" xfId="2138"/>
    <cellStyle name="Обычный 55 4 2" xfId="2338"/>
    <cellStyle name="Обычный 55 5" xfId="2238"/>
    <cellStyle name="Обычный 6" xfId="1442"/>
    <cellStyle name="Обычный 6 2" xfId="1443"/>
    <cellStyle name="Обычный 7" xfId="1444"/>
    <cellStyle name="Обычный 7 2" xfId="1445"/>
    <cellStyle name="Обычный 8" xfId="1446"/>
    <cellStyle name="Обычный 9" xfId="1447"/>
    <cellStyle name="Плохой 2" xfId="1448"/>
    <cellStyle name="Пояснение 2" xfId="1449"/>
    <cellStyle name="Примечание 2" xfId="1450"/>
    <cellStyle name="Примечание 2 2" xfId="1451"/>
    <cellStyle name="Примечание 2 2 2" xfId="1680"/>
    <cellStyle name="Примечание 2 3" xfId="1679"/>
    <cellStyle name="Процентный 2" xfId="1452"/>
    <cellStyle name="Процентный 2 2" xfId="1453"/>
    <cellStyle name="Процентный 3" xfId="1454"/>
    <cellStyle name="Процентный 3 2" xfId="1455"/>
    <cellStyle name="Процентный 3 2 2" xfId="1681"/>
    <cellStyle name="Процентный 4" xfId="1456"/>
    <cellStyle name="Процентный 5" xfId="1457"/>
    <cellStyle name="Связанная ячейка 2" xfId="1458"/>
    <cellStyle name="Стиль 1" xfId="1459"/>
    <cellStyle name="Стиль 1 2" xfId="1460"/>
    <cellStyle name="Стиль 1 2 2" xfId="1461"/>
    <cellStyle name="Стиль 1 2 3" xfId="1462"/>
    <cellStyle name="Стиль 1 3" xfId="1463"/>
    <cellStyle name="Стиль 1 4" xfId="1464"/>
    <cellStyle name="Стиль 1_Прайс Альянс (VRF NEOCLIMA) декабрь 2011" xfId="1465"/>
    <cellStyle name="Текст предупреждения 2" xfId="1466"/>
    <cellStyle name="Тысячи [0]_PR_KOMPL" xfId="1467"/>
    <cellStyle name="Тысячи_PО_K_971" xfId="1468"/>
    <cellStyle name="Финансовый [0]" xfId="1469" builtinId="6"/>
    <cellStyle name="Финансовый [0] 2" xfId="1470"/>
    <cellStyle name="Финансовый [0] 2 2" xfId="1471"/>
    <cellStyle name="Финансовый [0] 2 2 2" xfId="1472"/>
    <cellStyle name="Финансовый [0] 2 2 2 2" xfId="1685"/>
    <cellStyle name="Финансовый [0] 2 2 2 2 2" xfId="1996"/>
    <cellStyle name="Финансовый [0] 2 2 2 3" xfId="1841"/>
    <cellStyle name="Финансовый [0] 2 2 3" xfId="1684"/>
    <cellStyle name="Финансовый [0] 2 2 3 2" xfId="1995"/>
    <cellStyle name="Финансовый [0] 2 2 4" xfId="1840"/>
    <cellStyle name="Финансовый [0] 2 3" xfId="1473"/>
    <cellStyle name="Финансовый [0] 2 3 2" xfId="1474"/>
    <cellStyle name="Финансовый [0] 2 3 2 2" xfId="1687"/>
    <cellStyle name="Финансовый [0] 2 3 2 2 2" xfId="1998"/>
    <cellStyle name="Финансовый [0] 2 3 2 3" xfId="1843"/>
    <cellStyle name="Финансовый [0] 2 3 3" xfId="1686"/>
    <cellStyle name="Финансовый [0] 2 3 3 2" xfId="1997"/>
    <cellStyle name="Финансовый [0] 2 3 4" xfId="1842"/>
    <cellStyle name="Финансовый [0] 2 4" xfId="1475"/>
    <cellStyle name="Финансовый [0] 2 4 2" xfId="1688"/>
    <cellStyle name="Финансовый [0] 2 4 2 2" xfId="1999"/>
    <cellStyle name="Финансовый [0] 2 4 3" xfId="1844"/>
    <cellStyle name="Финансовый [0] 2 5" xfId="1476"/>
    <cellStyle name="Финансовый [0] 2 5 2" xfId="1689"/>
    <cellStyle name="Финансовый [0] 2 5 2 2" xfId="2000"/>
    <cellStyle name="Финансовый [0] 2 5 3" xfId="1845"/>
    <cellStyle name="Финансовый [0] 2 6" xfId="1683"/>
    <cellStyle name="Финансовый [0] 2 6 2" xfId="1994"/>
    <cellStyle name="Финансовый [0] 2 7" xfId="1839"/>
    <cellStyle name="Финансовый [0] 3" xfId="1477"/>
    <cellStyle name="Финансовый [0] 3 2" xfId="1478"/>
    <cellStyle name="Финансовый [0] 3 2 2" xfId="1479"/>
    <cellStyle name="Финансовый [0] 3 2 2 2" xfId="1692"/>
    <cellStyle name="Финансовый [0] 3 2 2 2 2" xfId="2003"/>
    <cellStyle name="Финансовый [0] 3 2 2 3" xfId="1848"/>
    <cellStyle name="Финансовый [0] 3 2 3" xfId="1691"/>
    <cellStyle name="Финансовый [0] 3 2 3 2" xfId="2002"/>
    <cellStyle name="Финансовый [0] 3 2 4" xfId="1847"/>
    <cellStyle name="Финансовый [0] 3 3" xfId="1480"/>
    <cellStyle name="Финансовый [0] 3 3 2" xfId="1481"/>
    <cellStyle name="Финансовый [0] 3 3 2 2" xfId="1694"/>
    <cellStyle name="Финансовый [0] 3 3 2 2 2" xfId="2005"/>
    <cellStyle name="Финансовый [0] 3 3 2 3" xfId="1850"/>
    <cellStyle name="Финансовый [0] 3 3 3" xfId="1693"/>
    <cellStyle name="Финансовый [0] 3 3 3 2" xfId="2004"/>
    <cellStyle name="Финансовый [0] 3 3 4" xfId="1849"/>
    <cellStyle name="Финансовый [0] 3 4" xfId="1482"/>
    <cellStyle name="Финансовый [0] 3 4 2" xfId="1695"/>
    <cellStyle name="Финансовый [0] 3 4 2 2" xfId="2006"/>
    <cellStyle name="Финансовый [0] 3 4 3" xfId="1851"/>
    <cellStyle name="Финансовый [0] 3 5" xfId="1483"/>
    <cellStyle name="Финансовый [0] 3 5 2" xfId="1696"/>
    <cellStyle name="Финансовый [0] 3 5 2 2" xfId="2007"/>
    <cellStyle name="Финансовый [0] 3 5 3" xfId="1852"/>
    <cellStyle name="Финансовый [0] 3 6" xfId="1690"/>
    <cellStyle name="Финансовый [0] 3 6 2" xfId="2001"/>
    <cellStyle name="Финансовый [0] 3 7" xfId="1846"/>
    <cellStyle name="Финансовый [0] 4" xfId="1484"/>
    <cellStyle name="Финансовый [0] 4 2" xfId="1485"/>
    <cellStyle name="Финансовый [0] 4 2 2" xfId="1697"/>
    <cellStyle name="Финансовый [0] 5" xfId="1486"/>
    <cellStyle name="Финансовый [0] 6" xfId="1487"/>
    <cellStyle name="Финансовый [0] 7" xfId="1488"/>
    <cellStyle name="Финансовый [0] 7 2" xfId="1698"/>
    <cellStyle name="Финансовый [0] 7 2 2" xfId="2008"/>
    <cellStyle name="Финансовый [0] 7 3" xfId="1853"/>
    <cellStyle name="Финансовый [0] 8" xfId="1682"/>
    <cellStyle name="Финансовый [0] 8 2" xfId="1993"/>
    <cellStyle name="Финансовый [0] 9" xfId="1838"/>
    <cellStyle name="Финансовый 10" xfId="1489"/>
    <cellStyle name="Финансовый 10 2" xfId="1490"/>
    <cellStyle name="Финансовый 10 2 2" xfId="1491"/>
    <cellStyle name="Финансовый 10 2 2 2" xfId="1701"/>
    <cellStyle name="Финансовый 10 2 2 2 2" xfId="2011"/>
    <cellStyle name="Финансовый 10 2 2 3" xfId="1856"/>
    <cellStyle name="Финансовый 10 2 3" xfId="1700"/>
    <cellStyle name="Финансовый 10 2 3 2" xfId="2010"/>
    <cellStyle name="Финансовый 10 2 4" xfId="1855"/>
    <cellStyle name="Финансовый 10 3" xfId="1492"/>
    <cellStyle name="Финансовый 10 3 2" xfId="1702"/>
    <cellStyle name="Финансовый 10 3 2 2" xfId="2012"/>
    <cellStyle name="Финансовый 10 3 3" xfId="1857"/>
    <cellStyle name="Финансовый 10 4" xfId="1699"/>
    <cellStyle name="Финансовый 10 4 2" xfId="2009"/>
    <cellStyle name="Финансовый 10 5" xfId="1854"/>
    <cellStyle name="Финансовый 11" xfId="1493"/>
    <cellStyle name="Финансовый 11 2" xfId="1494"/>
    <cellStyle name="Финансовый 11 2 2" xfId="1495"/>
    <cellStyle name="Финансовый 11 2 2 2" xfId="1705"/>
    <cellStyle name="Финансовый 11 2 2 2 2" xfId="2015"/>
    <cellStyle name="Финансовый 11 2 2 3" xfId="1860"/>
    <cellStyle name="Финансовый 11 2 3" xfId="1704"/>
    <cellStyle name="Финансовый 11 2 3 2" xfId="2014"/>
    <cellStyle name="Финансовый 11 2 4" xfId="1859"/>
    <cellStyle name="Финансовый 11 3" xfId="1496"/>
    <cellStyle name="Финансовый 11 3 2" xfId="1706"/>
    <cellStyle name="Финансовый 11 3 2 2" xfId="2016"/>
    <cellStyle name="Финансовый 11 3 3" xfId="1861"/>
    <cellStyle name="Финансовый 11 4" xfId="1703"/>
    <cellStyle name="Финансовый 11 4 2" xfId="2013"/>
    <cellStyle name="Финансовый 11 5" xfId="1858"/>
    <cellStyle name="Финансовый 12" xfId="1497"/>
    <cellStyle name="Финансовый 12 2" xfId="1498"/>
    <cellStyle name="Финансовый 12 2 2" xfId="1499"/>
    <cellStyle name="Финансовый 12 2 2 2" xfId="1709"/>
    <cellStyle name="Финансовый 12 2 2 2 2" xfId="2019"/>
    <cellStyle name="Финансовый 12 2 2 3" xfId="1864"/>
    <cellStyle name="Финансовый 12 2 3" xfId="1708"/>
    <cellStyle name="Финансовый 12 2 3 2" xfId="2018"/>
    <cellStyle name="Финансовый 12 2 4" xfId="1863"/>
    <cellStyle name="Финансовый 12 3" xfId="1500"/>
    <cellStyle name="Финансовый 12 3 2" xfId="1710"/>
    <cellStyle name="Финансовый 12 3 2 2" xfId="2020"/>
    <cellStyle name="Финансовый 12 3 3" xfId="1865"/>
    <cellStyle name="Финансовый 12 4" xfId="1707"/>
    <cellStyle name="Финансовый 12 4 2" xfId="2017"/>
    <cellStyle name="Финансовый 12 5" xfId="1862"/>
    <cellStyle name="Финансовый 13" xfId="1501"/>
    <cellStyle name="Финансовый 13 2" xfId="1502"/>
    <cellStyle name="Финансовый 13 2 2" xfId="1503"/>
    <cellStyle name="Финансовый 13 2 2 2" xfId="1713"/>
    <cellStyle name="Финансовый 13 2 2 2 2" xfId="2023"/>
    <cellStyle name="Финансовый 13 2 2 3" xfId="1868"/>
    <cellStyle name="Финансовый 13 2 3" xfId="1712"/>
    <cellStyle name="Финансовый 13 2 3 2" xfId="2022"/>
    <cellStyle name="Финансовый 13 2 4" xfId="1867"/>
    <cellStyle name="Финансовый 13 3" xfId="1504"/>
    <cellStyle name="Финансовый 13 3 2" xfId="1714"/>
    <cellStyle name="Финансовый 13 3 2 2" xfId="2024"/>
    <cellStyle name="Финансовый 13 3 3" xfId="1869"/>
    <cellStyle name="Финансовый 13 4" xfId="1711"/>
    <cellStyle name="Финансовый 13 4 2" xfId="2021"/>
    <cellStyle name="Финансовый 13 5" xfId="1866"/>
    <cellStyle name="Финансовый 14" xfId="1505"/>
    <cellStyle name="Финансовый 14 2" xfId="1506"/>
    <cellStyle name="Финансовый 14 2 2" xfId="1507"/>
    <cellStyle name="Финансовый 14 2 2 2" xfId="1717"/>
    <cellStyle name="Финансовый 14 2 2 2 2" xfId="2027"/>
    <cellStyle name="Финансовый 14 2 2 3" xfId="1872"/>
    <cellStyle name="Финансовый 14 2 3" xfId="1716"/>
    <cellStyle name="Финансовый 14 2 3 2" xfId="2026"/>
    <cellStyle name="Финансовый 14 2 4" xfId="1871"/>
    <cellStyle name="Финансовый 14 3" xfId="1508"/>
    <cellStyle name="Финансовый 14 3 2" xfId="1718"/>
    <cellStyle name="Финансовый 14 3 2 2" xfId="2028"/>
    <cellStyle name="Финансовый 14 3 3" xfId="1873"/>
    <cellStyle name="Финансовый 14 4" xfId="1715"/>
    <cellStyle name="Финансовый 14 4 2" xfId="2025"/>
    <cellStyle name="Финансовый 14 5" xfId="1870"/>
    <cellStyle name="Финансовый 15" xfId="1509"/>
    <cellStyle name="Финансовый 15 2" xfId="1510"/>
    <cellStyle name="Финансовый 15 2 2" xfId="1511"/>
    <cellStyle name="Финансовый 15 2 2 2" xfId="1721"/>
    <cellStyle name="Финансовый 15 2 2 2 2" xfId="2031"/>
    <cellStyle name="Финансовый 15 2 2 3" xfId="1876"/>
    <cellStyle name="Финансовый 15 2 3" xfId="1720"/>
    <cellStyle name="Финансовый 15 2 3 2" xfId="2030"/>
    <cellStyle name="Финансовый 15 2 4" xfId="1875"/>
    <cellStyle name="Финансовый 15 3" xfId="1512"/>
    <cellStyle name="Финансовый 15 3 2" xfId="1722"/>
    <cellStyle name="Финансовый 15 3 2 2" xfId="2032"/>
    <cellStyle name="Финансовый 15 3 3" xfId="1877"/>
    <cellStyle name="Финансовый 15 4" xfId="1719"/>
    <cellStyle name="Финансовый 15 4 2" xfId="2029"/>
    <cellStyle name="Финансовый 15 5" xfId="1874"/>
    <cellStyle name="Финансовый 16" xfId="1513"/>
    <cellStyle name="Финансовый 16 2" xfId="1514"/>
    <cellStyle name="Финансовый 16 2 2" xfId="1724"/>
    <cellStyle name="Финансовый 16 2 2 2" xfId="2034"/>
    <cellStyle name="Финансовый 16 2 3" xfId="1879"/>
    <cellStyle name="Финансовый 16 3" xfId="1723"/>
    <cellStyle name="Финансовый 16 3 2" xfId="2033"/>
    <cellStyle name="Финансовый 16 4" xfId="1878"/>
    <cellStyle name="Финансовый 17" xfId="1515"/>
    <cellStyle name="Финансовый 17 2" xfId="1516"/>
    <cellStyle name="Финансовый 17 2 2" xfId="1726"/>
    <cellStyle name="Финансовый 17 2 2 2" xfId="2036"/>
    <cellStyle name="Финансовый 17 2 3" xfId="1881"/>
    <cellStyle name="Финансовый 17 3" xfId="1725"/>
    <cellStyle name="Финансовый 17 3 2" xfId="2035"/>
    <cellStyle name="Финансовый 17 4" xfId="1880"/>
    <cellStyle name="Финансовый 18" xfId="1517"/>
    <cellStyle name="Финансовый 18 2" xfId="1518"/>
    <cellStyle name="Финансовый 18 2 2" xfId="1728"/>
    <cellStyle name="Финансовый 18 2 2 2" xfId="2038"/>
    <cellStyle name="Финансовый 18 2 3" xfId="1883"/>
    <cellStyle name="Финансовый 18 3" xfId="1727"/>
    <cellStyle name="Финансовый 18 3 2" xfId="2037"/>
    <cellStyle name="Финансовый 18 4" xfId="1882"/>
    <cellStyle name="Финансовый 19" xfId="1519"/>
    <cellStyle name="Финансовый 19 2" xfId="1520"/>
    <cellStyle name="Финансовый 19 2 2" xfId="1730"/>
    <cellStyle name="Финансовый 19 2 2 2" xfId="2040"/>
    <cellStyle name="Финансовый 19 2 3" xfId="1885"/>
    <cellStyle name="Финансовый 19 3" xfId="1729"/>
    <cellStyle name="Финансовый 19 3 2" xfId="2039"/>
    <cellStyle name="Финансовый 19 4" xfId="1884"/>
    <cellStyle name="Финансовый 2" xfId="1521"/>
    <cellStyle name="Финансовый 2 2" xfId="1522"/>
    <cellStyle name="Финансовый 2 2 2" xfId="1523"/>
    <cellStyle name="Финансовый 2 2 2 2" xfId="1733"/>
    <cellStyle name="Финансовый 2 2 2 2 2" xfId="2043"/>
    <cellStyle name="Финансовый 2 2 2 3" xfId="1888"/>
    <cellStyle name="Финансовый 2 2 3" xfId="1732"/>
    <cellStyle name="Финансовый 2 2 3 2" xfId="2042"/>
    <cellStyle name="Финансовый 2 2 4" xfId="1887"/>
    <cellStyle name="Финансовый 2 3" xfId="1524"/>
    <cellStyle name="Финансовый 2 3 2" xfId="1525"/>
    <cellStyle name="Финансовый 2 3 2 2" xfId="1735"/>
    <cellStyle name="Финансовый 2 3 2 2 2" xfId="2045"/>
    <cellStyle name="Финансовый 2 3 2 3" xfId="1890"/>
    <cellStyle name="Финансовый 2 3 3" xfId="1734"/>
    <cellStyle name="Финансовый 2 3 3 2" xfId="2044"/>
    <cellStyle name="Финансовый 2 3 4" xfId="1889"/>
    <cellStyle name="Финансовый 2 4" xfId="1526"/>
    <cellStyle name="Финансовый 2 5" xfId="1527"/>
    <cellStyle name="Финансовый 2 5 2" xfId="1736"/>
    <cellStyle name="Финансовый 2 5 2 2" xfId="2046"/>
    <cellStyle name="Финансовый 2 5 3" xfId="1891"/>
    <cellStyle name="Финансовый 2 6" xfId="1731"/>
    <cellStyle name="Финансовый 2 6 2" xfId="2041"/>
    <cellStyle name="Финансовый 2 7" xfId="1886"/>
    <cellStyle name="Финансовый 20" xfId="1528"/>
    <cellStyle name="Финансовый 20 2" xfId="1529"/>
    <cellStyle name="Финансовый 20 2 2" xfId="1738"/>
    <cellStyle name="Финансовый 20 2 2 2" xfId="2048"/>
    <cellStyle name="Финансовый 20 2 3" xfId="1893"/>
    <cellStyle name="Финансовый 20 3" xfId="1737"/>
    <cellStyle name="Финансовый 20 3 2" xfId="2047"/>
    <cellStyle name="Финансовый 20 4" xfId="1892"/>
    <cellStyle name="Финансовый 21" xfId="1530"/>
    <cellStyle name="Финансовый 21 2" xfId="1531"/>
    <cellStyle name="Финансовый 21 2 2" xfId="1740"/>
    <cellStyle name="Финансовый 21 2 2 2" xfId="2050"/>
    <cellStyle name="Финансовый 21 2 3" xfId="1895"/>
    <cellStyle name="Финансовый 21 3" xfId="1739"/>
    <cellStyle name="Финансовый 21 3 2" xfId="2049"/>
    <cellStyle name="Финансовый 21 4" xfId="1894"/>
    <cellStyle name="Финансовый 22" xfId="1532"/>
    <cellStyle name="Финансовый 23" xfId="1533"/>
    <cellStyle name="Финансовый 24" xfId="1534"/>
    <cellStyle name="Финансовый 24 2" xfId="1535"/>
    <cellStyle name="Финансовый 24 2 2" xfId="1742"/>
    <cellStyle name="Финансовый 24 2 2 2" xfId="2052"/>
    <cellStyle name="Финансовый 24 2 3" xfId="1897"/>
    <cellStyle name="Финансовый 24 3" xfId="1741"/>
    <cellStyle name="Финансовый 24 3 2" xfId="2051"/>
    <cellStyle name="Финансовый 24 4" xfId="1896"/>
    <cellStyle name="Финансовый 25" xfId="1536"/>
    <cellStyle name="Финансовый 25 2" xfId="1537"/>
    <cellStyle name="Финансовый 25 2 2" xfId="1744"/>
    <cellStyle name="Финансовый 25 2 2 2" xfId="2054"/>
    <cellStyle name="Финансовый 25 2 3" xfId="1899"/>
    <cellStyle name="Финансовый 25 3" xfId="1743"/>
    <cellStyle name="Финансовый 25 3 2" xfId="2053"/>
    <cellStyle name="Финансовый 25 4" xfId="1898"/>
    <cellStyle name="Финансовый 26" xfId="1538"/>
    <cellStyle name="Финансовый 26 2" xfId="1539"/>
    <cellStyle name="Финансовый 26 2 2" xfId="1746"/>
    <cellStyle name="Финансовый 26 2 2 2" xfId="2056"/>
    <cellStyle name="Финансовый 26 2 3" xfId="1901"/>
    <cellStyle name="Финансовый 26 3" xfId="1745"/>
    <cellStyle name="Финансовый 26 3 2" xfId="2055"/>
    <cellStyle name="Финансовый 26 4" xfId="1900"/>
    <cellStyle name="Финансовый 27" xfId="1540"/>
    <cellStyle name="Финансовый 27 2" xfId="1541"/>
    <cellStyle name="Финансовый 27 2 2" xfId="1748"/>
    <cellStyle name="Финансовый 27 2 2 2" xfId="2058"/>
    <cellStyle name="Финансовый 27 2 3" xfId="1903"/>
    <cellStyle name="Финансовый 27 3" xfId="1747"/>
    <cellStyle name="Финансовый 27 3 2" xfId="2057"/>
    <cellStyle name="Финансовый 27 4" xfId="1902"/>
    <cellStyle name="Финансовый 28" xfId="1542"/>
    <cellStyle name="Финансовый 28 2" xfId="1543"/>
    <cellStyle name="Финансовый 28 2 2" xfId="1750"/>
    <cellStyle name="Финансовый 28 2 2 2" xfId="2060"/>
    <cellStyle name="Финансовый 28 2 3" xfId="1905"/>
    <cellStyle name="Финансовый 28 3" xfId="1749"/>
    <cellStyle name="Финансовый 28 3 2" xfId="2059"/>
    <cellStyle name="Финансовый 28 4" xfId="1904"/>
    <cellStyle name="Финансовый 29" xfId="1544"/>
    <cellStyle name="Финансовый 29 2" xfId="1545"/>
    <cellStyle name="Финансовый 29 2 2" xfId="1752"/>
    <cellStyle name="Финансовый 29 2 2 2" xfId="2062"/>
    <cellStyle name="Финансовый 29 2 3" xfId="1907"/>
    <cellStyle name="Финансовый 29 3" xfId="1751"/>
    <cellStyle name="Финансовый 29 3 2" xfId="2061"/>
    <cellStyle name="Финансовый 29 4" xfId="1906"/>
    <cellStyle name="Финансовый 3" xfId="1546"/>
    <cellStyle name="Финансовый 3 2" xfId="1547"/>
    <cellStyle name="Финансовый 3 2 2" xfId="1548"/>
    <cellStyle name="Финансовый 3 2 2 2" xfId="1549"/>
    <cellStyle name="Финансовый 3 2 2 2 2" xfId="1756"/>
    <cellStyle name="Финансовый 3 2 2 2 2 2" xfId="2066"/>
    <cellStyle name="Финансовый 3 2 2 2 3" xfId="1911"/>
    <cellStyle name="Финансовый 3 2 2 3" xfId="1755"/>
    <cellStyle name="Финансовый 3 2 2 3 2" xfId="2065"/>
    <cellStyle name="Финансовый 3 2 2 4" xfId="1910"/>
    <cellStyle name="Финансовый 3 2 3" xfId="1550"/>
    <cellStyle name="Финансовый 3 2 3 2" xfId="1757"/>
    <cellStyle name="Финансовый 3 2 3 2 2" xfId="2067"/>
    <cellStyle name="Финансовый 3 2 3 3" xfId="1912"/>
    <cellStyle name="Финансовый 3 2 4" xfId="1754"/>
    <cellStyle name="Финансовый 3 2 4 2" xfId="2064"/>
    <cellStyle name="Финансовый 3 2 5" xfId="1909"/>
    <cellStyle name="Финансовый 3 3" xfId="1551"/>
    <cellStyle name="Финансовый 3 4" xfId="1552"/>
    <cellStyle name="Финансовый 3 4 2" xfId="1758"/>
    <cellStyle name="Финансовый 3 4 2 2" xfId="2068"/>
    <cellStyle name="Финансовый 3 4 3" xfId="1913"/>
    <cellStyle name="Финансовый 3 5" xfId="1753"/>
    <cellStyle name="Финансовый 3 5 2" xfId="2063"/>
    <cellStyle name="Финансовый 3 6" xfId="1908"/>
    <cellStyle name="Финансовый 30" xfId="1553"/>
    <cellStyle name="Финансовый 30 2" xfId="1554"/>
    <cellStyle name="Финансовый 30 2 2" xfId="1760"/>
    <cellStyle name="Финансовый 30 2 2 2" xfId="2070"/>
    <cellStyle name="Финансовый 30 2 3" xfId="1915"/>
    <cellStyle name="Финансовый 30 3" xfId="1759"/>
    <cellStyle name="Финансовый 30 3 2" xfId="2069"/>
    <cellStyle name="Финансовый 30 4" xfId="1914"/>
    <cellStyle name="Финансовый 31" xfId="1555"/>
    <cellStyle name="Финансовый 31 2" xfId="1556"/>
    <cellStyle name="Финансовый 31 2 2" xfId="1762"/>
    <cellStyle name="Финансовый 31 2 2 2" xfId="2072"/>
    <cellStyle name="Финансовый 31 2 3" xfId="1917"/>
    <cellStyle name="Финансовый 31 3" xfId="1761"/>
    <cellStyle name="Финансовый 31 3 2" xfId="2071"/>
    <cellStyle name="Финансовый 31 4" xfId="1916"/>
    <cellStyle name="Финансовый 32" xfId="1557"/>
    <cellStyle name="Финансовый 32 2" xfId="1558"/>
    <cellStyle name="Финансовый 32 2 2" xfId="1764"/>
    <cellStyle name="Финансовый 32 2 2 2" xfId="2074"/>
    <cellStyle name="Финансовый 32 2 3" xfId="1919"/>
    <cellStyle name="Финансовый 32 3" xfId="1763"/>
    <cellStyle name="Финансовый 32 3 2" xfId="2073"/>
    <cellStyle name="Финансовый 32 4" xfId="1918"/>
    <cellStyle name="Финансовый 33" xfId="1559"/>
    <cellStyle name="Финансовый 33 2" xfId="1560"/>
    <cellStyle name="Финансовый 33 2 2" xfId="1766"/>
    <cellStyle name="Финансовый 33 2 2 2" xfId="2076"/>
    <cellStyle name="Финансовый 33 2 3" xfId="1921"/>
    <cellStyle name="Финансовый 33 3" xfId="1765"/>
    <cellStyle name="Финансовый 33 3 2" xfId="2075"/>
    <cellStyle name="Финансовый 33 4" xfId="1920"/>
    <cellStyle name="Финансовый 34" xfId="1561"/>
    <cellStyle name="Финансовый 34 2" xfId="1562"/>
    <cellStyle name="Финансовый 34 2 2" xfId="1768"/>
    <cellStyle name="Финансовый 34 2 2 2" xfId="2078"/>
    <cellStyle name="Финансовый 34 2 3" xfId="1923"/>
    <cellStyle name="Финансовый 34 3" xfId="1767"/>
    <cellStyle name="Финансовый 34 3 2" xfId="2077"/>
    <cellStyle name="Финансовый 34 4" xfId="1922"/>
    <cellStyle name="Финансовый 35" xfId="1563"/>
    <cellStyle name="Финансовый 35 2" xfId="1564"/>
    <cellStyle name="Финансовый 35 2 2" xfId="1770"/>
    <cellStyle name="Финансовый 35 2 2 2" xfId="2080"/>
    <cellStyle name="Финансовый 35 2 3" xfId="1925"/>
    <cellStyle name="Финансовый 35 3" xfId="1769"/>
    <cellStyle name="Финансовый 35 3 2" xfId="2079"/>
    <cellStyle name="Финансовый 35 4" xfId="1924"/>
    <cellStyle name="Финансовый 36" xfId="1565"/>
    <cellStyle name="Финансовый 36 2" xfId="1566"/>
    <cellStyle name="Финансовый 36 2 2" xfId="1772"/>
    <cellStyle name="Финансовый 36 2 2 2" xfId="2082"/>
    <cellStyle name="Финансовый 36 2 3" xfId="1927"/>
    <cellStyle name="Финансовый 36 3" xfId="1771"/>
    <cellStyle name="Финансовый 36 3 2" xfId="2081"/>
    <cellStyle name="Финансовый 36 4" xfId="1926"/>
    <cellStyle name="Финансовый 37" xfId="1567"/>
    <cellStyle name="Финансовый 37 2" xfId="1568"/>
    <cellStyle name="Финансовый 37 2 2" xfId="1774"/>
    <cellStyle name="Финансовый 37 2 2 2" xfId="2084"/>
    <cellStyle name="Финансовый 37 2 3" xfId="1929"/>
    <cellStyle name="Финансовый 37 3" xfId="1773"/>
    <cellStyle name="Финансовый 37 3 2" xfId="2083"/>
    <cellStyle name="Финансовый 37 4" xfId="1928"/>
    <cellStyle name="Финансовый 38" xfId="1569"/>
    <cellStyle name="Финансовый 38 2" xfId="1570"/>
    <cellStyle name="Финансовый 38 2 2" xfId="1776"/>
    <cellStyle name="Финансовый 38 2 2 2" xfId="2086"/>
    <cellStyle name="Финансовый 38 2 3" xfId="1931"/>
    <cellStyle name="Финансовый 38 3" xfId="1775"/>
    <cellStyle name="Финансовый 38 3 2" xfId="2085"/>
    <cellStyle name="Финансовый 38 4" xfId="1930"/>
    <cellStyle name="Финансовый 39" xfId="1571"/>
    <cellStyle name="Финансовый 4" xfId="1572"/>
    <cellStyle name="Финансовый 4 2" xfId="1573"/>
    <cellStyle name="Финансовый 4 2 2" xfId="1574"/>
    <cellStyle name="Финансовый 4 2 2 2" xfId="1779"/>
    <cellStyle name="Финансовый 4 2 2 2 2" xfId="2089"/>
    <cellStyle name="Финансовый 4 2 2 3" xfId="1934"/>
    <cellStyle name="Финансовый 4 2 3" xfId="1778"/>
    <cellStyle name="Финансовый 4 2 3 2" xfId="2088"/>
    <cellStyle name="Финансовый 4 2 4" xfId="1933"/>
    <cellStyle name="Финансовый 4 3" xfId="1575"/>
    <cellStyle name="Финансовый 4 4" xfId="1576"/>
    <cellStyle name="Финансовый 4 4 2" xfId="1780"/>
    <cellStyle name="Финансовый 4 4 2 2" xfId="2090"/>
    <cellStyle name="Финансовый 4 4 3" xfId="1935"/>
    <cellStyle name="Финансовый 4 5" xfId="1777"/>
    <cellStyle name="Финансовый 4 5 2" xfId="2087"/>
    <cellStyle name="Финансовый 4 6" xfId="1932"/>
    <cellStyle name="Финансовый 40" xfId="1577"/>
    <cellStyle name="Финансовый 41" xfId="1578"/>
    <cellStyle name="Финансовый 42" xfId="1579"/>
    <cellStyle name="Финансовый 43" xfId="1580"/>
    <cellStyle name="Финансовый 44" xfId="1581"/>
    <cellStyle name="Финансовый 45" xfId="1582"/>
    <cellStyle name="Финансовый 46" xfId="1583"/>
    <cellStyle name="Финансовый 47" xfId="1584"/>
    <cellStyle name="Финансовый 48" xfId="1585"/>
    <cellStyle name="Финансовый 49" xfId="1586"/>
    <cellStyle name="Финансовый 5" xfId="1587"/>
    <cellStyle name="Финансовый 5 2" xfId="1588"/>
    <cellStyle name="Финансовый 5 2 2" xfId="1589"/>
    <cellStyle name="Финансовый 5 2 2 2" xfId="1783"/>
    <cellStyle name="Финансовый 5 2 2 2 2" xfId="2093"/>
    <cellStyle name="Финансовый 5 2 2 3" xfId="1938"/>
    <cellStyle name="Финансовый 5 2 3" xfId="1782"/>
    <cellStyle name="Финансовый 5 2 3 2" xfId="2092"/>
    <cellStyle name="Финансовый 5 2 4" xfId="1937"/>
    <cellStyle name="Финансовый 5 3" xfId="1590"/>
    <cellStyle name="Финансовый 5 3 2" xfId="1784"/>
    <cellStyle name="Финансовый 5 3 2 2" xfId="2094"/>
    <cellStyle name="Финансовый 5 3 3" xfId="1939"/>
    <cellStyle name="Финансовый 5 4" xfId="1781"/>
    <cellStyle name="Финансовый 5 4 2" xfId="2091"/>
    <cellStyle name="Финансовый 5 5" xfId="1936"/>
    <cellStyle name="Финансовый 50" xfId="1591"/>
    <cellStyle name="Финансовый 51" xfId="1592"/>
    <cellStyle name="Финансовый 52" xfId="1593"/>
    <cellStyle name="Финансовый 53" xfId="1594"/>
    <cellStyle name="Финансовый 54" xfId="1595"/>
    <cellStyle name="Финансовый 55" xfId="1596"/>
    <cellStyle name="Финансовый 56" xfId="1597"/>
    <cellStyle name="Финансовый 57" xfId="1598"/>
    <cellStyle name="Финансовый 58" xfId="1599"/>
    <cellStyle name="Финансовый 59" xfId="1600"/>
    <cellStyle name="Финансовый 6" xfId="1601"/>
    <cellStyle name="Финансовый 6 2" xfId="1602"/>
    <cellStyle name="Финансовый 6 2 2" xfId="1603"/>
    <cellStyle name="Финансовый 6 2 2 2" xfId="1787"/>
    <cellStyle name="Финансовый 6 2 2 2 2" xfId="2097"/>
    <cellStyle name="Финансовый 6 2 2 3" xfId="1942"/>
    <cellStyle name="Финансовый 6 2 3" xfId="1786"/>
    <cellStyle name="Финансовый 6 2 3 2" xfId="2096"/>
    <cellStyle name="Финансовый 6 2 4" xfId="1941"/>
    <cellStyle name="Финансовый 6 3" xfId="1604"/>
    <cellStyle name="Финансовый 6 3 2" xfId="1788"/>
    <cellStyle name="Финансовый 6 3 2 2" xfId="2098"/>
    <cellStyle name="Финансовый 6 3 3" xfId="1943"/>
    <cellStyle name="Финансовый 6 4" xfId="1785"/>
    <cellStyle name="Финансовый 6 4 2" xfId="2095"/>
    <cellStyle name="Финансовый 6 5" xfId="1940"/>
    <cellStyle name="Финансовый 60" xfId="1605"/>
    <cellStyle name="Финансовый 61" xfId="1606"/>
    <cellStyle name="Финансовый 62" xfId="1607"/>
    <cellStyle name="Финансовый 63" xfId="1608"/>
    <cellStyle name="Финансовый 64" xfId="1609"/>
    <cellStyle name="Финансовый 65" xfId="1610"/>
    <cellStyle name="Финансовый 66" xfId="1611"/>
    <cellStyle name="Финансовый 67" xfId="1612"/>
    <cellStyle name="Финансовый 68" xfId="1613"/>
    <cellStyle name="Финансовый 69" xfId="1614"/>
    <cellStyle name="Финансовый 7" xfId="1615"/>
    <cellStyle name="Финансовый 7 2" xfId="1616"/>
    <cellStyle name="Финансовый 7 2 2" xfId="1617"/>
    <cellStyle name="Финансовый 7 2 2 2" xfId="1791"/>
    <cellStyle name="Финансовый 7 2 2 2 2" xfId="2101"/>
    <cellStyle name="Финансовый 7 2 2 3" xfId="1946"/>
    <cellStyle name="Финансовый 7 2 3" xfId="1790"/>
    <cellStyle name="Финансовый 7 2 3 2" xfId="2100"/>
    <cellStyle name="Финансовый 7 2 4" xfId="1945"/>
    <cellStyle name="Финансовый 7 3" xfId="1618"/>
    <cellStyle name="Финансовый 7 3 2" xfId="1792"/>
    <cellStyle name="Финансовый 7 3 2 2" xfId="2102"/>
    <cellStyle name="Финансовый 7 3 3" xfId="1947"/>
    <cellStyle name="Финансовый 7 4" xfId="1789"/>
    <cellStyle name="Финансовый 7 4 2" xfId="2099"/>
    <cellStyle name="Финансовый 7 5" xfId="1944"/>
    <cellStyle name="Финансовый 70" xfId="1619"/>
    <cellStyle name="Финансовый 71" xfId="1620"/>
    <cellStyle name="Финансовый 8" xfId="1621"/>
    <cellStyle name="Финансовый 8 2" xfId="1622"/>
    <cellStyle name="Финансовый 8 2 2" xfId="1623"/>
    <cellStyle name="Финансовый 8 2 2 2" xfId="1795"/>
    <cellStyle name="Финансовый 8 2 2 2 2" xfId="2105"/>
    <cellStyle name="Финансовый 8 2 2 3" xfId="1950"/>
    <cellStyle name="Финансовый 8 2 3" xfId="1794"/>
    <cellStyle name="Финансовый 8 2 3 2" xfId="2104"/>
    <cellStyle name="Финансовый 8 2 4" xfId="1949"/>
    <cellStyle name="Финансовый 8 3" xfId="1624"/>
    <cellStyle name="Финансовый 8 3 2" xfId="1796"/>
    <cellStyle name="Финансовый 8 3 2 2" xfId="2106"/>
    <cellStyle name="Финансовый 8 3 3" xfId="1951"/>
    <cellStyle name="Финансовый 8 4" xfId="1793"/>
    <cellStyle name="Финансовый 8 4 2" xfId="2103"/>
    <cellStyle name="Финансовый 8 5" xfId="1948"/>
    <cellStyle name="Финансовый 9" xfId="1625"/>
    <cellStyle name="Финансовый 9 2" xfId="1626"/>
    <cellStyle name="Финансовый 9 2 2" xfId="1627"/>
    <cellStyle name="Финансовый 9 2 2 2" xfId="1799"/>
    <cellStyle name="Финансовый 9 2 2 2 2" xfId="2109"/>
    <cellStyle name="Финансовый 9 2 2 3" xfId="1954"/>
    <cellStyle name="Финансовый 9 2 3" xfId="1798"/>
    <cellStyle name="Финансовый 9 2 3 2" xfId="2108"/>
    <cellStyle name="Финансовый 9 2 4" xfId="1953"/>
    <cellStyle name="Финансовый 9 3" xfId="1628"/>
    <cellStyle name="Финансовый 9 3 2" xfId="1800"/>
    <cellStyle name="Финансовый 9 3 2 2" xfId="2110"/>
    <cellStyle name="Финансовый 9 3 3" xfId="1955"/>
    <cellStyle name="Финансовый 9 4" xfId="1797"/>
    <cellStyle name="Финансовый 9 4 2" xfId="2107"/>
    <cellStyle name="Финансовый 9 5" xfId="1952"/>
    <cellStyle name="Хороший 2" xfId="1629"/>
    <cellStyle name="표준_★Final_CIS model master_20101214" xfId="1630"/>
    <cellStyle name="常规 2" xfId="1631"/>
    <cellStyle name="常规 2 54" xfId="1632"/>
    <cellStyle name="常规_2008 Pricing_GMV R22_Before August 2008_USD_2009 GREE CAC Pricing for Q4 season_Valid thru Nov 2009" xfId="1633"/>
    <cellStyle name="標準 2" xfId="1634"/>
    <cellStyle name="標準 3" xfId="1635"/>
    <cellStyle name="標準_2011.04.12 VRF Offer Package" xfId="1636"/>
  </cellStyles>
  <dxfs count="279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E3001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https://jac-company.com/digital/" TargetMode="External"/><Relationship Id="rId18" Type="http://schemas.openxmlformats.org/officeDocument/2006/relationships/image" Target="../media/image9.png"/><Relationship Id="rId26" Type="http://schemas.openxmlformats.org/officeDocument/2006/relationships/image" Target="../media/image13.jpg"/><Relationship Id="rId39" Type="http://schemas.openxmlformats.org/officeDocument/2006/relationships/image" Target="../media/image19.png"/><Relationship Id="rId3" Type="http://schemas.openxmlformats.org/officeDocument/2006/relationships/hyperlink" Target="#'&#1050;&#1072;&#1089;&#1089;&#1077;&#1090;&#1085;&#1099;&#1077; &#1073;&#1083;&#1086;&#1082;&#1080;'!A1"/><Relationship Id="rId21" Type="http://schemas.openxmlformats.org/officeDocument/2006/relationships/hyperlink" Target="https://www.youtube.com/user/JacAdmin/videos" TargetMode="External"/><Relationship Id="rId34" Type="http://schemas.openxmlformats.org/officeDocument/2006/relationships/hyperlink" Target="#'Big Multi'!A1"/><Relationship Id="rId7" Type="http://schemas.openxmlformats.org/officeDocument/2006/relationships/hyperlink" Target="#'Flexible Multi R32'!A1"/><Relationship Id="rId12" Type="http://schemas.openxmlformats.org/officeDocument/2006/relationships/image" Target="../media/image6.png"/><Relationship Id="rId17" Type="http://schemas.openxmlformats.org/officeDocument/2006/relationships/hyperlink" Target="https://m.facebook.com/&#1043;&#1088;&#1091;&#1087;&#1087;&#1072;-&#1082;&#1086;&#1084;&#1087;&#1072;&#1085;&#1080;&#1081;-&#1040;&#1071;&#1050;-233015613396447/" TargetMode="External"/><Relationship Id="rId25" Type="http://schemas.openxmlformats.org/officeDocument/2006/relationships/hyperlink" Target="#&#1050;&#1072;&#1083;&#1100;&#1082;&#1091;&#1083;&#1103;&#1090;&#1086;&#1088;!A1"/><Relationship Id="rId33" Type="http://schemas.openxmlformats.org/officeDocument/2006/relationships/image" Target="../media/image16.png"/><Relationship Id="rId38" Type="http://schemas.openxmlformats.org/officeDocument/2006/relationships/image" Target="../media/image18.png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4.jpeg"/><Relationship Id="rId1" Type="http://schemas.openxmlformats.org/officeDocument/2006/relationships/hyperlink" Target="https://general-aircond.ru/about/news/aktsiya-skidka-13-na-modeli-dizaynerskikh-seriy-winner-silver-i-winner-white/" TargetMode="External"/><Relationship Id="rId6" Type="http://schemas.openxmlformats.org/officeDocument/2006/relationships/image" Target="../media/image3.png"/><Relationship Id="rId11" Type="http://schemas.openxmlformats.org/officeDocument/2006/relationships/hyperlink" Target="https://general-aircond.ru/support/marketing-support/" TargetMode="External"/><Relationship Id="rId24" Type="http://schemas.openxmlformats.org/officeDocument/2006/relationships/image" Target="../media/image12.png"/><Relationship Id="rId32" Type="http://schemas.openxmlformats.org/officeDocument/2006/relationships/hyperlink" Target="#'&#1059;&#1085;&#1080;&#1074;&#1077;&#1088;&#1089;&#1072;&#1083;&#1100;&#1085;&#1099;&#1077; &#1073;&#1083;&#1086;&#1082;&#1080;'!A1"/><Relationship Id="rId37" Type="http://schemas.openxmlformats.org/officeDocument/2006/relationships/hyperlink" Target="#VRF!A1"/><Relationship Id="rId40" Type="http://schemas.openxmlformats.org/officeDocument/2006/relationships/image" Target="../media/image20.png"/><Relationship Id="rId5" Type="http://schemas.openxmlformats.org/officeDocument/2006/relationships/hyperlink" Target="#'&#1050;&#1072;&#1085;&#1072;&#1083;&#1100;&#1085;&#1099;&#1077; &#1073;&#1083;&#1086;&#1082;&#1080;'!A1"/><Relationship Id="rId15" Type="http://schemas.openxmlformats.org/officeDocument/2006/relationships/hyperlink" Target="#'&#1047;&#1080;&#1084;&#1085;&#1080;&#1081; &#1082;&#1086;&#1084;&#1087;&#1083;&#1077;&#1082;&#1090;'!A1"/><Relationship Id="rId23" Type="http://schemas.openxmlformats.org/officeDocument/2006/relationships/hyperlink" Target="https://vk.com/jacru" TargetMode="External"/><Relationship Id="rId28" Type="http://schemas.openxmlformats.org/officeDocument/2006/relationships/hyperlink" Target="#&#1056;&#1040;&#1057;&#1055;&#1056;&#1054;&#1044;&#1040;&#1046;&#1040;!A1"/><Relationship Id="rId36" Type="http://schemas.openxmlformats.org/officeDocument/2006/relationships/hyperlink" Target="#'Flexible Multi R410A'!A1"/><Relationship Id="rId10" Type="http://schemas.openxmlformats.org/officeDocument/2006/relationships/image" Target="../media/image5.png"/><Relationship Id="rId19" Type="http://schemas.openxmlformats.org/officeDocument/2006/relationships/hyperlink" Target="https://www.instagram.com/accounts/login/?next=/jac.company/" TargetMode="External"/><Relationship Id="rId31" Type="http://schemas.openxmlformats.org/officeDocument/2006/relationships/image" Target="../media/image15.png"/><Relationship Id="rId4" Type="http://schemas.openxmlformats.org/officeDocument/2006/relationships/image" Target="../media/image2.png"/><Relationship Id="rId9" Type="http://schemas.openxmlformats.org/officeDocument/2006/relationships/hyperlink" Target="https://general-aircond.ru/" TargetMode="External"/><Relationship Id="rId14" Type="http://schemas.openxmlformats.org/officeDocument/2006/relationships/image" Target="../media/image7.jpg"/><Relationship Id="rId22" Type="http://schemas.openxmlformats.org/officeDocument/2006/relationships/image" Target="../media/image11.png"/><Relationship Id="rId27" Type="http://schemas.openxmlformats.org/officeDocument/2006/relationships/hyperlink" Target="#&#1044;&#1086;&#1089;&#1090;&#1072;&#1074;&#1082;&#1072;!A1"/><Relationship Id="rId30" Type="http://schemas.openxmlformats.org/officeDocument/2006/relationships/hyperlink" Target="#'&#1041;&#1099;&#1090;&#1086;&#1074;&#1072;&#1103; &#1089;&#1077;&#1088;&#1080;&#1103;'!A1"/><Relationship Id="rId35" Type="http://schemas.openxmlformats.org/officeDocument/2006/relationships/image" Target="../media/image17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3" Type="http://schemas.openxmlformats.org/officeDocument/2006/relationships/hyperlink" Target="#&#1052;&#1077;&#1085;&#1102;!R1C1"/><Relationship Id="rId7" Type="http://schemas.openxmlformats.org/officeDocument/2006/relationships/image" Target="../media/image37.png"/><Relationship Id="rId2" Type="http://schemas.openxmlformats.org/officeDocument/2006/relationships/image" Target="../media/image47.png"/><Relationship Id="rId1" Type="http://schemas.openxmlformats.org/officeDocument/2006/relationships/hyperlink" Target="http://www.general-aircond.ru/" TargetMode="External"/><Relationship Id="rId6" Type="http://schemas.openxmlformats.org/officeDocument/2006/relationships/image" Target="../media/image33.png"/><Relationship Id="rId11" Type="http://schemas.openxmlformats.org/officeDocument/2006/relationships/image" Target="../media/image24.png"/><Relationship Id="rId5" Type="http://schemas.openxmlformats.org/officeDocument/2006/relationships/image" Target="../media/image53.png"/><Relationship Id="rId10" Type="http://schemas.openxmlformats.org/officeDocument/2006/relationships/image" Target="../media/image55.png"/><Relationship Id="rId4" Type="http://schemas.openxmlformats.org/officeDocument/2006/relationships/hyperlink" Target="https://general-aircond.ru/catalog/multisplit-sistemy/" TargetMode="External"/><Relationship Id="rId9" Type="http://schemas.openxmlformats.org/officeDocument/2006/relationships/image" Target="../media/image5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1052;&#1077;&#1085;&#1102;!R1C1"/><Relationship Id="rId2" Type="http://schemas.openxmlformats.org/officeDocument/2006/relationships/image" Target="../media/image56.png"/><Relationship Id="rId1" Type="http://schemas.openxmlformats.org/officeDocument/2006/relationships/hyperlink" Target="http://www.general-aircond.ru/" TargetMode="External"/><Relationship Id="rId4" Type="http://schemas.openxmlformats.org/officeDocument/2006/relationships/hyperlink" Target="https://general-aircond.ru/catalog/multizonalnye-sistemy/" TargetMode="Externa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1052;&#1077;&#1085;&#1102;!R1C1"/><Relationship Id="rId2" Type="http://schemas.openxmlformats.org/officeDocument/2006/relationships/image" Target="../media/image56.png"/><Relationship Id="rId1" Type="http://schemas.openxmlformats.org/officeDocument/2006/relationships/hyperlink" Target="http://www.general-aircond.ru/" TargetMode="Externa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&#1052;&#1077;&#1085;&#1102;!R1C1"/><Relationship Id="rId3" Type="http://schemas.openxmlformats.org/officeDocument/2006/relationships/hyperlink" Target="http://www.magic-trans.ru/" TargetMode="External"/><Relationship Id="rId7" Type="http://schemas.openxmlformats.org/officeDocument/2006/relationships/image" Target="../media/image60.png"/><Relationship Id="rId2" Type="http://schemas.openxmlformats.org/officeDocument/2006/relationships/image" Target="../media/image57.jpeg"/><Relationship Id="rId1" Type="http://schemas.openxmlformats.org/officeDocument/2006/relationships/hyperlink" Target="http://pecom.ru/ru/" TargetMode="External"/><Relationship Id="rId6" Type="http://schemas.openxmlformats.org/officeDocument/2006/relationships/image" Target="../media/image59.png"/><Relationship Id="rId5" Type="http://schemas.openxmlformats.org/officeDocument/2006/relationships/hyperlink" Target="http://www.glav-dostavka.ru/" TargetMode="External"/><Relationship Id="rId10" Type="http://schemas.openxmlformats.org/officeDocument/2006/relationships/image" Target="../media/image56.png"/><Relationship Id="rId4" Type="http://schemas.openxmlformats.org/officeDocument/2006/relationships/image" Target="../media/image58.png"/><Relationship Id="rId9" Type="http://schemas.openxmlformats.org/officeDocument/2006/relationships/hyperlink" Target="http://www.general-aircond.ru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https://general-aircond.ru/" TargetMode="External"/><Relationship Id="rId1" Type="http://schemas.openxmlformats.org/officeDocument/2006/relationships/hyperlink" Target="#&#1052;&#1077;&#1085;&#1102;!A1"/><Relationship Id="rId4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hyperlink" Target="https://www.youtube.com/watch?v=9bfvUe3gLC8&amp;t" TargetMode="External"/><Relationship Id="rId18" Type="http://schemas.openxmlformats.org/officeDocument/2006/relationships/image" Target="../media/image31.png"/><Relationship Id="rId3" Type="http://schemas.openxmlformats.org/officeDocument/2006/relationships/hyperlink" Target="http://www.general-aircond.ru/" TargetMode="External"/><Relationship Id="rId7" Type="http://schemas.openxmlformats.org/officeDocument/2006/relationships/image" Target="../media/image24.png"/><Relationship Id="rId12" Type="http://schemas.openxmlformats.org/officeDocument/2006/relationships/hyperlink" Target="https://www.youtube.com/watch?v=yMIXmGyWc4A" TargetMode="External"/><Relationship Id="rId17" Type="http://schemas.openxmlformats.org/officeDocument/2006/relationships/image" Target="../media/image30.png"/><Relationship Id="rId2" Type="http://schemas.openxmlformats.org/officeDocument/2006/relationships/hyperlink" Target="https://general-aircond.ru/catalog/bytovye-split-sistemy/" TargetMode="External"/><Relationship Id="rId16" Type="http://schemas.openxmlformats.org/officeDocument/2006/relationships/image" Target="../media/image29.png"/><Relationship Id="rId1" Type="http://schemas.openxmlformats.org/officeDocument/2006/relationships/hyperlink" Target="#&#1052;&#1077;&#1085;&#1102;!R1C1"/><Relationship Id="rId6" Type="http://schemas.openxmlformats.org/officeDocument/2006/relationships/image" Target="../media/image23.png"/><Relationship Id="rId11" Type="http://schemas.openxmlformats.org/officeDocument/2006/relationships/hyperlink" Target="https://www.youtube.com/watch?v=J6YLzSObZRA" TargetMode="External"/><Relationship Id="rId5" Type="http://schemas.openxmlformats.org/officeDocument/2006/relationships/image" Target="../media/image22.png"/><Relationship Id="rId15" Type="http://schemas.openxmlformats.org/officeDocument/2006/relationships/image" Target="../media/image28.png"/><Relationship Id="rId10" Type="http://schemas.openxmlformats.org/officeDocument/2006/relationships/image" Target="../media/image27.jpeg"/><Relationship Id="rId4" Type="http://schemas.openxmlformats.org/officeDocument/2006/relationships/image" Target="../media/image21.png"/><Relationship Id="rId9" Type="http://schemas.openxmlformats.org/officeDocument/2006/relationships/image" Target="../media/image26.jpeg"/><Relationship Id="rId14" Type="http://schemas.openxmlformats.org/officeDocument/2006/relationships/hyperlink" Target="https://www.youtube.com/watch?v=clAshEOWke0&amp;t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hyperlink" Target="http://www.general-aircond.ru/" TargetMode="External"/><Relationship Id="rId1" Type="http://schemas.openxmlformats.org/officeDocument/2006/relationships/hyperlink" Target="https://general-aircond.ru/catalog/polupromyshlennye-split-sistemy/" TargetMode="External"/><Relationship Id="rId6" Type="http://schemas.openxmlformats.org/officeDocument/2006/relationships/image" Target="../media/image34.png"/><Relationship Id="rId5" Type="http://schemas.openxmlformats.org/officeDocument/2006/relationships/image" Target="../media/image33.png"/><Relationship Id="rId4" Type="http://schemas.openxmlformats.org/officeDocument/2006/relationships/hyperlink" Target="#&#1052;&#1077;&#1085;&#1102;!R1C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1052;&#1077;&#1085;&#1102;!R1C1"/><Relationship Id="rId7" Type="http://schemas.openxmlformats.org/officeDocument/2006/relationships/image" Target="../media/image38.png"/><Relationship Id="rId2" Type="http://schemas.openxmlformats.org/officeDocument/2006/relationships/image" Target="../media/image35.png"/><Relationship Id="rId1" Type="http://schemas.openxmlformats.org/officeDocument/2006/relationships/hyperlink" Target="http://www.general-aircond.ru/" TargetMode="External"/><Relationship Id="rId6" Type="http://schemas.openxmlformats.org/officeDocument/2006/relationships/image" Target="../media/image37.png"/><Relationship Id="rId5" Type="http://schemas.openxmlformats.org/officeDocument/2006/relationships/image" Target="../media/image36.png"/><Relationship Id="rId4" Type="http://schemas.openxmlformats.org/officeDocument/2006/relationships/hyperlink" Target="hhttps://general-aircond.ru/catalog/polupromyshlennye-split-sistemy/" TargetMode="Externa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jpeg"/><Relationship Id="rId3" Type="http://schemas.openxmlformats.org/officeDocument/2006/relationships/hyperlink" Target="http://www.general-aircond.ru/" TargetMode="External"/><Relationship Id="rId7" Type="http://schemas.openxmlformats.org/officeDocument/2006/relationships/image" Target="../media/image42.jpeg"/><Relationship Id="rId2" Type="http://schemas.openxmlformats.org/officeDocument/2006/relationships/hyperlink" Target="https://general-aircond.ru/catalog/polupromyshlennye-split-sistemy/" TargetMode="External"/><Relationship Id="rId1" Type="http://schemas.openxmlformats.org/officeDocument/2006/relationships/image" Target="../media/image39.png"/><Relationship Id="rId6" Type="http://schemas.openxmlformats.org/officeDocument/2006/relationships/image" Target="../media/image41.jpeg"/><Relationship Id="rId5" Type="http://schemas.openxmlformats.org/officeDocument/2006/relationships/hyperlink" Target="#&#1052;&#1077;&#1085;&#1102;!R1C1"/><Relationship Id="rId4" Type="http://schemas.openxmlformats.org/officeDocument/2006/relationships/image" Target="../media/image40.png"/><Relationship Id="rId9" Type="http://schemas.openxmlformats.org/officeDocument/2006/relationships/hyperlink" Target="https://www.youtube.com/watch?v=0djYmnQsd7k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1052;&#1077;&#1085;&#1102;!R1C1"/><Relationship Id="rId7" Type="http://schemas.openxmlformats.org/officeDocument/2006/relationships/hyperlink" Target="https://general-aircond.ru/catalog/sinkhronnye-multisplit-sistemy/" TargetMode="External"/><Relationship Id="rId2" Type="http://schemas.openxmlformats.org/officeDocument/2006/relationships/image" Target="../media/image44.png"/><Relationship Id="rId1" Type="http://schemas.openxmlformats.org/officeDocument/2006/relationships/hyperlink" Target="http://www.general-aircond.ru/" TargetMode="External"/><Relationship Id="rId6" Type="http://schemas.openxmlformats.org/officeDocument/2006/relationships/image" Target="../media/image45.png"/><Relationship Id="rId5" Type="http://schemas.openxmlformats.org/officeDocument/2006/relationships/image" Target="../media/image37.png"/><Relationship Id="rId4" Type="http://schemas.openxmlformats.org/officeDocument/2006/relationships/image" Target="../media/image3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1052;&#1077;&#1085;&#1102;!R1C1"/><Relationship Id="rId2" Type="http://schemas.openxmlformats.org/officeDocument/2006/relationships/image" Target="../media/image46.png"/><Relationship Id="rId1" Type="http://schemas.openxmlformats.org/officeDocument/2006/relationships/hyperlink" Target="http://www.general-aircond.ru/" TargetMode="Externa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jpeg"/><Relationship Id="rId3" Type="http://schemas.openxmlformats.org/officeDocument/2006/relationships/hyperlink" Target="#&#1052;&#1077;&#1085;&#1102;!R1C1"/><Relationship Id="rId7" Type="http://schemas.openxmlformats.org/officeDocument/2006/relationships/image" Target="../media/image37.png"/><Relationship Id="rId12" Type="http://schemas.openxmlformats.org/officeDocument/2006/relationships/image" Target="../media/image52.jpeg"/><Relationship Id="rId2" Type="http://schemas.openxmlformats.org/officeDocument/2006/relationships/image" Target="../media/image47.png"/><Relationship Id="rId1" Type="http://schemas.openxmlformats.org/officeDocument/2006/relationships/hyperlink" Target="http://www.general-aircond.ru/" TargetMode="External"/><Relationship Id="rId6" Type="http://schemas.openxmlformats.org/officeDocument/2006/relationships/image" Target="../media/image33.png"/><Relationship Id="rId11" Type="http://schemas.openxmlformats.org/officeDocument/2006/relationships/image" Target="../media/image51.jpeg"/><Relationship Id="rId5" Type="http://schemas.openxmlformats.org/officeDocument/2006/relationships/image" Target="../media/image24.png"/><Relationship Id="rId10" Type="http://schemas.openxmlformats.org/officeDocument/2006/relationships/image" Target="../media/image50.png"/><Relationship Id="rId4" Type="http://schemas.openxmlformats.org/officeDocument/2006/relationships/hyperlink" Target="https://general-aircond.ru/catalog/multisplit-sistemy/" TargetMode="External"/><Relationship Id="rId9" Type="http://schemas.openxmlformats.org/officeDocument/2006/relationships/image" Target="../media/image4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31750</xdr:colOff>
      <xdr:row>5</xdr:row>
      <xdr:rowOff>42333</xdr:rowOff>
    </xdr:from>
    <xdr:to>
      <xdr:col>17</xdr:col>
      <xdr:colOff>360422</xdr:colOff>
      <xdr:row>17</xdr:row>
      <xdr:rowOff>52916</xdr:rowOff>
    </xdr:to>
    <xdr:pic>
      <xdr:nvPicPr>
        <xdr:cNvPr id="57" name="Рисунок 5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42417" y="836083"/>
          <a:ext cx="5853172" cy="1915583"/>
        </a:xfrm>
        <a:prstGeom prst="rect">
          <a:avLst/>
        </a:prstGeom>
      </xdr:spPr>
    </xdr:pic>
    <xdr:clientData/>
  </xdr:twoCellAnchor>
  <xdr:twoCellAnchor>
    <xdr:from>
      <xdr:col>5</xdr:col>
      <xdr:colOff>597958</xdr:colOff>
      <xdr:row>23</xdr:row>
      <xdr:rowOff>84969</xdr:rowOff>
    </xdr:from>
    <xdr:to>
      <xdr:col>12</xdr:col>
      <xdr:colOff>235101</xdr:colOff>
      <xdr:row>29</xdr:row>
      <xdr:rowOff>153005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722158" y="4070229"/>
          <a:ext cx="4011023" cy="111959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174927</xdr:colOff>
      <xdr:row>18</xdr:row>
      <xdr:rowOff>147410</xdr:rowOff>
    </xdr:from>
    <xdr:to>
      <xdr:col>10</xdr:col>
      <xdr:colOff>338666</xdr:colOff>
      <xdr:row>20</xdr:row>
      <xdr:rowOff>50800</xdr:rowOff>
    </xdr:to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630260" y="3004910"/>
          <a:ext cx="3846739" cy="358473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b="1">
              <a:solidFill>
                <a:srgbClr val="E30017"/>
              </a:solidFill>
              <a:latin typeface="+mn-lt"/>
              <a:cs typeface="Arial" pitchFamily="34" charset="0"/>
            </a:rPr>
            <a:t>МУЛЬТИСПЛИТ-СИСТЕМЫ </a:t>
          </a:r>
        </a:p>
      </xdr:txBody>
    </xdr:sp>
    <xdr:clientData/>
  </xdr:twoCellAnchor>
  <xdr:twoCellAnchor>
    <xdr:from>
      <xdr:col>0</xdr:col>
      <xdr:colOff>0</xdr:colOff>
      <xdr:row>48</xdr:row>
      <xdr:rowOff>44928</xdr:rowOff>
    </xdr:from>
    <xdr:to>
      <xdr:col>18</xdr:col>
      <xdr:colOff>0</xdr:colOff>
      <xdr:row>52</xdr:row>
      <xdr:rowOff>152758</xdr:rowOff>
    </xdr:to>
    <xdr:sp macro="" textlink="">
      <xdr:nvSpPr>
        <xdr:cNvPr id="6" name="Прямоугольни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8141178"/>
          <a:ext cx="11049000" cy="742830"/>
        </a:xfrm>
        <a:prstGeom prst="rect">
          <a:avLst/>
        </a:prstGeom>
        <a:noFill/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fontAlgn="b" latinLnBrk="0" hangingPunct="1"/>
          <a:r>
            <a:rPr lang="ru-RU" sz="1200" b="1" kern="120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itchFamily="34" charset="0"/>
            </a:rPr>
            <a:t>КОНТАКТНАЯ ИНФОРМАЦИЯ </a:t>
          </a:r>
          <a:r>
            <a:rPr lang="ru-RU" sz="1200" b="1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itchFamily="34" charset="0"/>
            </a:rPr>
            <a:t>ПОСТАВЩИКА</a:t>
          </a:r>
          <a:r>
            <a:rPr lang="ru-RU" sz="1200" b="1" kern="120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itchFamily="34" charset="0"/>
            </a:rPr>
            <a:t> </a:t>
          </a:r>
          <a:endParaRPr lang="en-US" sz="1200" b="1" kern="1200">
            <a:solidFill>
              <a:schemeClr val="tx1">
                <a:lumMod val="65000"/>
                <a:lumOff val="35000"/>
              </a:schemeClr>
            </a:solidFill>
            <a:latin typeface="+mn-lt"/>
            <a:ea typeface="+mn-ea"/>
            <a:cs typeface="Arial" pitchFamily="34" charset="0"/>
          </a:endParaRPr>
        </a:p>
      </xdr:txBody>
    </xdr:sp>
    <xdr:clientData fLocksWithSheet="0"/>
  </xdr:twoCellAnchor>
  <xdr:oneCellAnchor>
    <xdr:from>
      <xdr:col>0</xdr:col>
      <xdr:colOff>198120</xdr:colOff>
      <xdr:row>50</xdr:row>
      <xdr:rowOff>83820</xdr:rowOff>
    </xdr:from>
    <xdr:ext cx="1773819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98120" y="8869680"/>
          <a:ext cx="177381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Компания: _____________</a:t>
          </a:r>
        </a:p>
      </xdr:txBody>
    </xdr:sp>
    <xdr:clientData fLocksWithSheet="0"/>
  </xdr:oneCellAnchor>
  <xdr:oneCellAnchor>
    <xdr:from>
      <xdr:col>4</xdr:col>
      <xdr:colOff>313929</xdr:colOff>
      <xdr:row>50</xdr:row>
      <xdr:rowOff>83820</xdr:rowOff>
    </xdr:from>
    <xdr:ext cx="1827423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813289" y="8869680"/>
          <a:ext cx="182742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Телефон: _______________</a:t>
          </a:r>
        </a:p>
      </xdr:txBody>
    </xdr:sp>
    <xdr:clientData fLocksWithSheet="0"/>
  </xdr:oneCellAnchor>
  <xdr:oneCellAnchor>
    <xdr:from>
      <xdr:col>9</xdr:col>
      <xdr:colOff>100282</xdr:colOff>
      <xdr:row>50</xdr:row>
      <xdr:rowOff>83820</xdr:rowOff>
    </xdr:from>
    <xdr:ext cx="166552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5723842" y="8869680"/>
          <a:ext cx="16655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E-mail</a:t>
          </a:r>
          <a:r>
            <a:rPr lang="ru-RU" sz="11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: _______________</a:t>
          </a:r>
        </a:p>
      </xdr:txBody>
    </xdr:sp>
    <xdr:clientData fLocksWithSheet="0"/>
  </xdr:oneCellAnchor>
  <xdr:oneCellAnchor>
    <xdr:from>
      <xdr:col>13</xdr:col>
      <xdr:colOff>485128</xdr:colOff>
      <xdr:row>50</xdr:row>
      <xdr:rowOff>83820</xdr:rowOff>
    </xdr:from>
    <xdr:ext cx="1672766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8608048" y="8869680"/>
          <a:ext cx="167276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Адрес: _______________</a:t>
          </a:r>
        </a:p>
      </xdr:txBody>
    </xdr:sp>
    <xdr:clientData fLocksWithSheet="0"/>
  </xdr:oneCellAnchor>
  <xdr:twoCellAnchor>
    <xdr:from>
      <xdr:col>1</xdr:col>
      <xdr:colOff>315498</xdr:colOff>
      <xdr:row>25</xdr:row>
      <xdr:rowOff>57828</xdr:rowOff>
    </xdr:from>
    <xdr:to>
      <xdr:col>3</xdr:col>
      <xdr:colOff>249570</xdr:colOff>
      <xdr:row>29</xdr:row>
      <xdr:rowOff>143934</xdr:rowOff>
    </xdr:to>
    <xdr:pic>
      <xdr:nvPicPr>
        <xdr:cNvPr id="11" name="Рисунок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338" y="4393608"/>
          <a:ext cx="1183752" cy="787146"/>
        </a:xfrm>
        <a:prstGeom prst="rect">
          <a:avLst/>
        </a:prstGeom>
      </xdr:spPr>
    </xdr:pic>
    <xdr:clientData/>
  </xdr:twoCellAnchor>
  <xdr:twoCellAnchor>
    <xdr:from>
      <xdr:col>1</xdr:col>
      <xdr:colOff>290518</xdr:colOff>
      <xdr:row>31</xdr:row>
      <xdr:rowOff>29850</xdr:rowOff>
    </xdr:from>
    <xdr:to>
      <xdr:col>3</xdr:col>
      <xdr:colOff>220133</xdr:colOff>
      <xdr:row>35</xdr:row>
      <xdr:rowOff>37854</xdr:rowOff>
    </xdr:to>
    <xdr:pic>
      <xdr:nvPicPr>
        <xdr:cNvPr id="12" name="Рисунок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358" y="5417190"/>
          <a:ext cx="1179295" cy="678564"/>
        </a:xfrm>
        <a:prstGeom prst="rect">
          <a:avLst/>
        </a:prstGeom>
      </xdr:spPr>
    </xdr:pic>
    <xdr:clientData/>
  </xdr:twoCellAnchor>
  <xdr:twoCellAnchor>
    <xdr:from>
      <xdr:col>13</xdr:col>
      <xdr:colOff>18819</xdr:colOff>
      <xdr:row>1</xdr:row>
      <xdr:rowOff>67688</xdr:rowOff>
    </xdr:from>
    <xdr:to>
      <xdr:col>17</xdr:col>
      <xdr:colOff>332801</xdr:colOff>
      <xdr:row>4</xdr:row>
      <xdr:rowOff>27765</xdr:rowOff>
    </xdr:to>
    <xdr:sp macro="" textlink="">
      <xdr:nvSpPr>
        <xdr:cNvPr id="18" name="Прямоугольни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8163752" y="237021"/>
          <a:ext cx="2820116" cy="468077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ru-RU" sz="1200" b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Verdana" pitchFamily="34" charset="0"/>
              <a:cs typeface="Arial" pitchFamily="34" charset="0"/>
            </a:rPr>
            <a:t>Дата</a:t>
          </a:r>
          <a:r>
            <a:rPr lang="ru-RU" sz="1200" b="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Verdana" pitchFamily="34" charset="0"/>
              <a:cs typeface="Arial" pitchFamily="34" charset="0"/>
            </a:rPr>
            <a:t> введения прайс-листа: 09</a:t>
          </a:r>
          <a:r>
            <a:rPr lang="ru-RU" sz="1200" b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Verdana" pitchFamily="34" charset="0"/>
              <a:cs typeface="Arial" pitchFamily="34" charset="0"/>
            </a:rPr>
            <a:t>.03.2022</a:t>
          </a:r>
        </a:p>
        <a:p>
          <a:pPr algn="l"/>
          <a:r>
            <a:rPr lang="ru-RU" sz="1200" b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Verdana" pitchFamily="34" charset="0"/>
              <a:cs typeface="Arial" pitchFamily="34" charset="0"/>
            </a:rPr>
            <a:t>Дата вступления</a:t>
          </a:r>
          <a:r>
            <a:rPr lang="ru-RU" sz="1200" b="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Verdana" pitchFamily="34" charset="0"/>
              <a:cs typeface="Arial" pitchFamily="34" charset="0"/>
            </a:rPr>
            <a:t> в силу</a:t>
          </a:r>
          <a:r>
            <a:rPr lang="ru-RU" sz="1200" b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Verdana" pitchFamily="34" charset="0"/>
              <a:cs typeface="Arial" pitchFamily="34" charset="0"/>
            </a:rPr>
            <a:t>:</a:t>
          </a:r>
          <a:r>
            <a:rPr lang="ru-RU" sz="1200" b="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Verdana" pitchFamily="34" charset="0"/>
              <a:cs typeface="Arial" pitchFamily="34" charset="0"/>
            </a:rPr>
            <a:t> 21.</a:t>
          </a:r>
          <a:r>
            <a:rPr lang="en-US" sz="1200" b="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Verdana" pitchFamily="34" charset="0"/>
              <a:cs typeface="Arial" pitchFamily="34" charset="0"/>
            </a:rPr>
            <a:t>03</a:t>
          </a:r>
          <a:r>
            <a:rPr lang="ru-RU" sz="1200" b="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Verdana" pitchFamily="34" charset="0"/>
              <a:cs typeface="Arial" pitchFamily="34" charset="0"/>
            </a:rPr>
            <a:t>.202</a:t>
          </a:r>
          <a:r>
            <a:rPr lang="en-US" sz="1200" b="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Verdana" pitchFamily="34" charset="0"/>
              <a:cs typeface="Arial" pitchFamily="34" charset="0"/>
            </a:rPr>
            <a:t>2</a:t>
          </a:r>
          <a:endParaRPr lang="ru-RU" sz="1200" b="0">
            <a:solidFill>
              <a:schemeClr val="tx1">
                <a:lumMod val="50000"/>
                <a:lumOff val="50000"/>
              </a:schemeClr>
            </a:solidFill>
            <a:latin typeface="+mn-lt"/>
            <a:ea typeface="Verdana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211373</xdr:colOff>
      <xdr:row>21</xdr:row>
      <xdr:rowOff>16591</xdr:rowOff>
    </xdr:from>
    <xdr:to>
      <xdr:col>5</xdr:col>
      <xdr:colOff>389466</xdr:colOff>
      <xdr:row>26</xdr:row>
      <xdr:rowOff>49112</xdr:rowOff>
    </xdr:to>
    <xdr:grpSp>
      <xdr:nvGrpSpPr>
        <xdr:cNvPr id="50" name="Группа 4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GrpSpPr/>
      </xdr:nvGrpSpPr>
      <xdr:grpSpPr>
        <a:xfrm>
          <a:off x="2717506" y="3699591"/>
          <a:ext cx="804627" cy="896121"/>
          <a:chOff x="2717506" y="3699591"/>
          <a:chExt cx="804627" cy="896121"/>
        </a:xfrm>
      </xdr:grpSpPr>
      <xdr:pic>
        <xdr:nvPicPr>
          <xdr:cNvPr id="19" name="Рисунок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356" y="3699591"/>
            <a:ext cx="542801" cy="550677"/>
          </a:xfrm>
          <a:prstGeom prst="rect">
            <a:avLst/>
          </a:prstGeom>
        </xdr:spPr>
      </xdr:pic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 txBox="1"/>
        </xdr:nvSpPr>
        <xdr:spPr>
          <a:xfrm>
            <a:off x="2717506" y="4281990"/>
            <a:ext cx="804627" cy="31372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marL="0" marR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1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Flexible</a:t>
            </a:r>
            <a:r>
              <a:rPr lang="ru-RU" sz="11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1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R32</a:t>
            </a:r>
            <a:endParaRPr lang="ru-RU">
              <a:solidFill>
                <a:sysClr val="windowText" lastClr="000000"/>
              </a:solidFill>
              <a:effectLst/>
            </a:endParaRPr>
          </a:p>
          <a:p>
            <a:endParaRPr lang="ru-RU" sz="11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 editAs="oneCell">
    <xdr:from>
      <xdr:col>0</xdr:col>
      <xdr:colOff>160663</xdr:colOff>
      <xdr:row>2</xdr:row>
      <xdr:rowOff>26663</xdr:rowOff>
    </xdr:from>
    <xdr:to>
      <xdr:col>7</xdr:col>
      <xdr:colOff>22953</xdr:colOff>
      <xdr:row>4</xdr:row>
      <xdr:rowOff>7459</xdr:rowOff>
    </xdr:to>
    <xdr:pic>
      <xdr:nvPicPr>
        <xdr:cNvPr id="22" name="Рисунок 2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63" y="361943"/>
          <a:ext cx="4236170" cy="316076"/>
        </a:xfrm>
        <a:prstGeom prst="rect">
          <a:avLst/>
        </a:prstGeom>
      </xdr:spPr>
    </xdr:pic>
    <xdr:clientData/>
  </xdr:twoCellAnchor>
  <xdr:twoCellAnchor>
    <xdr:from>
      <xdr:col>14</xdr:col>
      <xdr:colOff>303893</xdr:colOff>
      <xdr:row>16</xdr:row>
      <xdr:rowOff>56696</xdr:rowOff>
    </xdr:from>
    <xdr:to>
      <xdr:col>17</xdr:col>
      <xdr:colOff>444174</xdr:colOff>
      <xdr:row>19</xdr:row>
      <xdr:rowOff>173264</xdr:rowOff>
    </xdr:to>
    <xdr:grpSp>
      <xdr:nvGrpSpPr>
        <xdr:cNvPr id="24" name="Группа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pSpPr/>
      </xdr:nvGrpSpPr>
      <xdr:grpSpPr>
        <a:xfrm>
          <a:off x="9075360" y="2766029"/>
          <a:ext cx="2019881" cy="624568"/>
          <a:chOff x="8844643" y="2007054"/>
          <a:chExt cx="1977245" cy="592818"/>
        </a:xfrm>
      </xdr:grpSpPr>
      <xdr:pic>
        <xdr:nvPicPr>
          <xdr:cNvPr id="25" name="Рисунок 24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44643" y="2007054"/>
            <a:ext cx="1977245" cy="592818"/>
          </a:xfrm>
          <a:prstGeom prst="rect">
            <a:avLst/>
          </a:prstGeom>
        </xdr:spPr>
      </xdr:pic>
      <xdr:sp macro="" textlink="">
        <xdr:nvSpPr>
          <xdr:cNvPr id="26" name="Прямоугольник 25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9281929" y="2067741"/>
            <a:ext cx="1459416" cy="369345"/>
          </a:xfrm>
          <a:prstGeom prst="rect">
            <a:avLst/>
          </a:prstGeom>
        </xdr:spPr>
        <xdr:txBody>
          <a:bodyPr wrap="square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b="1" u="none">
                <a:solidFill>
                  <a:schemeClr val="bg1"/>
                </a:solidFill>
                <a:latin typeface="+mn-lt"/>
                <a:cs typeface="Arial" pitchFamily="34" charset="0"/>
              </a:rPr>
              <a:t>Все акции</a:t>
            </a:r>
          </a:p>
        </xdr:txBody>
      </xdr:sp>
    </xdr:grpSp>
    <xdr:clientData/>
  </xdr:twoCellAnchor>
  <xdr:twoCellAnchor editAs="oneCell">
    <xdr:from>
      <xdr:col>8</xdr:col>
      <xdr:colOff>311785</xdr:colOff>
      <xdr:row>21</xdr:row>
      <xdr:rowOff>127308</xdr:rowOff>
    </xdr:from>
    <xdr:to>
      <xdr:col>17</xdr:col>
      <xdr:colOff>521608</xdr:colOff>
      <xdr:row>40</xdr:row>
      <xdr:rowOff>124507</xdr:rowOff>
    </xdr:to>
    <xdr:pic>
      <xdr:nvPicPr>
        <xdr:cNvPr id="27" name="Рисунок 2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2452" y="3598641"/>
          <a:ext cx="5734323" cy="3151033"/>
        </a:xfrm>
        <a:prstGeom prst="rect">
          <a:avLst/>
        </a:prstGeom>
      </xdr:spPr>
    </xdr:pic>
    <xdr:clientData/>
  </xdr:twoCellAnchor>
  <xdr:twoCellAnchor>
    <xdr:from>
      <xdr:col>0</xdr:col>
      <xdr:colOff>413133</xdr:colOff>
      <xdr:row>42</xdr:row>
      <xdr:rowOff>22044</xdr:rowOff>
    </xdr:from>
    <xdr:to>
      <xdr:col>6</xdr:col>
      <xdr:colOff>562267</xdr:colOff>
      <xdr:row>48</xdr:row>
      <xdr:rowOff>22044</xdr:rowOff>
    </xdr:to>
    <xdr:grpSp>
      <xdr:nvGrpSpPr>
        <xdr:cNvPr id="55" name="Группа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GrpSpPr/>
      </xdr:nvGrpSpPr>
      <xdr:grpSpPr>
        <a:xfrm>
          <a:off x="413133" y="7531977"/>
          <a:ext cx="3908334" cy="1016000"/>
          <a:chOff x="413133" y="7531977"/>
          <a:chExt cx="3908334" cy="1016000"/>
        </a:xfrm>
      </xdr:grpSpPr>
      <xdr:sp macro="" textlink="">
        <xdr:nvSpPr>
          <xdr:cNvPr id="17" name="TextBox 16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 txBox="1"/>
        </xdr:nvSpPr>
        <xdr:spPr bwMode="auto">
          <a:xfrm>
            <a:off x="742657" y="7531977"/>
            <a:ext cx="3578810" cy="101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b"/>
          <a:lstStyle/>
          <a:p>
            <a:pPr rtl="0" eaLnBrk="1" fontAlgn="b" latinLnBrk="0" hangingPunct="1"/>
            <a:r>
              <a:rPr lang="ru-RU" sz="1400" b="1">
                <a:solidFill>
                  <a:srgbClr val="E30017"/>
                </a:solidFill>
                <a:effectLst/>
                <a:latin typeface="+mn-lt"/>
                <a:ea typeface="+mn-ea"/>
                <a:cs typeface="+mn-cs"/>
              </a:rPr>
              <a:t>НАРУЖНЫЕ БЛОКИ С ДОРАБОТКОЙ </a:t>
            </a:r>
            <a:endParaRPr lang="ru-RU" sz="1400" b="1">
              <a:solidFill>
                <a:srgbClr val="E30017"/>
              </a:solidFill>
              <a:effectLst/>
            </a:endParaRPr>
          </a:p>
          <a:p>
            <a:pPr rtl="0" eaLnBrk="1" fontAlgn="b" latinLnBrk="0" hangingPunct="1"/>
            <a:r>
              <a:rPr lang="ru-RU" sz="1400" b="1">
                <a:solidFill>
                  <a:srgbClr val="E30017"/>
                </a:solidFill>
                <a:effectLst/>
                <a:latin typeface="+mn-lt"/>
                <a:ea typeface="+mn-ea"/>
                <a:cs typeface="+mn-cs"/>
              </a:rPr>
              <a:t>НИЗКОТЕМПЕРАТУРНЫМ </a:t>
            </a:r>
            <a:endParaRPr lang="ru-RU" sz="1400" b="1">
              <a:solidFill>
                <a:srgbClr val="E30017"/>
              </a:solidFill>
              <a:effectLst/>
            </a:endParaRPr>
          </a:p>
          <a:p>
            <a:pPr rtl="0" eaLnBrk="1" fontAlgn="b" latinLnBrk="0" hangingPunct="1"/>
            <a:r>
              <a:rPr lang="ru-RU" sz="1400" b="1">
                <a:solidFill>
                  <a:srgbClr val="E30017"/>
                </a:solidFill>
                <a:effectLst/>
                <a:latin typeface="+mn-lt"/>
                <a:ea typeface="+mn-ea"/>
                <a:cs typeface="+mn-cs"/>
              </a:rPr>
              <a:t>КОМПЛЕКТОМ</a:t>
            </a:r>
            <a:endParaRPr lang="ru-RU" sz="1400" b="1">
              <a:solidFill>
                <a:srgbClr val="E30017"/>
              </a:solidFill>
              <a:effectLst/>
            </a:endParaRPr>
          </a:p>
          <a:p>
            <a:endParaRPr lang="ru-RU" sz="1100">
              <a:solidFill>
                <a:schemeClr val="tx1">
                  <a:lumMod val="95000"/>
                  <a:lumOff val="5000"/>
                </a:schemeClr>
              </a:solidFill>
            </a:endParaRPr>
          </a:p>
        </xdr:txBody>
      </xdr:sp>
      <xdr:pic>
        <xdr:nvPicPr>
          <xdr:cNvPr id="28" name="Рисунок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3133" y="7662842"/>
            <a:ext cx="368828" cy="377770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158750</xdr:colOff>
      <xdr:row>40</xdr:row>
      <xdr:rowOff>157773</xdr:rowOff>
    </xdr:from>
    <xdr:to>
      <xdr:col>12</xdr:col>
      <xdr:colOff>575468</xdr:colOff>
      <xdr:row>42</xdr:row>
      <xdr:rowOff>64337</xdr:rowOff>
    </xdr:to>
    <xdr:pic>
      <xdr:nvPicPr>
        <xdr:cNvPr id="29" name="Рисунок 2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6830" y="7069113"/>
          <a:ext cx="416718" cy="439964"/>
        </a:xfrm>
        <a:prstGeom prst="rect">
          <a:avLst/>
        </a:prstGeom>
      </xdr:spPr>
    </xdr:pic>
    <xdr:clientData/>
  </xdr:twoCellAnchor>
  <xdr:twoCellAnchor editAs="oneCell">
    <xdr:from>
      <xdr:col>13</xdr:col>
      <xdr:colOff>204109</xdr:colOff>
      <xdr:row>40</xdr:row>
      <xdr:rowOff>134653</xdr:rowOff>
    </xdr:from>
    <xdr:to>
      <xdr:col>14</xdr:col>
      <xdr:colOff>9388</xdr:colOff>
      <xdr:row>42</xdr:row>
      <xdr:rowOff>42099</xdr:rowOff>
    </xdr:to>
    <xdr:pic>
      <xdr:nvPicPr>
        <xdr:cNvPr id="30" name="Рисунок 2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7029" y="7045993"/>
          <a:ext cx="430119" cy="440846"/>
        </a:xfrm>
        <a:prstGeom prst="rect">
          <a:avLst/>
        </a:prstGeom>
      </xdr:spPr>
    </xdr:pic>
    <xdr:clientData/>
  </xdr:twoCellAnchor>
  <xdr:twoCellAnchor editAs="oneCell">
    <xdr:from>
      <xdr:col>14</xdr:col>
      <xdr:colOff>240960</xdr:colOff>
      <xdr:row>40</xdr:row>
      <xdr:rowOff>145992</xdr:rowOff>
    </xdr:from>
    <xdr:to>
      <xdr:col>15</xdr:col>
      <xdr:colOff>46239</xdr:colOff>
      <xdr:row>42</xdr:row>
      <xdr:rowOff>53438</xdr:rowOff>
    </xdr:to>
    <xdr:pic>
      <xdr:nvPicPr>
        <xdr:cNvPr id="31" name="Рисунок 30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8720" y="7057332"/>
          <a:ext cx="430119" cy="440846"/>
        </a:xfrm>
        <a:prstGeom prst="rect">
          <a:avLst/>
        </a:prstGeom>
      </xdr:spPr>
    </xdr:pic>
    <xdr:clientData/>
  </xdr:twoCellAnchor>
  <xdr:twoCellAnchor editAs="oneCell">
    <xdr:from>
      <xdr:col>15</xdr:col>
      <xdr:colOff>303327</xdr:colOff>
      <xdr:row>40</xdr:row>
      <xdr:rowOff>145993</xdr:rowOff>
    </xdr:from>
    <xdr:to>
      <xdr:col>16</xdr:col>
      <xdr:colOff>108605</xdr:colOff>
      <xdr:row>42</xdr:row>
      <xdr:rowOff>53439</xdr:rowOff>
    </xdr:to>
    <xdr:pic>
      <xdr:nvPicPr>
        <xdr:cNvPr id="32" name="Рисунок 31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5927" y="7057333"/>
          <a:ext cx="430118" cy="440846"/>
        </a:xfrm>
        <a:prstGeom prst="rect">
          <a:avLst/>
        </a:prstGeom>
      </xdr:spPr>
    </xdr:pic>
    <xdr:clientData/>
  </xdr:twoCellAnchor>
  <xdr:twoCellAnchor>
    <xdr:from>
      <xdr:col>6</xdr:col>
      <xdr:colOff>595311</xdr:colOff>
      <xdr:row>43</xdr:row>
      <xdr:rowOff>72570</xdr:rowOff>
    </xdr:from>
    <xdr:to>
      <xdr:col>9</xdr:col>
      <xdr:colOff>415796</xdr:colOff>
      <xdr:row>45</xdr:row>
      <xdr:rowOff>108045</xdr:rowOff>
    </xdr:to>
    <xdr:grpSp>
      <xdr:nvGrpSpPr>
        <xdr:cNvPr id="33" name="Группа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GrpSpPr/>
      </xdr:nvGrpSpPr>
      <xdr:grpSpPr>
        <a:xfrm>
          <a:off x="4354511" y="7751837"/>
          <a:ext cx="1700085" cy="374141"/>
          <a:chOff x="4019776" y="6910158"/>
          <a:chExt cx="1657449" cy="354227"/>
        </a:xfrm>
      </xdr:grpSpPr>
      <xdr:sp macro="" textlink="">
        <xdr:nvSpPr>
          <xdr:cNvPr id="34" name="Прямоугольник 33">
            <a:hlinkClick xmlns:r="http://schemas.openxmlformats.org/officeDocument/2006/relationships" r:id="rId25"/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4215374" y="6910158"/>
            <a:ext cx="1461851" cy="354227"/>
          </a:xfrm>
          <a:prstGeom prst="rect">
            <a:avLst/>
          </a:prstGeom>
        </xdr:spPr>
        <xdr:txBody>
          <a:bodyPr wrap="square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b="1" u="none">
                <a:solidFill>
                  <a:srgbClr val="E30017"/>
                </a:solidFill>
                <a:latin typeface="+mn-lt"/>
                <a:cs typeface="Arial" pitchFamily="34" charset="0"/>
              </a:rPr>
              <a:t>Калькулятор</a:t>
            </a:r>
          </a:p>
        </xdr:txBody>
      </xdr:sp>
      <xdr:pic>
        <xdr:nvPicPr>
          <xdr:cNvPr id="35" name="Рисунок 3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19776" y="7036026"/>
            <a:ext cx="225836" cy="113847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430212</xdr:colOff>
      <xdr:row>43</xdr:row>
      <xdr:rowOff>59963</xdr:rowOff>
    </xdr:from>
    <xdr:to>
      <xdr:col>13</xdr:col>
      <xdr:colOff>237581</xdr:colOff>
      <xdr:row>45</xdr:row>
      <xdr:rowOff>95438</xdr:rowOff>
    </xdr:to>
    <xdr:grpSp>
      <xdr:nvGrpSpPr>
        <xdr:cNvPr id="36" name="Группа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GrpSpPr/>
      </xdr:nvGrpSpPr>
      <xdr:grpSpPr>
        <a:xfrm>
          <a:off x="6695545" y="7739230"/>
          <a:ext cx="1686969" cy="374141"/>
          <a:chOff x="5997801" y="6897546"/>
          <a:chExt cx="1644334" cy="354108"/>
        </a:xfrm>
      </xdr:grpSpPr>
      <xdr:sp macro="" textlink="">
        <xdr:nvSpPr>
          <xdr:cNvPr id="37" name="Прямоугольник 36">
            <a:hlinkClick xmlns:r="http://schemas.openxmlformats.org/officeDocument/2006/relationships" r:id="rId27"/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180284" y="6897546"/>
            <a:ext cx="1461851" cy="354108"/>
          </a:xfrm>
          <a:prstGeom prst="rect">
            <a:avLst/>
          </a:prstGeom>
        </xdr:spPr>
        <xdr:txBody>
          <a:bodyPr wrap="square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b="1" u="none">
                <a:solidFill>
                  <a:srgbClr val="E30017"/>
                </a:solidFill>
                <a:latin typeface="+mn-lt"/>
                <a:cs typeface="Arial" pitchFamily="34" charset="0"/>
              </a:rPr>
              <a:t>Доставка</a:t>
            </a:r>
          </a:p>
        </xdr:txBody>
      </xdr:sp>
      <xdr:pic>
        <xdr:nvPicPr>
          <xdr:cNvPr id="38" name="Рисунок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97801" y="7032510"/>
            <a:ext cx="225836" cy="113847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463551</xdr:colOff>
      <xdr:row>43</xdr:row>
      <xdr:rowOff>65329</xdr:rowOff>
    </xdr:from>
    <xdr:to>
      <xdr:col>16</xdr:col>
      <xdr:colOff>286290</xdr:colOff>
      <xdr:row>45</xdr:row>
      <xdr:rowOff>100804</xdr:rowOff>
    </xdr:to>
    <xdr:grpSp>
      <xdr:nvGrpSpPr>
        <xdr:cNvPr id="39" name="Группа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GrpSpPr/>
      </xdr:nvGrpSpPr>
      <xdr:grpSpPr>
        <a:xfrm>
          <a:off x="8608484" y="7744596"/>
          <a:ext cx="1702339" cy="374141"/>
          <a:chOff x="8707211" y="3739254"/>
          <a:chExt cx="1659703" cy="354108"/>
        </a:xfrm>
      </xdr:grpSpPr>
      <xdr:sp macro="" textlink="">
        <xdr:nvSpPr>
          <xdr:cNvPr id="40" name="Прямоугольник 39">
            <a:hlinkClick xmlns:r="http://schemas.openxmlformats.org/officeDocument/2006/relationships" r:id="rId28"/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>
            <a:off x="8905063" y="3739254"/>
            <a:ext cx="1461851" cy="354108"/>
          </a:xfrm>
          <a:prstGeom prst="rect">
            <a:avLst/>
          </a:prstGeom>
        </xdr:spPr>
        <xdr:txBody>
          <a:bodyPr wrap="square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b="1" u="none">
                <a:solidFill>
                  <a:srgbClr val="E30017"/>
                </a:solidFill>
                <a:latin typeface="+mn-lt"/>
                <a:cs typeface="Arial" pitchFamily="34" charset="0"/>
              </a:rPr>
              <a:t>Распродажа</a:t>
            </a:r>
          </a:p>
        </xdr:txBody>
      </xdr:sp>
      <xdr:pic>
        <xdr:nvPicPr>
          <xdr:cNvPr id="41" name="Рисунок 4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07211" y="3873839"/>
            <a:ext cx="225836" cy="113848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204106</xdr:colOff>
      <xdr:row>18</xdr:row>
      <xdr:rowOff>127026</xdr:rowOff>
    </xdr:from>
    <xdr:to>
      <xdr:col>15</xdr:col>
      <xdr:colOff>354354</xdr:colOff>
      <xdr:row>22</xdr:row>
      <xdr:rowOff>22684</xdr:rowOff>
    </xdr:to>
    <xdr:grpSp>
      <xdr:nvGrpSpPr>
        <xdr:cNvPr id="42" name="Группа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GrpSpPr/>
      </xdr:nvGrpSpPr>
      <xdr:grpSpPr>
        <a:xfrm>
          <a:off x="7722506" y="3175026"/>
          <a:ext cx="2029848" cy="699991"/>
          <a:chOff x="6984999" y="2984526"/>
          <a:chExt cx="1987212" cy="530658"/>
        </a:xfrm>
      </xdr:grpSpPr>
      <xdr:sp macro="" textlink="">
        <xdr:nvSpPr>
          <xdr:cNvPr id="43" name="Прямоугольник 4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7305544" y="2984526"/>
            <a:ext cx="1666667" cy="530658"/>
          </a:xfrm>
          <a:prstGeom prst="rect">
            <a:avLst/>
          </a:prstGeom>
        </xdr:spPr>
        <xdr:txBody>
          <a:bodyPr wrap="square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400" b="1" u="sng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rPr>
              <a:t>Информация о товаре на ваш</a:t>
            </a:r>
            <a:r>
              <a:rPr lang="ru-RU" sz="1400" b="1" u="sng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rPr>
              <a:t> сайт</a:t>
            </a:r>
            <a:endParaRPr lang="ru-RU" sz="1400" b="1" u="sng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endParaRPr>
          </a:p>
        </xdr:txBody>
      </xdr:sp>
      <xdr:pic>
        <xdr:nvPicPr>
          <xdr:cNvPr id="44" name="Рисунок 4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84999" y="3084285"/>
            <a:ext cx="290671" cy="256268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228601</xdr:colOff>
      <xdr:row>20</xdr:row>
      <xdr:rowOff>33867</xdr:rowOff>
    </xdr:from>
    <xdr:to>
      <xdr:col>3</xdr:col>
      <xdr:colOff>321734</xdr:colOff>
      <xdr:row>23</xdr:row>
      <xdr:rowOff>102228</xdr:rowOff>
    </xdr:to>
    <xdr:pic>
      <xdr:nvPicPr>
        <xdr:cNvPr id="45" name="Рисунок 44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1" y="3516207"/>
          <a:ext cx="1342813" cy="571281"/>
        </a:xfrm>
        <a:prstGeom prst="rect">
          <a:avLst/>
        </a:prstGeom>
      </xdr:spPr>
    </xdr:pic>
    <xdr:clientData/>
  </xdr:twoCellAnchor>
  <xdr:twoCellAnchor>
    <xdr:from>
      <xdr:col>1</xdr:col>
      <xdr:colOff>270934</xdr:colOff>
      <xdr:row>36</xdr:row>
      <xdr:rowOff>33867</xdr:rowOff>
    </xdr:from>
    <xdr:to>
      <xdr:col>3</xdr:col>
      <xdr:colOff>369413</xdr:colOff>
      <xdr:row>40</xdr:row>
      <xdr:rowOff>3580</xdr:rowOff>
    </xdr:to>
    <xdr:pic>
      <xdr:nvPicPr>
        <xdr:cNvPr id="46" name="Рисунок 45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774" y="6274647"/>
          <a:ext cx="1348159" cy="640273"/>
        </a:xfrm>
        <a:prstGeom prst="rect">
          <a:avLst/>
        </a:prstGeom>
      </xdr:spPr>
    </xdr:pic>
    <xdr:clientData/>
  </xdr:twoCellAnchor>
  <xdr:twoCellAnchor>
    <xdr:from>
      <xdr:col>7</xdr:col>
      <xdr:colOff>16639</xdr:colOff>
      <xdr:row>20</xdr:row>
      <xdr:rowOff>42333</xdr:rowOff>
    </xdr:from>
    <xdr:to>
      <xdr:col>8</xdr:col>
      <xdr:colOff>93134</xdr:colOff>
      <xdr:row>26</xdr:row>
      <xdr:rowOff>1</xdr:rowOff>
    </xdr:to>
    <xdr:grpSp>
      <xdr:nvGrpSpPr>
        <xdr:cNvPr id="52" name="Группа 51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GrpSpPr/>
      </xdr:nvGrpSpPr>
      <xdr:grpSpPr>
        <a:xfrm>
          <a:off x="4402372" y="3556000"/>
          <a:ext cx="703029" cy="990601"/>
          <a:chOff x="4402372" y="3556000"/>
          <a:chExt cx="703029" cy="990601"/>
        </a:xfrm>
      </xdr:grpSpPr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55066" y="3556000"/>
            <a:ext cx="448309" cy="695134"/>
          </a:xfrm>
          <a:prstGeom prst="rect">
            <a:avLst/>
          </a:prstGeom>
        </xdr:spPr>
      </xdr:pic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 txBox="1"/>
        </xdr:nvSpPr>
        <xdr:spPr>
          <a:xfrm>
            <a:off x="4402372" y="4265057"/>
            <a:ext cx="703029" cy="28154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marL="0" marR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1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Big Multi</a:t>
            </a:r>
            <a:endParaRPr lang="ru-RU" sz="11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5</xdr:col>
      <xdr:colOff>350382</xdr:colOff>
      <xdr:row>20</xdr:row>
      <xdr:rowOff>143589</xdr:rowOff>
    </xdr:from>
    <xdr:to>
      <xdr:col>7</xdr:col>
      <xdr:colOff>93133</xdr:colOff>
      <xdr:row>25</xdr:row>
      <xdr:rowOff>143934</xdr:rowOff>
    </xdr:to>
    <xdr:grpSp>
      <xdr:nvGrpSpPr>
        <xdr:cNvPr id="51" name="Группа 50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GrpSpPr/>
      </xdr:nvGrpSpPr>
      <xdr:grpSpPr>
        <a:xfrm>
          <a:off x="3483049" y="3657256"/>
          <a:ext cx="995817" cy="863945"/>
          <a:chOff x="3483049" y="3657256"/>
          <a:chExt cx="995817" cy="863945"/>
        </a:xfrm>
      </xdr:grpSpPr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 txBox="1"/>
        </xdr:nvSpPr>
        <xdr:spPr>
          <a:xfrm>
            <a:off x="3483049" y="4275939"/>
            <a:ext cx="995817" cy="24526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marL="0" marR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1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Flexible</a:t>
            </a:r>
            <a:r>
              <a:rPr lang="ru-RU" sz="11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1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R410A</a:t>
            </a:r>
            <a:endParaRPr lang="ru-RU">
              <a:solidFill>
                <a:sysClr val="windowText" lastClr="000000"/>
              </a:solidFill>
              <a:effectLst/>
            </a:endParaRPr>
          </a:p>
        </xdr:txBody>
      </xdr:sp>
      <xdr:pic>
        <xdr:nvPicPr>
          <xdr:cNvPr id="48" name="Рисунок 4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666066" y="3657256"/>
            <a:ext cx="572290" cy="580594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213029</xdr:colOff>
      <xdr:row>27</xdr:row>
      <xdr:rowOff>134710</xdr:rowOff>
    </xdr:from>
    <xdr:to>
      <xdr:col>8</xdr:col>
      <xdr:colOff>105835</xdr:colOff>
      <xdr:row>36</xdr:row>
      <xdr:rowOff>67407</xdr:rowOff>
    </xdr:to>
    <xdr:grpSp>
      <xdr:nvGrpSpPr>
        <xdr:cNvPr id="53" name="Группа 52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GrpSpPr/>
      </xdr:nvGrpSpPr>
      <xdr:grpSpPr>
        <a:xfrm>
          <a:off x="2719162" y="4876043"/>
          <a:ext cx="2398940" cy="1490564"/>
          <a:chOff x="2697995" y="4575477"/>
          <a:chExt cx="2398940" cy="1477863"/>
        </a:xfrm>
      </xdr:grpSpPr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508980" y="4906280"/>
            <a:ext cx="707419" cy="1147060"/>
          </a:xfrm>
          <a:prstGeom prst="rect">
            <a:avLst/>
          </a:prstGeom>
        </xdr:spPr>
      </xdr:pic>
      <xdr:sp macro="" textlink="">
        <xdr:nvSpPr>
          <xdr:cNvPr id="49" name="Прямоугольник 4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/>
        </xdr:nvSpPr>
        <xdr:spPr>
          <a:xfrm>
            <a:off x="2697995" y="4575477"/>
            <a:ext cx="2398940" cy="377524"/>
          </a:xfrm>
          <a:prstGeom prst="rect">
            <a:avLst/>
          </a:prstGeom>
        </xdr:spPr>
        <xdr:txBody>
          <a:bodyPr wrap="square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b="1">
                <a:solidFill>
                  <a:srgbClr val="E30017"/>
                </a:solidFill>
                <a:latin typeface="+mn-lt"/>
                <a:cs typeface="Arial" pitchFamily="34" charset="0"/>
              </a:rPr>
              <a:t>VRF</a:t>
            </a:r>
            <a:r>
              <a:rPr lang="ru-RU" b="1">
                <a:solidFill>
                  <a:srgbClr val="E30017"/>
                </a:solidFill>
                <a:latin typeface="+mn-lt"/>
                <a:cs typeface="Arial" pitchFamily="34" charset="0"/>
              </a:rPr>
              <a:t>-СИСТЕМЫ </a:t>
            </a:r>
          </a:p>
        </xdr:txBody>
      </xdr:sp>
    </xdr:grpSp>
    <xdr:clientData/>
  </xdr:twoCellAnchor>
  <xdr:twoCellAnchor editAs="oneCell">
    <xdr:from>
      <xdr:col>7</xdr:col>
      <xdr:colOff>359834</xdr:colOff>
      <xdr:row>1</xdr:row>
      <xdr:rowOff>42333</xdr:rowOff>
    </xdr:from>
    <xdr:to>
      <xdr:col>12</xdr:col>
      <xdr:colOff>418631</xdr:colOff>
      <xdr:row>4</xdr:row>
      <xdr:rowOff>95250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CDEDCB49-9E34-4BA7-86D7-66C90394D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656667" y="201083"/>
          <a:ext cx="3127964" cy="5291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84667</xdr:rowOff>
    </xdr:from>
    <xdr:to>
      <xdr:col>8</xdr:col>
      <xdr:colOff>518583</xdr:colOff>
      <xdr:row>17</xdr:row>
      <xdr:rowOff>20191</xdr:rowOff>
    </xdr:to>
    <xdr:pic>
      <xdr:nvPicPr>
        <xdr:cNvPr id="23" name="Рисунок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3A4DC7C-482E-488C-B3DA-9E8B0FC84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8417"/>
          <a:ext cx="5429250" cy="18405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357869</xdr:colOff>
      <xdr:row>0</xdr:row>
      <xdr:rowOff>327801</xdr:rowOff>
    </xdr:from>
    <xdr:to>
      <xdr:col>1</xdr:col>
      <xdr:colOff>1469572</xdr:colOff>
      <xdr:row>1</xdr:row>
      <xdr:rowOff>10338</xdr:rowOff>
    </xdr:to>
    <xdr:pic>
      <xdr:nvPicPr>
        <xdr:cNvPr id="350904" name="Рисунок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B85A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57869" y="327801"/>
          <a:ext cx="2911928" cy="358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436939</xdr:colOff>
      <xdr:row>0</xdr:row>
      <xdr:rowOff>231320</xdr:rowOff>
    </xdr:from>
    <xdr:to>
      <xdr:col>22</xdr:col>
      <xdr:colOff>273309</xdr:colOff>
      <xdr:row>1</xdr:row>
      <xdr:rowOff>204106</xdr:rowOff>
    </xdr:to>
    <xdr:sp macro="" textlink="">
      <xdr:nvSpPr>
        <xdr:cNvPr id="16" name="TextBox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15908260" y="231320"/>
          <a:ext cx="1333156" cy="653143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>
              <a:solidFill>
                <a:schemeClr val="bg1"/>
              </a:solidFill>
              <a:latin typeface="+mn-lt"/>
              <a:cs typeface="Arial" pitchFamily="34" charset="0"/>
            </a:rPr>
            <a:t>Возврат</a:t>
          </a:r>
          <a:r>
            <a:rPr lang="ru-RU" sz="1200" b="1" baseline="0">
              <a:solidFill>
                <a:schemeClr val="bg1"/>
              </a:solidFill>
              <a:latin typeface="+mn-lt"/>
              <a:cs typeface="Arial" pitchFamily="34" charset="0"/>
            </a:rPr>
            <a:t> в меню</a:t>
          </a:r>
          <a:endParaRPr lang="ru-RU" sz="12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18</xdr:col>
      <xdr:colOff>459922</xdr:colOff>
      <xdr:row>2</xdr:row>
      <xdr:rowOff>180109</xdr:rowOff>
    </xdr:from>
    <xdr:to>
      <xdr:col>24</xdr:col>
      <xdr:colOff>346364</xdr:colOff>
      <xdr:row>6</xdr:row>
      <xdr:rowOff>0</xdr:rowOff>
    </xdr:to>
    <xdr:sp macro="" textlink="">
      <xdr:nvSpPr>
        <xdr:cNvPr id="17" name="TextBox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 txBox="1"/>
      </xdr:nvSpPr>
      <xdr:spPr>
        <a:xfrm>
          <a:off x="16342179" y="1050966"/>
          <a:ext cx="2662299" cy="973777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>
            <a:lnSpc>
              <a:spcPct val="100000"/>
            </a:lnSpc>
          </a:pPr>
          <a: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Мультисплит-системы свободной компоновки </a:t>
          </a:r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Flexible Multi</a:t>
          </a:r>
          <a: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 на сайте </a:t>
          </a:r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www.general-aircond.ru</a:t>
          </a:r>
          <a:endParaRPr lang="ru-RU" sz="1200" b="1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15</xdr:col>
      <xdr:colOff>846364</xdr:colOff>
      <xdr:row>10</xdr:row>
      <xdr:rowOff>35050</xdr:rowOff>
    </xdr:from>
    <xdr:to>
      <xdr:col>18</xdr:col>
      <xdr:colOff>38100</xdr:colOff>
      <xdr:row>11</xdr:row>
      <xdr:rowOff>366031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0" y="5848021"/>
          <a:ext cx="1728107" cy="701096"/>
        </a:xfrm>
        <a:prstGeom prst="rect">
          <a:avLst/>
        </a:prstGeom>
      </xdr:spPr>
    </xdr:pic>
    <xdr:clientData/>
  </xdr:twoCellAnchor>
  <xdr:twoCellAnchor editAs="oneCell">
    <xdr:from>
      <xdr:col>16</xdr:col>
      <xdr:colOff>329493</xdr:colOff>
      <xdr:row>26</xdr:row>
      <xdr:rowOff>118618</xdr:rowOff>
    </xdr:from>
    <xdr:to>
      <xdr:col>18</xdr:col>
      <xdr:colOff>52235</xdr:colOff>
      <xdr:row>29</xdr:row>
      <xdr:rowOff>54428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007" y="12027589"/>
          <a:ext cx="1366485" cy="871982"/>
        </a:xfrm>
        <a:prstGeom prst="rect">
          <a:avLst/>
        </a:prstGeom>
      </xdr:spPr>
    </xdr:pic>
    <xdr:clientData/>
  </xdr:twoCellAnchor>
  <xdr:twoCellAnchor editAs="oneCell">
    <xdr:from>
      <xdr:col>15</xdr:col>
      <xdr:colOff>821872</xdr:colOff>
      <xdr:row>39</xdr:row>
      <xdr:rowOff>40434</xdr:rowOff>
    </xdr:from>
    <xdr:to>
      <xdr:col>18</xdr:col>
      <xdr:colOff>40822</xdr:colOff>
      <xdr:row>40</xdr:row>
      <xdr:rowOff>323850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7758" y="14845005"/>
          <a:ext cx="1755321" cy="653531"/>
        </a:xfrm>
        <a:prstGeom prst="rect">
          <a:avLst/>
        </a:prstGeom>
      </xdr:spPr>
    </xdr:pic>
    <xdr:clientData/>
  </xdr:twoCellAnchor>
  <xdr:twoCellAnchor editAs="oneCell">
    <xdr:from>
      <xdr:col>15</xdr:col>
      <xdr:colOff>830035</xdr:colOff>
      <xdr:row>46</xdr:row>
      <xdr:rowOff>127579</xdr:rowOff>
    </xdr:from>
    <xdr:to>
      <xdr:col>18</xdr:col>
      <xdr:colOff>27213</xdr:colOff>
      <xdr:row>48</xdr:row>
      <xdr:rowOff>4082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5921" y="16652093"/>
          <a:ext cx="1733549" cy="616732"/>
        </a:xfrm>
        <a:prstGeom prst="rect">
          <a:avLst/>
        </a:prstGeom>
      </xdr:spPr>
    </xdr:pic>
    <xdr:clientData/>
  </xdr:twoCellAnchor>
  <xdr:twoCellAnchor editAs="oneCell">
    <xdr:from>
      <xdr:col>16</xdr:col>
      <xdr:colOff>173095</xdr:colOff>
      <xdr:row>16</xdr:row>
      <xdr:rowOff>0</xdr:rowOff>
    </xdr:from>
    <xdr:to>
      <xdr:col>18</xdr:col>
      <xdr:colOff>63670</xdr:colOff>
      <xdr:row>18</xdr:row>
      <xdr:rowOff>83940</xdr:rowOff>
    </xdr:to>
    <xdr:pic>
      <xdr:nvPicPr>
        <xdr:cNvPr id="14" name="Рисунок 9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411609" y="9207017"/>
          <a:ext cx="1534318" cy="829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97973</xdr:colOff>
      <xdr:row>21</xdr:row>
      <xdr:rowOff>171863</xdr:rowOff>
    </xdr:from>
    <xdr:to>
      <xdr:col>18</xdr:col>
      <xdr:colOff>30621</xdr:colOff>
      <xdr:row>24</xdr:row>
      <xdr:rowOff>68951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54944" y="10752777"/>
          <a:ext cx="857934" cy="833260"/>
        </a:xfrm>
        <a:prstGeom prst="rect">
          <a:avLst/>
        </a:prstGeom>
      </xdr:spPr>
    </xdr:pic>
    <xdr:clientData/>
  </xdr:twoCellAnchor>
  <xdr:twoCellAnchor>
    <xdr:from>
      <xdr:col>12</xdr:col>
      <xdr:colOff>721180</xdr:colOff>
      <xdr:row>0</xdr:row>
      <xdr:rowOff>476250</xdr:rowOff>
    </xdr:from>
    <xdr:to>
      <xdr:col>17</xdr:col>
      <xdr:colOff>47626</xdr:colOff>
      <xdr:row>1</xdr:row>
      <xdr:rowOff>64535</xdr:rowOff>
    </xdr:to>
    <xdr:sp macro="" textlink="">
      <xdr:nvSpPr>
        <xdr:cNvPr id="12" name="Прямоугольник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11122480" y="476250"/>
          <a:ext cx="3479346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Прайс-лист действителен с 21 марта 2022 года</a:t>
          </a:r>
        </a:p>
      </xdr:txBody>
    </xdr:sp>
    <xdr:clientData/>
  </xdr:twoCellAnchor>
  <xdr:twoCellAnchor>
    <xdr:from>
      <xdr:col>0</xdr:col>
      <xdr:colOff>29455</xdr:colOff>
      <xdr:row>84</xdr:row>
      <xdr:rowOff>83243</xdr:rowOff>
    </xdr:from>
    <xdr:to>
      <xdr:col>12</xdr:col>
      <xdr:colOff>132468</xdr:colOff>
      <xdr:row>88</xdr:row>
      <xdr:rowOff>153011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 txBox="1"/>
      </xdr:nvSpPr>
      <xdr:spPr>
        <a:xfrm>
          <a:off x="29455" y="47712725"/>
          <a:ext cx="10815837" cy="9214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Обращаем Ваше внимание, что прайс-лист не является  технической документацией.          </a:t>
          </a:r>
        </a:p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Для подбора оборудования или уточнения его технических характеристик используйте, пожалуйста, соответствующие технические материалы на сайте </a:t>
          </a:r>
          <a:r>
            <a:rPr lang="en-US" sz="1000">
              <a:latin typeface="Arial" pitchFamily="34" charset="0"/>
              <a:cs typeface="Arial" pitchFamily="34" charset="0"/>
            </a:rPr>
            <a:t>www.general-aircond.ru </a:t>
          </a:r>
          <a:endParaRPr lang="ru-RU" sz="1000">
            <a:latin typeface="Arial" pitchFamily="34" charset="0"/>
            <a:cs typeface="Arial" pitchFamily="34" charset="0"/>
          </a:endParaRPr>
        </a:p>
        <a:p>
          <a:pPr algn="l">
            <a:lnSpc>
              <a:spcPts val="1000"/>
            </a:lnSpc>
          </a:pPr>
          <a:endParaRPr lang="ru-RU" sz="1000">
            <a:latin typeface="Arial" pitchFamily="34" charset="0"/>
            <a:cs typeface="Arial" pitchFamily="34" charset="0"/>
          </a:endParaRPr>
        </a:p>
        <a:p>
          <a:pPr algn="l">
            <a:lnSpc>
              <a:spcPts val="9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Дистрибьютор оставляет за собой право изменения настоящего прайс-листа с предварительным  уведомлением.</a:t>
          </a:r>
        </a:p>
      </xdr:txBody>
    </xdr:sp>
    <xdr:clientData/>
  </xdr:twoCellAnchor>
  <xdr:twoCellAnchor editAs="oneCell">
    <xdr:from>
      <xdr:col>16</xdr:col>
      <xdr:colOff>85723</xdr:colOff>
      <xdr:row>16</xdr:row>
      <xdr:rowOff>0</xdr:rowOff>
    </xdr:from>
    <xdr:to>
      <xdr:col>18</xdr:col>
      <xdr:colOff>108858</xdr:colOff>
      <xdr:row>18</xdr:row>
      <xdr:rowOff>101336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4237" y="7670331"/>
          <a:ext cx="1666878" cy="84700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371476</xdr:colOff>
      <xdr:row>0</xdr:row>
      <xdr:rowOff>335689</xdr:rowOff>
    </xdr:from>
    <xdr:to>
      <xdr:col>1</xdr:col>
      <xdr:colOff>1428751</xdr:colOff>
      <xdr:row>1</xdr:row>
      <xdr:rowOff>15925</xdr:rowOff>
    </xdr:to>
    <xdr:pic>
      <xdr:nvPicPr>
        <xdr:cNvPr id="351526" name="Рисунок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265D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71476" y="335689"/>
          <a:ext cx="2861422" cy="352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60022</xdr:colOff>
      <xdr:row>0</xdr:row>
      <xdr:rowOff>272142</xdr:rowOff>
    </xdr:from>
    <xdr:to>
      <xdr:col>14</xdr:col>
      <xdr:colOff>367393</xdr:colOff>
      <xdr:row>1</xdr:row>
      <xdr:rowOff>272142</xdr:rowOff>
    </xdr:to>
    <xdr:sp macro="" textlink="">
      <xdr:nvSpPr>
        <xdr:cNvPr id="8" name="TextBox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 txBox="1"/>
      </xdr:nvSpPr>
      <xdr:spPr>
        <a:xfrm>
          <a:off x="14007343" y="272142"/>
          <a:ext cx="1532014" cy="680357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>
              <a:solidFill>
                <a:schemeClr val="bg1"/>
              </a:solidFill>
              <a:latin typeface="+mn-lt"/>
              <a:cs typeface="Arial" pitchFamily="34" charset="0"/>
            </a:rPr>
            <a:t>Возврат</a:t>
          </a:r>
          <a:r>
            <a:rPr lang="ru-RU" sz="1200" b="1" baseline="0">
              <a:solidFill>
                <a:schemeClr val="bg1"/>
              </a:solidFill>
              <a:latin typeface="+mn-lt"/>
              <a:cs typeface="Arial" pitchFamily="34" charset="0"/>
            </a:rPr>
            <a:t> в меню</a:t>
          </a:r>
          <a:endParaRPr lang="ru-RU" sz="12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12</xdr:col>
      <xdr:colOff>43296</xdr:colOff>
      <xdr:row>3</xdr:row>
      <xdr:rowOff>68036</xdr:rowOff>
    </xdr:from>
    <xdr:to>
      <xdr:col>16</xdr:col>
      <xdr:colOff>462642</xdr:colOff>
      <xdr:row>6</xdr:row>
      <xdr:rowOff>0</xdr:rowOff>
    </xdr:to>
    <xdr:sp macro="" textlink="">
      <xdr:nvSpPr>
        <xdr:cNvPr id="9" name="TextBox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13990617" y="1265465"/>
          <a:ext cx="2868632" cy="1116436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>
            <a:lnSpc>
              <a:spcPts val="1100"/>
            </a:lnSpc>
          </a:pPr>
          <a: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Мультизональные системы на сайте </a:t>
          </a:r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www.general-aircond.ru</a:t>
          </a:r>
          <a:endParaRPr lang="ru-RU" sz="1200" b="1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829235</xdr:colOff>
      <xdr:row>0</xdr:row>
      <xdr:rowOff>530678</xdr:rowOff>
    </xdr:from>
    <xdr:to>
      <xdr:col>9</xdr:col>
      <xdr:colOff>510268</xdr:colOff>
      <xdr:row>1</xdr:row>
      <xdr:rowOff>122885</xdr:rowOff>
    </xdr:to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7014882" y="530678"/>
          <a:ext cx="3154857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Прайс-лист действителен с 21 марта 2022 года</a:t>
          </a:r>
        </a:p>
      </xdr:txBody>
    </xdr:sp>
    <xdr:clientData/>
  </xdr:twoCellAnchor>
  <xdr:twoCellAnchor>
    <xdr:from>
      <xdr:col>0</xdr:col>
      <xdr:colOff>0</xdr:colOff>
      <xdr:row>312</xdr:row>
      <xdr:rowOff>65315</xdr:rowOff>
    </xdr:from>
    <xdr:to>
      <xdr:col>5</xdr:col>
      <xdr:colOff>358588</xdr:colOff>
      <xdr:row>315</xdr:row>
      <xdr:rowOff>152401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0" y="73508668"/>
          <a:ext cx="7496735" cy="5577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Обращаем Ваше внимание, что прайс-лист не является  технической документацией.          </a:t>
          </a:r>
        </a:p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Для подбора оборудования или уточнения его технических характеристик используйте, пожалуйста, соответствующие технические материалы на сайте </a:t>
          </a:r>
          <a:r>
            <a:rPr lang="en-US" sz="1000">
              <a:latin typeface="Arial" pitchFamily="34" charset="0"/>
              <a:cs typeface="Arial" pitchFamily="34" charset="0"/>
            </a:rPr>
            <a:t>www.general-aircond.ru </a:t>
          </a:r>
          <a:endParaRPr lang="ru-RU" sz="1000">
            <a:latin typeface="Arial" pitchFamily="34" charset="0"/>
            <a:cs typeface="Arial" pitchFamily="34" charset="0"/>
          </a:endParaRPr>
        </a:p>
        <a:p>
          <a:pPr algn="l">
            <a:lnSpc>
              <a:spcPts val="1000"/>
            </a:lnSpc>
          </a:pPr>
          <a:endParaRPr lang="ru-RU" sz="1000">
            <a:latin typeface="Arial" pitchFamily="34" charset="0"/>
            <a:cs typeface="Arial" pitchFamily="34" charset="0"/>
          </a:endParaRPr>
        </a:p>
        <a:p>
          <a:pPr algn="l">
            <a:lnSpc>
              <a:spcPts val="9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Дистрибьютор оставляет за собой право изменения настоящего прайс-листа с предварительным  уведомлением.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371476</xdr:colOff>
      <xdr:row>0</xdr:row>
      <xdr:rowOff>335689</xdr:rowOff>
    </xdr:from>
    <xdr:to>
      <xdr:col>1</xdr:col>
      <xdr:colOff>1428751</xdr:colOff>
      <xdr:row>1</xdr:row>
      <xdr:rowOff>15925</xdr:rowOff>
    </xdr:to>
    <xdr:pic>
      <xdr:nvPicPr>
        <xdr:cNvPr id="2" name="Рисунок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71476" y="335689"/>
          <a:ext cx="2861422" cy="352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60022</xdr:colOff>
      <xdr:row>0</xdr:row>
      <xdr:rowOff>272142</xdr:rowOff>
    </xdr:from>
    <xdr:to>
      <xdr:col>15</xdr:col>
      <xdr:colOff>367393</xdr:colOff>
      <xdr:row>1</xdr:row>
      <xdr:rowOff>272142</xdr:rowOff>
    </xdr:to>
    <xdr:sp macro="" textlink="">
      <xdr:nvSpPr>
        <xdr:cNvPr id="3" name="TextBox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/>
      </xdr:nvSpPr>
      <xdr:spPr>
        <a:xfrm>
          <a:off x="14385622" y="272142"/>
          <a:ext cx="1557051" cy="670560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>
              <a:solidFill>
                <a:schemeClr val="bg1"/>
              </a:solidFill>
              <a:latin typeface="+mn-lt"/>
              <a:cs typeface="Arial" pitchFamily="34" charset="0"/>
            </a:rPr>
            <a:t>Возврат</a:t>
          </a:r>
          <a:r>
            <a:rPr lang="ru-RU" sz="1200" b="1" baseline="0">
              <a:solidFill>
                <a:schemeClr val="bg1"/>
              </a:solidFill>
              <a:latin typeface="+mn-lt"/>
              <a:cs typeface="Arial" pitchFamily="34" charset="0"/>
            </a:rPr>
            <a:t> в меню</a:t>
          </a:r>
          <a:endParaRPr lang="ru-RU" sz="12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6</xdr:col>
      <xdr:colOff>773206</xdr:colOff>
      <xdr:row>0</xdr:row>
      <xdr:rowOff>530678</xdr:rowOff>
    </xdr:from>
    <xdr:to>
      <xdr:col>10</xdr:col>
      <xdr:colOff>510268</xdr:colOff>
      <xdr:row>1</xdr:row>
      <xdr:rowOff>122885</xdr:rowOff>
    </xdr:to>
    <xdr:sp macro="" textlink="">
      <xdr:nvSpPr>
        <xdr:cNvPr id="7" name="Прямоугольник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9076765" y="530678"/>
          <a:ext cx="3210885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Прайс-лист действителен с</a:t>
          </a:r>
          <a:r>
            <a:rPr lang="ru-RU" sz="1100" b="0" baseline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 21</a:t>
          </a:r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 марта 2022 года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7</xdr:row>
      <xdr:rowOff>66675</xdr:rowOff>
    </xdr:from>
    <xdr:to>
      <xdr:col>0</xdr:col>
      <xdr:colOff>1476375</xdr:colOff>
      <xdr:row>7</xdr:row>
      <xdr:rowOff>923925</xdr:rowOff>
    </xdr:to>
    <xdr:pic>
      <xdr:nvPicPr>
        <xdr:cNvPr id="355525" name="Рисунок 3" descr="http://img02.darudar.org/s600/00/00/75/dd/75ddc87dc13a2cce8ee1706ae6ed22ae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C56C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4825" y="2733675"/>
          <a:ext cx="9715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9</xdr:row>
      <xdr:rowOff>333374</xdr:rowOff>
    </xdr:from>
    <xdr:to>
      <xdr:col>0</xdr:col>
      <xdr:colOff>2204697</xdr:colOff>
      <xdr:row>9</xdr:row>
      <xdr:rowOff>819149</xdr:rowOff>
    </xdr:to>
    <xdr:pic>
      <xdr:nvPicPr>
        <xdr:cNvPr id="355526" name="Рисунок 4" descr="http://www.magic-trans.ru/bitrix/templates/.default/img/logo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C66C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9550" y="5219699"/>
          <a:ext cx="1995147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11</xdr:row>
      <xdr:rowOff>200025</xdr:rowOff>
    </xdr:from>
    <xdr:to>
      <xdr:col>0</xdr:col>
      <xdr:colOff>2543175</xdr:colOff>
      <xdr:row>11</xdr:row>
      <xdr:rowOff>692324</xdr:rowOff>
    </xdr:to>
    <xdr:pic>
      <xdr:nvPicPr>
        <xdr:cNvPr id="6" name="Рисунок 2" descr="ГлавДоставка - С Любовью!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7877175"/>
          <a:ext cx="2333625" cy="492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492764</xdr:colOff>
      <xdr:row>0</xdr:row>
      <xdr:rowOff>0</xdr:rowOff>
    </xdr:from>
    <xdr:to>
      <xdr:col>3</xdr:col>
      <xdr:colOff>1079500</xdr:colOff>
      <xdr:row>0</xdr:row>
      <xdr:rowOff>631328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2864" y="0"/>
          <a:ext cx="586736" cy="631328"/>
        </a:xfrm>
        <a:prstGeom prst="rect">
          <a:avLst/>
        </a:prstGeom>
      </xdr:spPr>
    </xdr:pic>
    <xdr:clientData/>
  </xdr:twoCellAnchor>
  <xdr:twoCellAnchor>
    <xdr:from>
      <xdr:col>0</xdr:col>
      <xdr:colOff>3305175</xdr:colOff>
      <xdr:row>0</xdr:row>
      <xdr:rowOff>123823</xdr:rowOff>
    </xdr:from>
    <xdr:to>
      <xdr:col>3</xdr:col>
      <xdr:colOff>380022</xdr:colOff>
      <xdr:row>0</xdr:row>
      <xdr:rowOff>323734</xdr:rowOff>
    </xdr:to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/>
      </xdr:nvSpPr>
      <xdr:spPr>
        <a:xfrm>
          <a:off x="3305175" y="123823"/>
          <a:ext cx="1684947" cy="199911"/>
        </a:xfrm>
        <a:prstGeom prst="rect">
          <a:avLst/>
        </a:prstGeom>
      </xdr:spPr>
      <xdr:txBody>
        <a:bodyPr wrap="square" anchor="ctr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200" b="0">
              <a:solidFill>
                <a:schemeClr val="bg1"/>
              </a:solidFill>
              <a:latin typeface="+mn-lt"/>
              <a:cs typeface="Arial" pitchFamily="34" charset="0"/>
            </a:rPr>
            <a:t>ПРАЙС-ЛИСТ</a:t>
          </a:r>
          <a:r>
            <a:rPr lang="ru-RU" sz="1600" b="1">
              <a:solidFill>
                <a:schemeClr val="bg1"/>
              </a:solidFill>
              <a:latin typeface="+mn-lt"/>
              <a:cs typeface="Arial" pitchFamily="34" charset="0"/>
            </a:rPr>
            <a:t> </a:t>
          </a:r>
          <a:endParaRPr lang="en-US" sz="16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222250</xdr:colOff>
      <xdr:row>0</xdr:row>
      <xdr:rowOff>323849</xdr:rowOff>
    </xdr:from>
    <xdr:to>
      <xdr:col>3</xdr:col>
      <xdr:colOff>373672</xdr:colOff>
      <xdr:row>0</xdr:row>
      <xdr:rowOff>556593</xdr:rowOff>
    </xdr:to>
    <xdr:sp macro="" textlink="">
      <xdr:nvSpPr>
        <xdr:cNvPr id="12" name="Прямоугольник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/>
      </xdr:nvSpPr>
      <xdr:spPr>
        <a:xfrm>
          <a:off x="4222750" y="323849"/>
          <a:ext cx="761022" cy="232744"/>
        </a:xfrm>
        <a:prstGeom prst="rect">
          <a:avLst/>
        </a:prstGeom>
      </xdr:spPr>
      <xdr:txBody>
        <a:bodyPr wrap="square" anchor="ctr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US" sz="2000" b="1">
              <a:solidFill>
                <a:schemeClr val="bg1"/>
              </a:solidFill>
              <a:latin typeface="+mn-lt"/>
              <a:cs typeface="Arial" pitchFamily="34" charset="0"/>
            </a:rPr>
            <a:t>202</a:t>
          </a:r>
          <a:r>
            <a:rPr lang="ru-RU" sz="2000" b="1">
              <a:solidFill>
                <a:schemeClr val="bg1"/>
              </a:solidFill>
              <a:latin typeface="+mn-lt"/>
              <a:cs typeface="Arial" pitchFamily="34" charset="0"/>
            </a:rPr>
            <a:t>2</a:t>
          </a:r>
          <a:endParaRPr lang="en-US" sz="20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5</xdr:col>
      <xdr:colOff>152400</xdr:colOff>
      <xdr:row>0</xdr:row>
      <xdr:rowOff>0</xdr:rowOff>
    </xdr:from>
    <xdr:to>
      <xdr:col>7</xdr:col>
      <xdr:colOff>451062</xdr:colOff>
      <xdr:row>1</xdr:row>
      <xdr:rowOff>4354</xdr:rowOff>
    </xdr:to>
    <xdr:sp macro="" textlink="">
      <xdr:nvSpPr>
        <xdr:cNvPr id="9" name="TextBox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 txBox="1"/>
      </xdr:nvSpPr>
      <xdr:spPr>
        <a:xfrm>
          <a:off x="6324600" y="0"/>
          <a:ext cx="1548342" cy="674914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>
              <a:solidFill>
                <a:schemeClr val="bg1"/>
              </a:solidFill>
              <a:latin typeface="+mn-lt"/>
              <a:cs typeface="Arial" pitchFamily="34" charset="0"/>
            </a:rPr>
            <a:t>Возврат</a:t>
          </a:r>
          <a:r>
            <a:rPr lang="ru-RU" sz="1200" b="1" baseline="0">
              <a:solidFill>
                <a:schemeClr val="bg1"/>
              </a:solidFill>
              <a:latin typeface="+mn-lt"/>
              <a:cs typeface="Arial" pitchFamily="34" charset="0"/>
            </a:rPr>
            <a:t> в меню</a:t>
          </a:r>
          <a:endParaRPr lang="ru-RU" sz="12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168520</xdr:colOff>
      <xdr:row>0</xdr:row>
      <xdr:rowOff>153865</xdr:rowOff>
    </xdr:from>
    <xdr:to>
      <xdr:col>0</xdr:col>
      <xdr:colOff>3029942</xdr:colOff>
      <xdr:row>0</xdr:row>
      <xdr:rowOff>506454</xdr:rowOff>
    </xdr:to>
    <xdr:pic>
      <xdr:nvPicPr>
        <xdr:cNvPr id="15" name="Рисунок 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2C0CAC3-42E8-411F-A342-A5441FEDC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8520" y="153865"/>
          <a:ext cx="2861422" cy="352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318811</xdr:colOff>
      <xdr:row>1</xdr:row>
      <xdr:rowOff>9525</xdr:rowOff>
    </xdr:from>
    <xdr:to>
      <xdr:col>8</xdr:col>
      <xdr:colOff>19050</xdr:colOff>
      <xdr:row>4</xdr:row>
      <xdr:rowOff>19053</xdr:rowOff>
    </xdr:to>
    <xdr:sp macro="" textlink="">
      <xdr:nvSpPr>
        <xdr:cNvPr id="2" name="Скругленный прямоугольник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5400000">
          <a:off x="9370079" y="-345418"/>
          <a:ext cx="495303" cy="1529039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="vert270"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fontAlgn="b"/>
          <a:r>
            <a:rPr lang="ru-RU" sz="1100" b="1" i="0" strike="noStrike">
              <a:solidFill>
                <a:schemeClr val="bg1"/>
              </a:solidFill>
              <a:effectLst/>
              <a:latin typeface="+mn-lt"/>
              <a:cs typeface="Arial" pitchFamily="34" charset="0"/>
            </a:rPr>
            <a:t>Возврат в меню</a:t>
          </a:r>
        </a:p>
      </xdr:txBody>
    </xdr:sp>
    <xdr:clientData/>
  </xdr:twoCellAnchor>
  <xdr:twoCellAnchor>
    <xdr:from>
      <xdr:col>0</xdr:col>
      <xdr:colOff>209550</xdr:colOff>
      <xdr:row>4</xdr:row>
      <xdr:rowOff>76200</xdr:rowOff>
    </xdr:from>
    <xdr:to>
      <xdr:col>0</xdr:col>
      <xdr:colOff>3019425</xdr:colOff>
      <xdr:row>5</xdr:row>
      <xdr:rowOff>178835</xdr:rowOff>
    </xdr:to>
    <xdr:sp macro="" textlink="">
      <xdr:nvSpPr>
        <xdr:cNvPr id="3" name="Прямоугольни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209550" y="723900"/>
          <a:ext cx="2809875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ru-RU" sz="1100" b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Verdana" pitchFamily="34" charset="0"/>
              <a:cs typeface="Arial" pitchFamily="34" charset="0"/>
            </a:rPr>
            <a:t>Действителен с 21 марта 2022 года</a:t>
          </a:r>
        </a:p>
      </xdr:txBody>
    </xdr:sp>
    <xdr:clientData/>
  </xdr:twoCellAnchor>
  <xdr:twoCellAnchor editAs="oneCell">
    <xdr:from>
      <xdr:col>0</xdr:col>
      <xdr:colOff>68580</xdr:colOff>
      <xdr:row>0</xdr:row>
      <xdr:rowOff>160020</xdr:rowOff>
    </xdr:from>
    <xdr:to>
      <xdr:col>1</xdr:col>
      <xdr:colOff>1778</xdr:colOff>
      <xdr:row>2</xdr:row>
      <xdr:rowOff>144202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" y="160020"/>
          <a:ext cx="4190873" cy="308032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19050</xdr:rowOff>
    </xdr:from>
    <xdr:to>
      <xdr:col>4</xdr:col>
      <xdr:colOff>1111248</xdr:colOff>
      <xdr:row>3</xdr:row>
      <xdr:rowOff>91884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F955707-8B91-41A1-950E-35048FF4E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00650" y="19050"/>
          <a:ext cx="3301998" cy="5586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344328</xdr:colOff>
      <xdr:row>0</xdr:row>
      <xdr:rowOff>166687</xdr:rowOff>
    </xdr:from>
    <xdr:to>
      <xdr:col>20</xdr:col>
      <xdr:colOff>327179</xdr:colOff>
      <xdr:row>1</xdr:row>
      <xdr:rowOff>186976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5167609" y="166687"/>
          <a:ext cx="1566383" cy="591789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>
              <a:solidFill>
                <a:schemeClr val="bg1"/>
              </a:solidFill>
              <a:latin typeface="+mn-lt"/>
              <a:cs typeface="Arial" pitchFamily="34" charset="0"/>
            </a:rPr>
            <a:t>Возврат</a:t>
          </a:r>
          <a:r>
            <a:rPr lang="ru-RU" sz="1200" b="1" baseline="0">
              <a:solidFill>
                <a:schemeClr val="bg1"/>
              </a:solidFill>
              <a:latin typeface="+mn-lt"/>
              <a:cs typeface="Arial" pitchFamily="34" charset="0"/>
            </a:rPr>
            <a:t> в меню</a:t>
          </a:r>
          <a:endParaRPr lang="ru-RU" sz="12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18</xdr:col>
      <xdr:colOff>346456</xdr:colOff>
      <xdr:row>2</xdr:row>
      <xdr:rowOff>202405</xdr:rowOff>
    </xdr:from>
    <xdr:to>
      <xdr:col>22</xdr:col>
      <xdr:colOff>297656</xdr:colOff>
      <xdr:row>5</xdr:row>
      <xdr:rowOff>379165</xdr:rowOff>
    </xdr:to>
    <xdr:sp macro="" textlink="">
      <xdr:nvSpPr>
        <xdr:cNvPr id="55" name="TextBox 5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5169737" y="964405"/>
          <a:ext cx="2487232" cy="986385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>
            <a:lnSpc>
              <a:spcPts val="1100"/>
            </a:lnSpc>
          </a:pPr>
          <a:r>
            <a:rPr lang="en-US" sz="1200" b="0">
              <a:solidFill>
                <a:schemeClr val="bg1"/>
              </a:solidFill>
              <a:latin typeface="+mn-lt"/>
              <a:cs typeface="Arial" pitchFamily="34" charset="0"/>
            </a:rPr>
            <a:t>C</a:t>
          </a:r>
          <a:r>
            <a:rPr lang="ru-RU" sz="1200" b="0">
              <a:solidFill>
                <a:schemeClr val="bg1"/>
              </a:solidFill>
              <a:latin typeface="+mn-lt"/>
              <a:cs typeface="Arial" pitchFamily="34" charset="0"/>
            </a:rPr>
            <a:t>плит-системы бытового назначения на сайте </a:t>
          </a:r>
          <a:r>
            <a:rPr lang="en-US" sz="1400" b="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www.general-aircond.ru</a:t>
          </a:r>
          <a:endParaRPr lang="ru-RU" sz="1400" b="0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44904</xdr:colOff>
      <xdr:row>128</xdr:row>
      <xdr:rowOff>54858</xdr:rowOff>
    </xdr:from>
    <xdr:to>
      <xdr:col>12</xdr:col>
      <xdr:colOff>620486</xdr:colOff>
      <xdr:row>132</xdr:row>
      <xdr:rowOff>126546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904" y="32226946"/>
          <a:ext cx="12285729" cy="69921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Обращаем Ваше внимание, что прайс-лист не является  технической документацией.          </a:t>
          </a:r>
        </a:p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Для подбора оборудования или уточнения его технических характеристик используйте, пожалуйста, соответствующие технические материалы на сайте </a:t>
          </a:r>
          <a:r>
            <a:rPr lang="en-US" sz="1000">
              <a:latin typeface="Arial" pitchFamily="34" charset="0"/>
              <a:cs typeface="Arial" pitchFamily="34" charset="0"/>
            </a:rPr>
            <a:t>www.general-aircond.ru</a:t>
          </a:r>
          <a:r>
            <a:rPr lang="ru-RU" sz="1000">
              <a:latin typeface="Arial" pitchFamily="34" charset="0"/>
              <a:cs typeface="Arial" pitchFamily="34" charset="0"/>
            </a:rPr>
            <a:t>.</a:t>
          </a:r>
          <a:r>
            <a:rPr lang="en-US" sz="1000">
              <a:latin typeface="Arial" pitchFamily="34" charset="0"/>
              <a:cs typeface="Arial" pitchFamily="34" charset="0"/>
            </a:rPr>
            <a:t> </a:t>
          </a:r>
          <a:r>
            <a:rPr lang="ru-RU" sz="1000">
              <a:latin typeface="Arial" pitchFamily="34" charset="0"/>
              <a:cs typeface="Arial" pitchFamily="34" charset="0"/>
            </a:rPr>
            <a:t>Дистрибьютор оставляет за собой право изменения настоящего прайс-листа с предварительным  уведомлением.</a:t>
          </a:r>
        </a:p>
      </xdr:txBody>
    </xdr:sp>
    <xdr:clientData/>
  </xdr:twoCellAnchor>
  <xdr:twoCellAnchor editAs="oneCell">
    <xdr:from>
      <xdr:col>0</xdr:col>
      <xdr:colOff>271462</xdr:colOff>
      <xdr:row>0</xdr:row>
      <xdr:rowOff>241337</xdr:rowOff>
    </xdr:from>
    <xdr:to>
      <xdr:col>1</xdr:col>
      <xdr:colOff>601403</xdr:colOff>
      <xdr:row>0</xdr:row>
      <xdr:rowOff>554012</xdr:rowOff>
    </xdr:to>
    <xdr:pic>
      <xdr:nvPicPr>
        <xdr:cNvPr id="359704" name="Рисунок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187D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1462" y="241337"/>
          <a:ext cx="2537500" cy="312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458219</xdr:colOff>
      <xdr:row>80</xdr:row>
      <xdr:rowOff>312284</xdr:rowOff>
    </xdr:from>
    <xdr:to>
      <xdr:col>17</xdr:col>
      <xdr:colOff>806318</xdr:colOff>
      <xdr:row>82</xdr:row>
      <xdr:rowOff>285781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5648" y="25447398"/>
          <a:ext cx="2108865" cy="713725"/>
        </a:xfrm>
        <a:prstGeom prst="rect">
          <a:avLst/>
        </a:prstGeom>
      </xdr:spPr>
    </xdr:pic>
    <xdr:clientData/>
  </xdr:twoCellAnchor>
  <xdr:twoCellAnchor editAs="oneCell">
    <xdr:from>
      <xdr:col>15</xdr:col>
      <xdr:colOff>458898</xdr:colOff>
      <xdr:row>11</xdr:row>
      <xdr:rowOff>184379</xdr:rowOff>
    </xdr:from>
    <xdr:to>
      <xdr:col>18</xdr:col>
      <xdr:colOff>96088</xdr:colOff>
      <xdr:row>14</xdr:row>
      <xdr:rowOff>57962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6327" y="3733122"/>
          <a:ext cx="2206219" cy="983926"/>
        </a:xfrm>
        <a:prstGeom prst="rect">
          <a:avLst/>
        </a:prstGeom>
      </xdr:spPr>
    </xdr:pic>
    <xdr:clientData/>
  </xdr:twoCellAnchor>
  <xdr:twoCellAnchor editAs="oneCell">
    <xdr:from>
      <xdr:col>15</xdr:col>
      <xdr:colOff>472968</xdr:colOff>
      <xdr:row>44</xdr:row>
      <xdr:rowOff>40803</xdr:rowOff>
    </xdr:from>
    <xdr:to>
      <xdr:col>18</xdr:col>
      <xdr:colOff>71634</xdr:colOff>
      <xdr:row>47</xdr:row>
      <xdr:rowOff>29830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1939" y="11437185"/>
          <a:ext cx="2108784" cy="1098410"/>
        </a:xfrm>
        <a:prstGeom prst="rect">
          <a:avLst/>
        </a:prstGeom>
      </xdr:spPr>
    </xdr:pic>
    <xdr:clientData/>
  </xdr:twoCellAnchor>
  <xdr:twoCellAnchor>
    <xdr:from>
      <xdr:col>12</xdr:col>
      <xdr:colOff>750794</xdr:colOff>
      <xdr:row>0</xdr:row>
      <xdr:rowOff>440532</xdr:rowOff>
    </xdr:from>
    <xdr:to>
      <xdr:col>17</xdr:col>
      <xdr:colOff>23813</xdr:colOff>
      <xdr:row>1</xdr:row>
      <xdr:rowOff>133592</xdr:rowOff>
    </xdr:to>
    <xdr:sp macro="" textlink="">
      <xdr:nvSpPr>
        <xdr:cNvPr id="71" name="Прямоугольник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/>
      </xdr:nvSpPr>
      <xdr:spPr>
        <a:xfrm>
          <a:off x="11676529" y="440532"/>
          <a:ext cx="3329549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Прайс-лист</a:t>
          </a:r>
          <a:r>
            <a:rPr lang="ru-RU" sz="1100" b="0" baseline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 д</a:t>
          </a:r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ействителен с 21 марта 2022 года</a:t>
          </a:r>
        </a:p>
      </xdr:txBody>
    </xdr:sp>
    <xdr:clientData/>
  </xdr:twoCellAnchor>
  <xdr:twoCellAnchor editAs="oneCell">
    <xdr:from>
      <xdr:col>15</xdr:col>
      <xdr:colOff>288471</xdr:colOff>
      <xdr:row>6</xdr:row>
      <xdr:rowOff>201491</xdr:rowOff>
    </xdr:from>
    <xdr:to>
      <xdr:col>18</xdr:col>
      <xdr:colOff>1359</xdr:colOff>
      <xdr:row>8</xdr:row>
      <xdr:rowOff>250028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5900" y="2248005"/>
          <a:ext cx="2264228" cy="788766"/>
        </a:xfrm>
        <a:prstGeom prst="rect">
          <a:avLst/>
        </a:prstGeom>
      </xdr:spPr>
    </xdr:pic>
    <xdr:clientData/>
  </xdr:twoCellAnchor>
  <xdr:twoCellAnchor editAs="oneCell">
    <xdr:from>
      <xdr:col>15</xdr:col>
      <xdr:colOff>384683</xdr:colOff>
      <xdr:row>22</xdr:row>
      <xdr:rowOff>207583</xdr:rowOff>
    </xdr:from>
    <xdr:to>
      <xdr:col>17</xdr:col>
      <xdr:colOff>794654</xdr:colOff>
      <xdr:row>24</xdr:row>
      <xdr:rowOff>361195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2112" y="6434212"/>
          <a:ext cx="2151687" cy="893840"/>
        </a:xfrm>
        <a:prstGeom prst="rect">
          <a:avLst/>
        </a:prstGeom>
      </xdr:spPr>
    </xdr:pic>
    <xdr:clientData/>
  </xdr:twoCellAnchor>
  <xdr:twoCellAnchor editAs="oneCell">
    <xdr:from>
      <xdr:col>15</xdr:col>
      <xdr:colOff>435428</xdr:colOff>
      <xdr:row>33</xdr:row>
      <xdr:rowOff>235644</xdr:rowOff>
    </xdr:from>
    <xdr:to>
      <xdr:col>18</xdr:col>
      <xdr:colOff>1437</xdr:colOff>
      <xdr:row>36</xdr:row>
      <xdr:rowOff>9359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857" y="9140158"/>
          <a:ext cx="2133599" cy="884058"/>
        </a:xfrm>
        <a:prstGeom prst="rect">
          <a:avLst/>
        </a:prstGeom>
      </xdr:spPr>
    </xdr:pic>
    <xdr:clientData/>
  </xdr:twoCellAnchor>
  <xdr:twoCellAnchor>
    <xdr:from>
      <xdr:col>12</xdr:col>
      <xdr:colOff>441960</xdr:colOff>
      <xdr:row>12</xdr:row>
      <xdr:rowOff>198120</xdr:rowOff>
    </xdr:from>
    <xdr:to>
      <xdr:col>15</xdr:col>
      <xdr:colOff>22860</xdr:colOff>
      <xdr:row>13</xdr:row>
      <xdr:rowOff>190500</xdr:rowOff>
    </xdr:to>
    <xdr:sp macro="" textlink="">
      <xdr:nvSpPr>
        <xdr:cNvPr id="8" name="Прямоугольник 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0637520" y="4099560"/>
          <a:ext cx="1981200" cy="365760"/>
        </a:xfrm>
        <a:prstGeom prst="rect">
          <a:avLst/>
        </a:prstGeom>
        <a:solidFill>
          <a:srgbClr val="E30017">
            <a:alpha val="7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/>
            <a:t>СМОТРЕТЬ ВИДЕООБЗОР</a:t>
          </a:r>
        </a:p>
      </xdr:txBody>
    </xdr:sp>
    <xdr:clientData/>
  </xdr:twoCellAnchor>
  <xdr:twoCellAnchor>
    <xdr:from>
      <xdr:col>12</xdr:col>
      <xdr:colOff>396240</xdr:colOff>
      <xdr:row>23</xdr:row>
      <xdr:rowOff>181708</xdr:rowOff>
    </xdr:from>
    <xdr:to>
      <xdr:col>14</xdr:col>
      <xdr:colOff>777240</xdr:colOff>
      <xdr:row>24</xdr:row>
      <xdr:rowOff>174088</xdr:rowOff>
    </xdr:to>
    <xdr:sp macro="" textlink="">
      <xdr:nvSpPr>
        <xdr:cNvPr id="24" name="Прямоугольник 2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10591800" y="6727288"/>
          <a:ext cx="1981200" cy="365760"/>
        </a:xfrm>
        <a:prstGeom prst="rect">
          <a:avLst/>
        </a:prstGeom>
        <a:solidFill>
          <a:srgbClr val="E30017">
            <a:alpha val="7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/>
            <a:t>СМОТРЕТЬ ВИДЕООБЗОР</a:t>
          </a:r>
        </a:p>
      </xdr:txBody>
    </xdr:sp>
    <xdr:clientData/>
  </xdr:twoCellAnchor>
  <xdr:twoCellAnchor>
    <xdr:from>
      <xdr:col>12</xdr:col>
      <xdr:colOff>449580</xdr:colOff>
      <xdr:row>34</xdr:row>
      <xdr:rowOff>182880</xdr:rowOff>
    </xdr:from>
    <xdr:to>
      <xdr:col>15</xdr:col>
      <xdr:colOff>30480</xdr:colOff>
      <xdr:row>35</xdr:row>
      <xdr:rowOff>175260</xdr:rowOff>
    </xdr:to>
    <xdr:sp macro="" textlink="">
      <xdr:nvSpPr>
        <xdr:cNvPr id="25" name="Прямоугольник 2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10645140" y="9372600"/>
          <a:ext cx="1981200" cy="365760"/>
        </a:xfrm>
        <a:prstGeom prst="rect">
          <a:avLst/>
        </a:prstGeom>
        <a:solidFill>
          <a:srgbClr val="E30017">
            <a:alpha val="7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/>
            <a:t>СМОТРЕТЬ ВИДЕООБЗОР</a:t>
          </a:r>
        </a:p>
      </xdr:txBody>
    </xdr:sp>
    <xdr:clientData/>
  </xdr:twoCellAnchor>
  <xdr:twoCellAnchor>
    <xdr:from>
      <xdr:col>12</xdr:col>
      <xdr:colOff>457200</xdr:colOff>
      <xdr:row>45</xdr:row>
      <xdr:rowOff>190500</xdr:rowOff>
    </xdr:from>
    <xdr:to>
      <xdr:col>15</xdr:col>
      <xdr:colOff>38100</xdr:colOff>
      <xdr:row>46</xdr:row>
      <xdr:rowOff>182880</xdr:rowOff>
    </xdr:to>
    <xdr:sp macro="" textlink="">
      <xdr:nvSpPr>
        <xdr:cNvPr id="26" name="Прямоугольник 2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10652760" y="12024360"/>
          <a:ext cx="1981200" cy="365760"/>
        </a:xfrm>
        <a:prstGeom prst="rect">
          <a:avLst/>
        </a:prstGeom>
        <a:solidFill>
          <a:srgbClr val="E30017">
            <a:alpha val="7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/>
            <a:t>СМОТРЕТЬ ВИДЕООБЗОР</a:t>
          </a:r>
        </a:p>
      </xdr:txBody>
    </xdr:sp>
    <xdr:clientData/>
  </xdr:twoCellAnchor>
  <xdr:twoCellAnchor>
    <xdr:from>
      <xdr:col>12</xdr:col>
      <xdr:colOff>441960</xdr:colOff>
      <xdr:row>68</xdr:row>
      <xdr:rowOff>167640</xdr:rowOff>
    </xdr:from>
    <xdr:to>
      <xdr:col>15</xdr:col>
      <xdr:colOff>22860</xdr:colOff>
      <xdr:row>69</xdr:row>
      <xdr:rowOff>160020</xdr:rowOff>
    </xdr:to>
    <xdr:sp macro="" textlink="">
      <xdr:nvSpPr>
        <xdr:cNvPr id="27" name="Прямоугольник 2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10637520" y="22280880"/>
          <a:ext cx="1981200" cy="365760"/>
        </a:xfrm>
        <a:prstGeom prst="rect">
          <a:avLst/>
        </a:prstGeom>
        <a:solidFill>
          <a:srgbClr val="E30017">
            <a:alpha val="7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/>
            <a:t>СМОТРЕТЬ ВИДЕООБЗОР</a:t>
          </a:r>
        </a:p>
      </xdr:txBody>
    </xdr:sp>
    <xdr:clientData/>
  </xdr:twoCellAnchor>
  <xdr:twoCellAnchor editAs="oneCell">
    <xdr:from>
      <xdr:col>12</xdr:col>
      <xdr:colOff>497861</xdr:colOff>
      <xdr:row>86</xdr:row>
      <xdr:rowOff>33450</xdr:rowOff>
    </xdr:from>
    <xdr:to>
      <xdr:col>15</xdr:col>
      <xdr:colOff>336177</xdr:colOff>
      <xdr:row>90</xdr:row>
      <xdr:rowOff>182811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8008" y="21078097"/>
          <a:ext cx="2191551" cy="1415626"/>
        </a:xfrm>
        <a:prstGeom prst="rect">
          <a:avLst/>
        </a:prstGeom>
      </xdr:spPr>
    </xdr:pic>
    <xdr:clientData/>
  </xdr:twoCellAnchor>
  <xdr:twoCellAnchor editAs="oneCell">
    <xdr:from>
      <xdr:col>15</xdr:col>
      <xdr:colOff>284949</xdr:colOff>
      <xdr:row>85</xdr:row>
      <xdr:rowOff>159839</xdr:rowOff>
    </xdr:from>
    <xdr:to>
      <xdr:col>18</xdr:col>
      <xdr:colOff>22412</xdr:colOff>
      <xdr:row>90</xdr:row>
      <xdr:rowOff>173694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63920" y="24028368"/>
          <a:ext cx="2247581" cy="1470620"/>
        </a:xfrm>
        <a:prstGeom prst="rect">
          <a:avLst/>
        </a:prstGeom>
      </xdr:spPr>
    </xdr:pic>
    <xdr:clientData/>
  </xdr:twoCellAnchor>
  <xdr:twoCellAnchor editAs="oneCell">
    <xdr:from>
      <xdr:col>14</xdr:col>
      <xdr:colOff>470647</xdr:colOff>
      <xdr:row>87</xdr:row>
      <xdr:rowOff>226523</xdr:rowOff>
    </xdr:from>
    <xdr:to>
      <xdr:col>15</xdr:col>
      <xdr:colOff>1020823</xdr:colOff>
      <xdr:row>89</xdr:row>
      <xdr:rowOff>201443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65206" y="24476052"/>
          <a:ext cx="1334587" cy="692097"/>
        </a:xfrm>
        <a:prstGeom prst="rect">
          <a:avLst/>
        </a:prstGeom>
      </xdr:spPr>
    </xdr:pic>
    <xdr:clientData/>
  </xdr:twoCellAnchor>
  <xdr:twoCellAnchor editAs="oneCell">
    <xdr:from>
      <xdr:col>15</xdr:col>
      <xdr:colOff>433364</xdr:colOff>
      <xdr:row>67</xdr:row>
      <xdr:rowOff>154254</xdr:rowOff>
    </xdr:from>
    <xdr:to>
      <xdr:col>17</xdr:col>
      <xdr:colOff>759279</xdr:colOff>
      <xdr:row>69</xdr:row>
      <xdr:rowOff>246530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F6640862-E05F-44DC-83C3-37E8FF1E4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3712335" y="16503636"/>
          <a:ext cx="2029209" cy="8318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429895</xdr:colOff>
      <xdr:row>2</xdr:row>
      <xdr:rowOff>241300</xdr:rowOff>
    </xdr:from>
    <xdr:to>
      <xdr:col>23</xdr:col>
      <xdr:colOff>292100</xdr:colOff>
      <xdr:row>6</xdr:row>
      <xdr:rowOff>342900</xdr:rowOff>
    </xdr:to>
    <xdr:sp macro="" textlink="">
      <xdr:nvSpPr>
        <xdr:cNvPr id="14" name="TextBox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14501495" y="1003300"/>
          <a:ext cx="2910205" cy="1117600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C</a:t>
          </a:r>
          <a: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плит-системы кассетного типа на сайте </a:t>
          </a:r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www.general-aircond.ru</a:t>
          </a:r>
          <a:endParaRPr lang="ru-RU" sz="1200" b="1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450851</xdr:colOff>
      <xdr:row>0</xdr:row>
      <xdr:rowOff>236647</xdr:rowOff>
    </xdr:from>
    <xdr:to>
      <xdr:col>2</xdr:col>
      <xdr:colOff>190501</xdr:colOff>
      <xdr:row>0</xdr:row>
      <xdr:rowOff>562195</xdr:rowOff>
    </xdr:to>
    <xdr:pic>
      <xdr:nvPicPr>
        <xdr:cNvPr id="347532" name="Рисунок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8C4D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0851" y="236647"/>
          <a:ext cx="2641974" cy="3255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447675</xdr:colOff>
      <xdr:row>0</xdr:row>
      <xdr:rowOff>215900</xdr:rowOff>
    </xdr:from>
    <xdr:to>
      <xdr:col>21</xdr:col>
      <xdr:colOff>202704</xdr:colOff>
      <xdr:row>1</xdr:row>
      <xdr:rowOff>185521</xdr:rowOff>
    </xdr:to>
    <xdr:sp macro="" textlink="">
      <xdr:nvSpPr>
        <xdr:cNvPr id="17" name="TextBox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14519275" y="215900"/>
          <a:ext cx="1583829" cy="541121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>
              <a:solidFill>
                <a:schemeClr val="bg1"/>
              </a:solidFill>
              <a:latin typeface="+mn-lt"/>
              <a:cs typeface="Arial" pitchFamily="34" charset="0"/>
            </a:rPr>
            <a:t>Возврат</a:t>
          </a:r>
          <a:r>
            <a:rPr lang="ru-RU" sz="1200" b="1" baseline="0">
              <a:solidFill>
                <a:schemeClr val="bg1"/>
              </a:solidFill>
              <a:latin typeface="+mn-lt"/>
              <a:cs typeface="Arial" pitchFamily="34" charset="0"/>
            </a:rPr>
            <a:t> в меню</a:t>
          </a:r>
          <a:endParaRPr lang="ru-RU" sz="12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 editAs="oneCell">
    <xdr:from>
      <xdr:col>15</xdr:col>
      <xdr:colOff>1282700</xdr:colOff>
      <xdr:row>70</xdr:row>
      <xdr:rowOff>185420</xdr:rowOff>
    </xdr:from>
    <xdr:to>
      <xdr:col>18</xdr:col>
      <xdr:colOff>635</xdr:colOff>
      <xdr:row>73</xdr:row>
      <xdr:rowOff>7618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6100" y="14869160"/>
          <a:ext cx="1152525" cy="759458"/>
        </a:xfrm>
        <a:prstGeom prst="rect">
          <a:avLst/>
        </a:prstGeom>
      </xdr:spPr>
    </xdr:pic>
    <xdr:clientData/>
  </xdr:twoCellAnchor>
  <xdr:twoCellAnchor editAs="oneCell">
    <xdr:from>
      <xdr:col>15</xdr:col>
      <xdr:colOff>1285240</xdr:colOff>
      <xdr:row>110</xdr:row>
      <xdr:rowOff>167640</xdr:rowOff>
    </xdr:from>
    <xdr:to>
      <xdr:col>18</xdr:col>
      <xdr:colOff>3175</xdr:colOff>
      <xdr:row>112</xdr:row>
      <xdr:rowOff>363222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8640" y="27371040"/>
          <a:ext cx="1152525" cy="759462"/>
        </a:xfrm>
        <a:prstGeom prst="rect">
          <a:avLst/>
        </a:prstGeom>
      </xdr:spPr>
    </xdr:pic>
    <xdr:clientData/>
  </xdr:twoCellAnchor>
  <xdr:oneCellAnchor>
    <xdr:from>
      <xdr:col>15</xdr:col>
      <xdr:colOff>1239156</xdr:colOff>
      <xdr:row>39</xdr:row>
      <xdr:rowOff>41728</xdr:rowOff>
    </xdr:from>
    <xdr:ext cx="1176655" cy="669290"/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4327" y="8652328"/>
          <a:ext cx="1176655" cy="669290"/>
        </a:xfrm>
        <a:prstGeom prst="rect">
          <a:avLst/>
        </a:prstGeom>
      </xdr:spPr>
    </xdr:pic>
    <xdr:clientData/>
  </xdr:oneCellAnchor>
  <xdr:oneCellAnchor>
    <xdr:from>
      <xdr:col>15</xdr:col>
      <xdr:colOff>1239157</xdr:colOff>
      <xdr:row>7</xdr:row>
      <xdr:rowOff>52614</xdr:rowOff>
    </xdr:from>
    <xdr:ext cx="1176057" cy="661520"/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4328" y="2044700"/>
          <a:ext cx="1176057" cy="661520"/>
        </a:xfrm>
        <a:prstGeom prst="rect">
          <a:avLst/>
        </a:prstGeom>
      </xdr:spPr>
    </xdr:pic>
    <xdr:clientData/>
  </xdr:oneCellAnchor>
  <xdr:oneCellAnchor>
    <xdr:from>
      <xdr:col>15</xdr:col>
      <xdr:colOff>1290320</xdr:colOff>
      <xdr:row>71</xdr:row>
      <xdr:rowOff>0</xdr:rowOff>
    </xdr:from>
    <xdr:ext cx="1152525" cy="756769"/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3720" y="19044920"/>
          <a:ext cx="1152525" cy="756769"/>
        </a:xfrm>
        <a:prstGeom prst="rect">
          <a:avLst/>
        </a:prstGeom>
      </xdr:spPr>
    </xdr:pic>
    <xdr:clientData/>
  </xdr:oneCellAnchor>
  <xdr:oneCellAnchor>
    <xdr:from>
      <xdr:col>16</xdr:col>
      <xdr:colOff>25400</xdr:colOff>
      <xdr:row>90</xdr:row>
      <xdr:rowOff>170180</xdr:rowOff>
    </xdr:from>
    <xdr:ext cx="1152525" cy="756769"/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4200" y="23205440"/>
          <a:ext cx="1152525" cy="756769"/>
        </a:xfrm>
        <a:prstGeom prst="rect">
          <a:avLst/>
        </a:prstGeom>
      </xdr:spPr>
    </xdr:pic>
    <xdr:clientData/>
  </xdr:oneCellAnchor>
  <xdr:twoCellAnchor>
    <xdr:from>
      <xdr:col>0</xdr:col>
      <xdr:colOff>65315</xdr:colOff>
      <xdr:row>180</xdr:row>
      <xdr:rowOff>43543</xdr:rowOff>
    </xdr:from>
    <xdr:to>
      <xdr:col>12</xdr:col>
      <xdr:colOff>605118</xdr:colOff>
      <xdr:row>184</xdr:row>
      <xdr:rowOff>115231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>
          <a:off x="65315" y="41751837"/>
          <a:ext cx="10692332" cy="69921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Обращаем Ваше внимание, что прайс-лист не является  технической документацией.          </a:t>
          </a:r>
        </a:p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Для подбора оборудования или уточнения его технических характеристик используйте, пожалуйста, соответствующие технические материалы на сайте </a:t>
          </a:r>
          <a:r>
            <a:rPr lang="en-US" sz="1000">
              <a:latin typeface="Arial" pitchFamily="34" charset="0"/>
              <a:cs typeface="Arial" pitchFamily="34" charset="0"/>
            </a:rPr>
            <a:t>www.general-aircond.ru </a:t>
          </a:r>
          <a:r>
            <a:rPr lang="ru-RU" sz="1000">
              <a:latin typeface="Arial" pitchFamily="34" charset="0"/>
              <a:cs typeface="Arial" pitchFamily="34" charset="0"/>
            </a:rPr>
            <a:t>Дистрибьютор оставляет за собой право изменения настоящего прайс-листа с предварительным  уведомлением.</a:t>
          </a:r>
        </a:p>
      </xdr:txBody>
    </xdr:sp>
    <xdr:clientData/>
  </xdr:twoCellAnchor>
  <xdr:twoCellAnchor>
    <xdr:from>
      <xdr:col>13</xdr:col>
      <xdr:colOff>124240</xdr:colOff>
      <xdr:row>0</xdr:row>
      <xdr:rowOff>430696</xdr:rowOff>
    </xdr:from>
    <xdr:to>
      <xdr:col>17</xdr:col>
      <xdr:colOff>24789</xdr:colOff>
      <xdr:row>1</xdr:row>
      <xdr:rowOff>123756</xdr:rowOff>
    </xdr:to>
    <xdr:sp macro="" textlink="">
      <xdr:nvSpPr>
        <xdr:cNvPr id="15" name="Прямоугольник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10366416" y="430696"/>
          <a:ext cx="3329549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Прайс-лист</a:t>
          </a:r>
          <a:r>
            <a:rPr lang="ru-RU" sz="1100" b="0" baseline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 д</a:t>
          </a:r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ействителен с 21 марта 2022 года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365125</xdr:colOff>
      <xdr:row>0</xdr:row>
      <xdr:rowOff>308397</xdr:rowOff>
    </xdr:from>
    <xdr:to>
      <xdr:col>1</xdr:col>
      <xdr:colOff>1193800</xdr:colOff>
      <xdr:row>0</xdr:row>
      <xdr:rowOff>636861</xdr:rowOff>
    </xdr:to>
    <xdr:pic>
      <xdr:nvPicPr>
        <xdr:cNvPr id="348556" name="Рисунок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8C51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5125" y="308397"/>
          <a:ext cx="2665639" cy="3284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385232</xdr:colOff>
      <xdr:row>0</xdr:row>
      <xdr:rowOff>241300</xdr:rowOff>
    </xdr:from>
    <xdr:to>
      <xdr:col>21</xdr:col>
      <xdr:colOff>131795</xdr:colOff>
      <xdr:row>2</xdr:row>
      <xdr:rowOff>0</xdr:rowOff>
    </xdr:to>
    <xdr:sp macro="" textlink="">
      <xdr:nvSpPr>
        <xdr:cNvPr id="11" name="TextBox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066432" y="241300"/>
          <a:ext cx="1575363" cy="635000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>
              <a:solidFill>
                <a:schemeClr val="bg1"/>
              </a:solidFill>
              <a:latin typeface="+mn-lt"/>
              <a:cs typeface="Arial" pitchFamily="34" charset="0"/>
            </a:rPr>
            <a:t>Возврат</a:t>
          </a:r>
          <a:r>
            <a:rPr lang="ru-RU" sz="1200" b="1" baseline="0">
              <a:solidFill>
                <a:schemeClr val="bg1"/>
              </a:solidFill>
              <a:latin typeface="+mn-lt"/>
              <a:cs typeface="Arial" pitchFamily="34" charset="0"/>
            </a:rPr>
            <a:t> в меню</a:t>
          </a:r>
          <a:endParaRPr lang="ru-RU" sz="12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18</xdr:col>
      <xdr:colOff>385232</xdr:colOff>
      <xdr:row>3</xdr:row>
      <xdr:rowOff>63500</xdr:rowOff>
    </xdr:from>
    <xdr:to>
      <xdr:col>22</xdr:col>
      <xdr:colOff>469900</xdr:colOff>
      <xdr:row>6</xdr:row>
      <xdr:rowOff>0</xdr:rowOff>
    </xdr:to>
    <xdr:sp macro="" textlink="">
      <xdr:nvSpPr>
        <xdr:cNvPr id="12" name="TextBox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15066432" y="1181100"/>
          <a:ext cx="2523068" cy="1206500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C</a:t>
          </a:r>
          <a: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плит-системы канального типа на сайте </a:t>
          </a:r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www.general-aircond.ru</a:t>
          </a:r>
          <a:endParaRPr lang="ru-RU" sz="1200" b="1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15</xdr:col>
      <xdr:colOff>691777</xdr:colOff>
      <xdr:row>52</xdr:row>
      <xdr:rowOff>91141</xdr:rowOff>
    </xdr:from>
    <xdr:to>
      <xdr:col>17</xdr:col>
      <xdr:colOff>854403</xdr:colOff>
      <xdr:row>54</xdr:row>
      <xdr:rowOff>5893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2977" y="11775141"/>
          <a:ext cx="1864426" cy="651352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0</xdr:row>
      <xdr:rowOff>495300</xdr:rowOff>
    </xdr:from>
    <xdr:to>
      <xdr:col>17</xdr:col>
      <xdr:colOff>28575</xdr:colOff>
      <xdr:row>1</xdr:row>
      <xdr:rowOff>86760</xdr:rowOff>
    </xdr:to>
    <xdr:sp macro="" textlink="">
      <xdr:nvSpPr>
        <xdr:cNvPr id="13" name="Прямоугольник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10579100" y="495300"/>
          <a:ext cx="3292475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Прайс-лист действителен с 21 марта 2022 года</a:t>
          </a:r>
        </a:p>
      </xdr:txBody>
    </xdr:sp>
    <xdr:clientData/>
  </xdr:twoCellAnchor>
  <xdr:oneCellAnchor>
    <xdr:from>
      <xdr:col>15</xdr:col>
      <xdr:colOff>884518</xdr:colOff>
      <xdr:row>6</xdr:row>
      <xdr:rowOff>87405</xdr:rowOff>
    </xdr:from>
    <xdr:ext cx="1718639" cy="638810"/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25718" y="1941605"/>
          <a:ext cx="1718639" cy="638810"/>
        </a:xfrm>
        <a:prstGeom prst="rect">
          <a:avLst/>
        </a:prstGeom>
      </xdr:spPr>
    </xdr:pic>
    <xdr:clientData/>
  </xdr:oneCellAnchor>
  <xdr:oneCellAnchor>
    <xdr:from>
      <xdr:col>15</xdr:col>
      <xdr:colOff>855381</xdr:colOff>
      <xdr:row>16</xdr:row>
      <xdr:rowOff>23907</xdr:rowOff>
    </xdr:from>
    <xdr:ext cx="1718639" cy="638810"/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6581" y="4138707"/>
          <a:ext cx="1718639" cy="638810"/>
        </a:xfrm>
        <a:prstGeom prst="rect">
          <a:avLst/>
        </a:prstGeom>
      </xdr:spPr>
    </xdr:pic>
    <xdr:clientData/>
  </xdr:oneCellAnchor>
  <xdr:oneCellAnchor>
    <xdr:from>
      <xdr:col>15</xdr:col>
      <xdr:colOff>956983</xdr:colOff>
      <xdr:row>26</xdr:row>
      <xdr:rowOff>126253</xdr:rowOff>
    </xdr:from>
    <xdr:ext cx="1667164" cy="628650"/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8183" y="6501653"/>
          <a:ext cx="1667164" cy="628650"/>
        </a:xfrm>
        <a:prstGeom prst="rect">
          <a:avLst/>
        </a:prstGeom>
      </xdr:spPr>
    </xdr:pic>
    <xdr:clientData/>
  </xdr:oneCellAnchor>
  <xdr:oneCellAnchor>
    <xdr:from>
      <xdr:col>15</xdr:col>
      <xdr:colOff>670111</xdr:colOff>
      <xdr:row>66</xdr:row>
      <xdr:rowOff>50800</xdr:rowOff>
    </xdr:from>
    <xdr:ext cx="1936517" cy="653967"/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311" y="14770100"/>
          <a:ext cx="1936517" cy="653967"/>
        </a:xfrm>
        <a:prstGeom prst="rect">
          <a:avLst/>
        </a:prstGeom>
      </xdr:spPr>
    </xdr:pic>
    <xdr:clientData/>
  </xdr:oneCellAnchor>
  <xdr:oneCellAnchor>
    <xdr:from>
      <xdr:col>15</xdr:col>
      <xdr:colOff>657412</xdr:colOff>
      <xdr:row>82</xdr:row>
      <xdr:rowOff>52294</xdr:rowOff>
    </xdr:from>
    <xdr:ext cx="1936517" cy="653967"/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8612" y="18225994"/>
          <a:ext cx="1936517" cy="653967"/>
        </a:xfrm>
        <a:prstGeom prst="rect">
          <a:avLst/>
        </a:prstGeom>
      </xdr:spPr>
    </xdr:pic>
    <xdr:clientData/>
  </xdr:oneCellAnchor>
  <xdr:twoCellAnchor>
    <xdr:from>
      <xdr:col>0</xdr:col>
      <xdr:colOff>54428</xdr:colOff>
      <xdr:row>172</xdr:row>
      <xdr:rowOff>54429</xdr:rowOff>
    </xdr:from>
    <xdr:to>
      <xdr:col>12</xdr:col>
      <xdr:colOff>575581</xdr:colOff>
      <xdr:row>176</xdr:row>
      <xdr:rowOff>126117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 txBox="1"/>
      </xdr:nvSpPr>
      <xdr:spPr>
        <a:xfrm>
          <a:off x="54428" y="49116343"/>
          <a:ext cx="10786382" cy="8881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Обращаем Ваше внимание, что прайс-лист не является  технической документацией.          </a:t>
          </a:r>
        </a:p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Для подбора оборудования или уточнения его технических характеристик используйте, пожалуйста, соответствующие технические материалы на сайте </a:t>
          </a:r>
          <a:r>
            <a:rPr lang="en-US" sz="1000">
              <a:latin typeface="Arial" pitchFamily="34" charset="0"/>
              <a:cs typeface="Arial" pitchFamily="34" charset="0"/>
            </a:rPr>
            <a:t>www.general-aircond.ru</a:t>
          </a:r>
          <a:endParaRPr lang="ru-RU" sz="1000">
            <a:latin typeface="Arial" pitchFamily="34" charset="0"/>
            <a:cs typeface="Arial" pitchFamily="34" charset="0"/>
          </a:endParaRPr>
        </a:p>
        <a:p>
          <a:pPr algn="l">
            <a:lnSpc>
              <a:spcPts val="9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Дистрибьютор оставляет за собой право изменения настоящего прайс-листа с предварительным уведомлением.</a:t>
          </a:r>
        </a:p>
      </xdr:txBody>
    </xdr:sp>
    <xdr:clientData/>
  </xdr:twoCellAnchor>
  <xdr:oneCellAnchor>
    <xdr:from>
      <xdr:col>15</xdr:col>
      <xdr:colOff>665310</xdr:colOff>
      <xdr:row>98</xdr:row>
      <xdr:rowOff>66700</xdr:rowOff>
    </xdr:from>
    <xdr:ext cx="1936517" cy="653967"/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6510" y="21669400"/>
          <a:ext cx="1936517" cy="653967"/>
        </a:xfrm>
        <a:prstGeom prst="rect">
          <a:avLst/>
        </a:prstGeom>
      </xdr:spPr>
    </xdr:pic>
    <xdr:clientData/>
  </xdr:oneCellAnchor>
  <xdr:oneCellAnchor>
    <xdr:from>
      <xdr:col>15</xdr:col>
      <xdr:colOff>654852</xdr:colOff>
      <xdr:row>114</xdr:row>
      <xdr:rowOff>101066</xdr:rowOff>
    </xdr:from>
    <xdr:ext cx="1936517" cy="653967"/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6052" y="25107366"/>
          <a:ext cx="1936517" cy="653967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384683</xdr:colOff>
      <xdr:row>52</xdr:row>
      <xdr:rowOff>97150</xdr:rowOff>
    </xdr:from>
    <xdr:to>
      <xdr:col>18</xdr:col>
      <xdr:colOff>98132</xdr:colOff>
      <xdr:row>53</xdr:row>
      <xdr:rowOff>323068</xdr:rowOff>
    </xdr:to>
    <xdr:pic>
      <xdr:nvPicPr>
        <xdr:cNvPr id="349579" name="Рисунок 4">
          <a:extLst>
            <a:ext uri="{FF2B5EF4-FFF2-40B4-BE49-F238E27FC236}">
              <a16:creationId xmlns:a16="http://schemas.microsoft.com/office/drawing/2014/main" id="{00000000-0008-0000-0500-00008B55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962165" y="9223221"/>
          <a:ext cx="2133920" cy="611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473533</xdr:colOff>
      <xdr:row>2</xdr:row>
      <xdr:rowOff>204107</xdr:rowOff>
    </xdr:from>
    <xdr:to>
      <xdr:col>23</xdr:col>
      <xdr:colOff>353786</xdr:colOff>
      <xdr:row>6</xdr:row>
      <xdr:rowOff>0</xdr:rowOff>
    </xdr:to>
    <xdr:sp macro="" textlink="">
      <xdr:nvSpPr>
        <xdr:cNvPr id="13" name="TextBox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15060390" y="1088571"/>
          <a:ext cx="2941860" cy="1197429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>
            <a:lnSpc>
              <a:spcPts val="1200"/>
            </a:lnSpc>
          </a:pPr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C</a:t>
          </a:r>
          <a: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плит-системы универсального типа на сайте </a:t>
          </a:r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www.general-aircond.ru</a:t>
          </a:r>
          <a:endParaRPr lang="ru-RU" sz="1200" b="1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412298</xdr:colOff>
      <xdr:row>0</xdr:row>
      <xdr:rowOff>314780</xdr:rowOff>
    </xdr:from>
    <xdr:to>
      <xdr:col>2</xdr:col>
      <xdr:colOff>122466</xdr:colOff>
      <xdr:row>0</xdr:row>
      <xdr:rowOff>639556</xdr:rowOff>
    </xdr:to>
    <xdr:pic>
      <xdr:nvPicPr>
        <xdr:cNvPr id="349581" name="Рисунок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8D55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2298" y="314780"/>
          <a:ext cx="2635704" cy="3247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477761</xdr:colOff>
      <xdr:row>0</xdr:row>
      <xdr:rowOff>285750</xdr:rowOff>
    </xdr:from>
    <xdr:to>
      <xdr:col>21</xdr:col>
      <xdr:colOff>221603</xdr:colOff>
      <xdr:row>2</xdr:row>
      <xdr:rowOff>0</xdr:rowOff>
    </xdr:to>
    <xdr:sp macro="" textlink="">
      <xdr:nvSpPr>
        <xdr:cNvPr id="16" name="TextBox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15064618" y="285750"/>
          <a:ext cx="1580806" cy="598714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>
              <a:solidFill>
                <a:schemeClr val="bg1"/>
              </a:solidFill>
              <a:latin typeface="+mn-lt"/>
              <a:cs typeface="Arial" pitchFamily="34" charset="0"/>
            </a:rPr>
            <a:t>Возврат</a:t>
          </a:r>
          <a:r>
            <a:rPr lang="ru-RU" sz="1200" b="1" baseline="0">
              <a:solidFill>
                <a:schemeClr val="bg1"/>
              </a:solidFill>
              <a:latin typeface="+mn-lt"/>
              <a:cs typeface="Arial" pitchFamily="34" charset="0"/>
            </a:rPr>
            <a:t> в меню</a:t>
          </a:r>
          <a:endParaRPr lang="ru-RU" sz="12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12</xdr:col>
      <xdr:colOff>598714</xdr:colOff>
      <xdr:row>0</xdr:row>
      <xdr:rowOff>489857</xdr:rowOff>
    </xdr:from>
    <xdr:to>
      <xdr:col>17</xdr:col>
      <xdr:colOff>61232</xdr:colOff>
      <xdr:row>1</xdr:row>
      <xdr:rowOff>79503</xdr:rowOff>
    </xdr:to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11854543" y="489857"/>
          <a:ext cx="3849460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Прайс-лист действителен с 21 марта 2022 года</a:t>
          </a:r>
        </a:p>
      </xdr:txBody>
    </xdr:sp>
    <xdr:clientData/>
  </xdr:twoCellAnchor>
  <xdr:twoCellAnchor>
    <xdr:from>
      <xdr:col>0</xdr:col>
      <xdr:colOff>54428</xdr:colOff>
      <xdr:row>103</xdr:row>
      <xdr:rowOff>32657</xdr:rowOff>
    </xdr:from>
    <xdr:to>
      <xdr:col>12</xdr:col>
      <xdr:colOff>869496</xdr:colOff>
      <xdr:row>107</xdr:row>
      <xdr:rowOff>104346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54428" y="17678400"/>
          <a:ext cx="10786382" cy="8881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Обращаем Ваше внимание, что прайс-лист не является  технической документацией.          </a:t>
          </a:r>
        </a:p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Для подбора оборудования или уточнения его технических характеристик используйте, пожалуйста, соответствующие технические материалы на сайте </a:t>
          </a:r>
          <a:r>
            <a:rPr lang="en-US" sz="1000">
              <a:latin typeface="Arial" pitchFamily="34" charset="0"/>
              <a:cs typeface="Arial" pitchFamily="34" charset="0"/>
            </a:rPr>
            <a:t>www.general-aircond.ru</a:t>
          </a:r>
          <a:endParaRPr lang="ru-RU" sz="1000">
            <a:latin typeface="Arial" pitchFamily="34" charset="0"/>
            <a:cs typeface="Arial" pitchFamily="34" charset="0"/>
          </a:endParaRPr>
        </a:p>
        <a:p>
          <a:pPr algn="l">
            <a:lnSpc>
              <a:spcPts val="900"/>
            </a:lnSpc>
          </a:pPr>
          <a:endParaRPr lang="ru-RU" sz="1000">
            <a:latin typeface="Arial" pitchFamily="34" charset="0"/>
            <a:cs typeface="Arial" pitchFamily="34" charset="0"/>
          </a:endParaRPr>
        </a:p>
        <a:p>
          <a:pPr algn="l">
            <a:lnSpc>
              <a:spcPts val="9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Дистрибьютор оставляет за собой право изменения настоящего прайс-листа с предварительным  уведомлением.</a:t>
          </a:r>
        </a:p>
      </xdr:txBody>
    </xdr:sp>
    <xdr:clientData/>
  </xdr:twoCellAnchor>
  <xdr:twoCellAnchor editAs="oneCell">
    <xdr:from>
      <xdr:col>15</xdr:col>
      <xdr:colOff>653143</xdr:colOff>
      <xdr:row>14</xdr:row>
      <xdr:rowOff>14085</xdr:rowOff>
    </xdr:from>
    <xdr:to>
      <xdr:col>17</xdr:col>
      <xdr:colOff>602638</xdr:colOff>
      <xdr:row>16</xdr:row>
      <xdr:rowOff>13920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10657" y="3856742"/>
          <a:ext cx="1734752" cy="761835"/>
        </a:xfrm>
        <a:prstGeom prst="rect">
          <a:avLst/>
        </a:prstGeom>
      </xdr:spPr>
    </xdr:pic>
    <xdr:clientData/>
  </xdr:twoCellAnchor>
  <xdr:oneCellAnchor>
    <xdr:from>
      <xdr:col>15</xdr:col>
      <xdr:colOff>877903</xdr:colOff>
      <xdr:row>34</xdr:row>
      <xdr:rowOff>55708</xdr:rowOff>
    </xdr:from>
    <xdr:ext cx="1545770" cy="695387"/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5385" y="7281261"/>
          <a:ext cx="1545770" cy="695387"/>
        </a:xfrm>
        <a:prstGeom prst="rect">
          <a:avLst/>
        </a:prstGeom>
      </xdr:spPr>
    </xdr:pic>
    <xdr:clientData/>
  </xdr:oneCellAnchor>
  <xdr:oneCellAnchor>
    <xdr:from>
      <xdr:col>15</xdr:col>
      <xdr:colOff>851008</xdr:colOff>
      <xdr:row>34</xdr:row>
      <xdr:rowOff>46744</xdr:rowOff>
    </xdr:from>
    <xdr:ext cx="1560498" cy="688984"/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8490" y="5371779"/>
          <a:ext cx="1560498" cy="688984"/>
        </a:xfrm>
        <a:prstGeom prst="rect">
          <a:avLst/>
        </a:prstGeom>
      </xdr:spPr>
    </xdr:pic>
    <xdr:clientData/>
  </xdr:oneCellAnchor>
  <xdr:twoCellAnchor>
    <xdr:from>
      <xdr:col>13</xdr:col>
      <xdr:colOff>235528</xdr:colOff>
      <xdr:row>14</xdr:row>
      <xdr:rowOff>221672</xdr:rowOff>
    </xdr:from>
    <xdr:to>
      <xdr:col>15</xdr:col>
      <xdr:colOff>598220</xdr:colOff>
      <xdr:row>15</xdr:row>
      <xdr:rowOff>196239</xdr:rowOff>
    </xdr:to>
    <xdr:sp macro="" textlink="">
      <xdr:nvSpPr>
        <xdr:cNvPr id="15" name="Прямоугольник 1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11166764" y="5597236"/>
          <a:ext cx="1997529" cy="362494"/>
        </a:xfrm>
        <a:prstGeom prst="rect">
          <a:avLst/>
        </a:prstGeom>
        <a:solidFill>
          <a:srgbClr val="E30017">
            <a:alpha val="7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/>
            <a:t>СМОТРЕТЬ ВИДЕООБЗОР</a:t>
          </a:r>
        </a:p>
      </xdr:txBody>
    </xdr:sp>
    <xdr:clientData/>
  </xdr:twoCellAnchor>
  <xdr:twoCellAnchor>
    <xdr:from>
      <xdr:col>13</xdr:col>
      <xdr:colOff>332509</xdr:colOff>
      <xdr:row>34</xdr:row>
      <xdr:rowOff>207818</xdr:rowOff>
    </xdr:from>
    <xdr:to>
      <xdr:col>15</xdr:col>
      <xdr:colOff>695201</xdr:colOff>
      <xdr:row>35</xdr:row>
      <xdr:rowOff>182385</xdr:rowOff>
    </xdr:to>
    <xdr:sp macro="" textlink="">
      <xdr:nvSpPr>
        <xdr:cNvPr id="17" name="Прямоугольник 1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/>
      </xdr:nvSpPr>
      <xdr:spPr>
        <a:xfrm>
          <a:off x="11263745" y="9850582"/>
          <a:ext cx="1997529" cy="362494"/>
        </a:xfrm>
        <a:prstGeom prst="rect">
          <a:avLst/>
        </a:prstGeom>
        <a:solidFill>
          <a:srgbClr val="E30017">
            <a:alpha val="7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/>
            <a:t>СМОТРЕТЬ ВИДЕООБЗОР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311466</xdr:rowOff>
    </xdr:from>
    <xdr:to>
      <xdr:col>2</xdr:col>
      <xdr:colOff>163286</xdr:colOff>
      <xdr:row>0</xdr:row>
      <xdr:rowOff>629633</xdr:rowOff>
    </xdr:to>
    <xdr:pic>
      <xdr:nvPicPr>
        <xdr:cNvPr id="91441" name="Рисунок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165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71475" y="311466"/>
          <a:ext cx="2582076" cy="318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0</xdr:row>
      <xdr:rowOff>272142</xdr:rowOff>
    </xdr:from>
    <xdr:to>
      <xdr:col>22</xdr:col>
      <xdr:colOff>88253</xdr:colOff>
      <xdr:row>1</xdr:row>
      <xdr:rowOff>204106</xdr:rowOff>
    </xdr:to>
    <xdr:sp macro="" textlink="">
      <xdr:nvSpPr>
        <xdr:cNvPr id="10" name="TextBox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14578843" y="272142"/>
          <a:ext cx="1361731" cy="612321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 i="0">
              <a:solidFill>
                <a:schemeClr val="bg1"/>
              </a:solidFill>
              <a:latin typeface="+mn-lt"/>
              <a:cs typeface="Arial" pitchFamily="34" charset="0"/>
            </a:rPr>
            <a:t>Возврат</a:t>
          </a:r>
          <a:r>
            <a:rPr lang="ru-RU" sz="1200" b="1" i="0" baseline="0">
              <a:solidFill>
                <a:schemeClr val="bg1"/>
              </a:solidFill>
              <a:latin typeface="+mn-lt"/>
              <a:cs typeface="Arial" pitchFamily="34" charset="0"/>
            </a:rPr>
            <a:t> в меню</a:t>
          </a:r>
          <a:endParaRPr lang="ru-RU" sz="1200" b="1" i="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 editAs="oneCell">
    <xdr:from>
      <xdr:col>13</xdr:col>
      <xdr:colOff>1050764</xdr:colOff>
      <xdr:row>16</xdr:row>
      <xdr:rowOff>154463</xdr:rowOff>
    </xdr:from>
    <xdr:to>
      <xdr:col>15</xdr:col>
      <xdr:colOff>683371</xdr:colOff>
      <xdr:row>19</xdr:row>
      <xdr:rowOff>65551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7324" y="4878863"/>
          <a:ext cx="1683658" cy="1069328"/>
        </a:xfrm>
        <a:prstGeom prst="rect">
          <a:avLst/>
        </a:prstGeom>
      </xdr:spPr>
    </xdr:pic>
    <xdr:clientData/>
  </xdr:twoCellAnchor>
  <xdr:twoCellAnchor editAs="oneCell">
    <xdr:from>
      <xdr:col>13</xdr:col>
      <xdr:colOff>1171891</xdr:colOff>
      <xdr:row>31</xdr:row>
      <xdr:rowOff>86836</xdr:rowOff>
    </xdr:from>
    <xdr:to>
      <xdr:col>16</xdr:col>
      <xdr:colOff>34607</xdr:colOff>
      <xdr:row>32</xdr:row>
      <xdr:rowOff>307442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8451" y="8072596"/>
          <a:ext cx="1605916" cy="606686"/>
        </a:xfrm>
        <a:prstGeom prst="rect">
          <a:avLst/>
        </a:prstGeom>
      </xdr:spPr>
    </xdr:pic>
    <xdr:clientData/>
  </xdr:twoCellAnchor>
  <xdr:twoCellAnchor editAs="oneCell">
    <xdr:from>
      <xdr:col>13</xdr:col>
      <xdr:colOff>1108551</xdr:colOff>
      <xdr:row>39</xdr:row>
      <xdr:rowOff>91757</xdr:rowOff>
    </xdr:from>
    <xdr:to>
      <xdr:col>16</xdr:col>
      <xdr:colOff>634</xdr:colOff>
      <xdr:row>40</xdr:row>
      <xdr:rowOff>285213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5111" y="10434637"/>
          <a:ext cx="1635283" cy="579536"/>
        </a:xfrm>
        <a:prstGeom prst="rect">
          <a:avLst/>
        </a:prstGeom>
      </xdr:spPr>
    </xdr:pic>
    <xdr:clientData/>
  </xdr:twoCellAnchor>
  <xdr:twoCellAnchor>
    <xdr:from>
      <xdr:col>17</xdr:col>
      <xdr:colOff>1</xdr:colOff>
      <xdr:row>2</xdr:row>
      <xdr:rowOff>185057</xdr:rowOff>
    </xdr:from>
    <xdr:to>
      <xdr:col>24</xdr:col>
      <xdr:colOff>97972</xdr:colOff>
      <xdr:row>6</xdr:row>
      <xdr:rowOff>185057</xdr:rowOff>
    </xdr:to>
    <xdr:sp macro="" textlink="">
      <xdr:nvSpPr>
        <xdr:cNvPr id="8" name="TextBox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14848115" y="1055914"/>
          <a:ext cx="2427514" cy="1045029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>
            <a:lnSpc>
              <a:spcPts val="1000"/>
            </a:lnSpc>
          </a:pPr>
          <a: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Мультисплит-системы </a:t>
          </a:r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Big Multi</a:t>
          </a:r>
          <a: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 на сайте </a:t>
          </a:r>
          <a:b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</a:br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www.general-aircond.ru</a:t>
          </a:r>
          <a:endParaRPr lang="ru-RU" sz="1200" b="1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10</xdr:col>
      <xdr:colOff>666750</xdr:colOff>
      <xdr:row>0</xdr:row>
      <xdr:rowOff>544286</xdr:rowOff>
    </xdr:from>
    <xdr:to>
      <xdr:col>14</xdr:col>
      <xdr:colOff>537481</xdr:colOff>
      <xdr:row>1</xdr:row>
      <xdr:rowOff>136493</xdr:rowOff>
    </xdr:to>
    <xdr:sp macro="" textlink="">
      <xdr:nvSpPr>
        <xdr:cNvPr id="9" name="Прямоугольник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8376397" y="544286"/>
          <a:ext cx="3613496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Прайс-лист действителен с 21</a:t>
          </a:r>
          <a:r>
            <a:rPr lang="ru-RU" sz="1100" b="0" baseline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 марта</a:t>
          </a:r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 2022 года</a:t>
          </a:r>
        </a:p>
      </xdr:txBody>
    </xdr:sp>
    <xdr:clientData/>
  </xdr:twoCellAnchor>
  <xdr:twoCellAnchor>
    <xdr:from>
      <xdr:col>0</xdr:col>
      <xdr:colOff>30481</xdr:colOff>
      <xdr:row>53</xdr:row>
      <xdr:rowOff>81280</xdr:rowOff>
    </xdr:from>
    <xdr:to>
      <xdr:col>10</xdr:col>
      <xdr:colOff>762001</xdr:colOff>
      <xdr:row>57</xdr:row>
      <xdr:rowOff>105797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>
        <a:xfrm>
          <a:off x="30481" y="15422133"/>
          <a:ext cx="9707432" cy="6968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Обращаем Ваше внимание, что прайс-лист не является  технической документацией.          </a:t>
          </a:r>
        </a:p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Для подбора оборудования или уточнения его технических характеристик используйте, пожалуйста, соответствующие технические материалы на сайте </a:t>
          </a:r>
          <a:r>
            <a:rPr lang="en-US" sz="1000">
              <a:latin typeface="Arial" pitchFamily="34" charset="0"/>
              <a:cs typeface="Arial" pitchFamily="34" charset="0"/>
            </a:rPr>
            <a:t>www.general-aircond.ru </a:t>
          </a:r>
          <a:endParaRPr lang="ru-RU" sz="1000">
            <a:latin typeface="Arial" pitchFamily="34" charset="0"/>
            <a:cs typeface="Arial" pitchFamily="34" charset="0"/>
          </a:endParaRPr>
        </a:p>
        <a:p>
          <a:pPr algn="l">
            <a:lnSpc>
              <a:spcPts val="9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Дистрибьютор оставляет за собой право изменения настоящего прайс-листа с предварительным  уведомлением.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426246</xdr:colOff>
      <xdr:row>0</xdr:row>
      <xdr:rowOff>307713</xdr:rowOff>
    </xdr:from>
    <xdr:ext cx="2586036" cy="318655"/>
    <xdr:pic>
      <xdr:nvPicPr>
        <xdr:cNvPr id="2" name="Рисунок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8DA8DD-7769-42BA-820D-31A13BDCB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6246" y="307713"/>
          <a:ext cx="2586036" cy="318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15</xdr:col>
      <xdr:colOff>345282</xdr:colOff>
      <xdr:row>0</xdr:row>
      <xdr:rowOff>250030</xdr:rowOff>
    </xdr:from>
    <xdr:to>
      <xdr:col>18</xdr:col>
      <xdr:colOff>94227</xdr:colOff>
      <xdr:row>1</xdr:row>
      <xdr:rowOff>397631</xdr:rowOff>
    </xdr:to>
    <xdr:sp macro="" textlink="">
      <xdr:nvSpPr>
        <xdr:cNvPr id="3" name="TextBox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87D439D-5CC2-4398-A0CC-91F5551965B2}"/>
            </a:ext>
          </a:extLst>
        </xdr:cNvPr>
        <xdr:cNvSpPr txBox="1"/>
      </xdr:nvSpPr>
      <xdr:spPr>
        <a:xfrm>
          <a:off x="10708482" y="164305"/>
          <a:ext cx="1577745" cy="157126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>
              <a:solidFill>
                <a:schemeClr val="bg1"/>
              </a:solidFill>
              <a:latin typeface="+mn-lt"/>
              <a:cs typeface="Arial" pitchFamily="34" charset="0"/>
            </a:rPr>
            <a:t>Возврат</a:t>
          </a:r>
          <a:r>
            <a:rPr lang="ru-RU" sz="1200" b="1" baseline="0">
              <a:solidFill>
                <a:schemeClr val="bg1"/>
              </a:solidFill>
              <a:latin typeface="+mn-lt"/>
              <a:cs typeface="Arial" pitchFamily="34" charset="0"/>
            </a:rPr>
            <a:t> в меню</a:t>
          </a:r>
          <a:endParaRPr lang="ru-RU" sz="12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11</xdr:col>
      <xdr:colOff>0</xdr:colOff>
      <xdr:row>0</xdr:row>
      <xdr:rowOff>440531</xdr:rowOff>
    </xdr:from>
    <xdr:to>
      <xdr:col>14</xdr:col>
      <xdr:colOff>35719</xdr:colOff>
      <xdr:row>1</xdr:row>
      <xdr:rowOff>228841</xdr:rowOff>
    </xdr:to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A910D363-E2BE-49F1-A7FD-51F26D6DB054}"/>
            </a:ext>
          </a:extLst>
        </xdr:cNvPr>
        <xdr:cNvSpPr/>
      </xdr:nvSpPr>
      <xdr:spPr>
        <a:xfrm>
          <a:off x="7696200" y="164306"/>
          <a:ext cx="2093119" cy="15978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Действителен с 21 марта 2021 года</a:t>
          </a:r>
        </a:p>
      </xdr:txBody>
    </xdr:sp>
    <xdr:clientData/>
  </xdr:twoCellAnchor>
  <xdr:twoCellAnchor>
    <xdr:from>
      <xdr:col>0</xdr:col>
      <xdr:colOff>107156</xdr:colOff>
      <xdr:row>422</xdr:row>
      <xdr:rowOff>71437</xdr:rowOff>
    </xdr:from>
    <xdr:to>
      <xdr:col>8</xdr:col>
      <xdr:colOff>622963</xdr:colOff>
      <xdr:row>426</xdr:row>
      <xdr:rowOff>101557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E15A7499-9EC5-4912-B4B2-933220CA36BC}"/>
            </a:ext>
          </a:extLst>
        </xdr:cNvPr>
        <xdr:cNvSpPr txBox="1"/>
      </xdr:nvSpPr>
      <xdr:spPr>
        <a:xfrm>
          <a:off x="107156" y="91511437"/>
          <a:ext cx="9707432" cy="6968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Обращаем Ваше внимание, что прайс-лист не является  технической документацией.          </a:t>
          </a:r>
        </a:p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Для подбора оборудования или уточнения его технических характеристик используйте, пожалуйста, соответствующие технические материалы на сайте </a:t>
          </a:r>
          <a:r>
            <a:rPr lang="en-US" sz="1000">
              <a:latin typeface="Arial" pitchFamily="34" charset="0"/>
              <a:cs typeface="Arial" pitchFamily="34" charset="0"/>
            </a:rPr>
            <a:t>www.general-aircond.ru </a:t>
          </a:r>
          <a:endParaRPr lang="ru-RU" sz="1000">
            <a:latin typeface="Arial" pitchFamily="34" charset="0"/>
            <a:cs typeface="Arial" pitchFamily="34" charset="0"/>
          </a:endParaRPr>
        </a:p>
        <a:p>
          <a:pPr algn="l">
            <a:lnSpc>
              <a:spcPts val="9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Дистрибьютор оставляет за собой право изменения настоящего прайс-листа с предварительным  уведомлением.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357869</xdr:colOff>
      <xdr:row>0</xdr:row>
      <xdr:rowOff>327801</xdr:rowOff>
    </xdr:from>
    <xdr:to>
      <xdr:col>1</xdr:col>
      <xdr:colOff>1469572</xdr:colOff>
      <xdr:row>1</xdr:row>
      <xdr:rowOff>10338</xdr:rowOff>
    </xdr:to>
    <xdr:pic>
      <xdr:nvPicPr>
        <xdr:cNvPr id="2" name="Рисунок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57869" y="327801"/>
          <a:ext cx="2911928" cy="358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436939</xdr:colOff>
      <xdr:row>0</xdr:row>
      <xdr:rowOff>231320</xdr:rowOff>
    </xdr:from>
    <xdr:to>
      <xdr:col>22</xdr:col>
      <xdr:colOff>273309</xdr:colOff>
      <xdr:row>1</xdr:row>
      <xdr:rowOff>204106</xdr:rowOff>
    </xdr:to>
    <xdr:sp macro="" textlink="">
      <xdr:nvSpPr>
        <xdr:cNvPr id="3" name="TextBox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16324639" y="231320"/>
          <a:ext cx="1375610" cy="635726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>
              <a:solidFill>
                <a:schemeClr val="bg1"/>
              </a:solidFill>
              <a:latin typeface="+mn-lt"/>
              <a:cs typeface="Arial" pitchFamily="34" charset="0"/>
            </a:rPr>
            <a:t>Возврат</a:t>
          </a:r>
          <a:r>
            <a:rPr lang="ru-RU" sz="1200" b="1" baseline="0">
              <a:solidFill>
                <a:schemeClr val="bg1"/>
              </a:solidFill>
              <a:latin typeface="+mn-lt"/>
              <a:cs typeface="Arial" pitchFamily="34" charset="0"/>
            </a:rPr>
            <a:t> в меню</a:t>
          </a:r>
          <a:endParaRPr lang="ru-RU" sz="12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18</xdr:col>
      <xdr:colOff>459922</xdr:colOff>
      <xdr:row>2</xdr:row>
      <xdr:rowOff>180109</xdr:rowOff>
    </xdr:from>
    <xdr:to>
      <xdr:col>24</xdr:col>
      <xdr:colOff>346364</xdr:colOff>
      <xdr:row>6</xdr:row>
      <xdr:rowOff>0</xdr:rowOff>
    </xdr:to>
    <xdr:sp macro="" textlink="">
      <xdr:nvSpPr>
        <xdr:cNvPr id="4" name="TextBox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16347622" y="1048789"/>
          <a:ext cx="2675362" cy="1275311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>
            <a:lnSpc>
              <a:spcPct val="100000"/>
            </a:lnSpc>
          </a:pPr>
          <a: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Мультисплит-системы свободной компоновки </a:t>
          </a:r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Flexible Multi</a:t>
          </a:r>
          <a: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 на сайте </a:t>
          </a:r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www.general-aircond.ru</a:t>
          </a:r>
          <a:endParaRPr lang="ru-RU" sz="1200" b="1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13</xdr:col>
      <xdr:colOff>217715</xdr:colOff>
      <xdr:row>0</xdr:row>
      <xdr:rowOff>476250</xdr:rowOff>
    </xdr:from>
    <xdr:to>
      <xdr:col>17</xdr:col>
      <xdr:colOff>47626</xdr:colOff>
      <xdr:row>1</xdr:row>
      <xdr:rowOff>64535</xdr:rowOff>
    </xdr:to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11438165" y="476250"/>
          <a:ext cx="3173186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Прайс-лист действителен с 21 марта 2022 года</a:t>
          </a:r>
        </a:p>
      </xdr:txBody>
    </xdr:sp>
    <xdr:clientData/>
  </xdr:twoCellAnchor>
  <xdr:twoCellAnchor editAs="oneCell">
    <xdr:from>
      <xdr:col>16</xdr:col>
      <xdr:colOff>1</xdr:colOff>
      <xdr:row>13</xdr:row>
      <xdr:rowOff>291058</xdr:rowOff>
    </xdr:from>
    <xdr:to>
      <xdr:col>18</xdr:col>
      <xdr:colOff>119743</xdr:colOff>
      <xdr:row>16</xdr:row>
      <xdr:rowOff>65926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8515" y="4961029"/>
          <a:ext cx="1763485" cy="896097"/>
        </a:xfrm>
        <a:prstGeom prst="rect">
          <a:avLst/>
        </a:prstGeom>
      </xdr:spPr>
    </xdr:pic>
    <xdr:clientData/>
  </xdr:twoCellAnchor>
  <xdr:oneCellAnchor>
    <xdr:from>
      <xdr:col>16</xdr:col>
      <xdr:colOff>367394</xdr:colOff>
      <xdr:row>40</xdr:row>
      <xdr:rowOff>179996</xdr:rowOff>
    </xdr:from>
    <xdr:ext cx="1235528" cy="788416"/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6680" y="11990996"/>
          <a:ext cx="1235528" cy="788416"/>
        </a:xfrm>
        <a:prstGeom prst="rect">
          <a:avLst/>
        </a:prstGeom>
      </xdr:spPr>
    </xdr:pic>
    <xdr:clientData/>
  </xdr:oneCellAnchor>
  <xdr:oneCellAnchor>
    <xdr:from>
      <xdr:col>15</xdr:col>
      <xdr:colOff>708932</xdr:colOff>
      <xdr:row>55</xdr:row>
      <xdr:rowOff>62205</xdr:rowOff>
    </xdr:from>
    <xdr:ext cx="1755321" cy="653531"/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0557" y="15111705"/>
          <a:ext cx="1755321" cy="653531"/>
        </a:xfrm>
        <a:prstGeom prst="rect">
          <a:avLst/>
        </a:prstGeom>
      </xdr:spPr>
    </xdr:pic>
    <xdr:clientData/>
  </xdr:oneCellAnchor>
  <xdr:twoCellAnchor>
    <xdr:from>
      <xdr:col>0</xdr:col>
      <xdr:colOff>29455</xdr:colOff>
      <xdr:row>114</xdr:row>
      <xdr:rowOff>83243</xdr:rowOff>
    </xdr:from>
    <xdr:to>
      <xdr:col>12</xdr:col>
      <xdr:colOff>132468</xdr:colOff>
      <xdr:row>118</xdr:row>
      <xdr:rowOff>153011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 txBox="1"/>
      </xdr:nvSpPr>
      <xdr:spPr>
        <a:xfrm>
          <a:off x="29455" y="49598003"/>
          <a:ext cx="10801493" cy="90796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Обращаем Ваше внимание, что прайс-лист не является  технической документацией.          </a:t>
          </a:r>
        </a:p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Для подбора оборудования или уточнения его технических характеристик используйте, пожалуйста, соответствующие технические материалы на сайте </a:t>
          </a:r>
          <a:r>
            <a:rPr lang="en-US" sz="1000">
              <a:latin typeface="Arial" pitchFamily="34" charset="0"/>
              <a:cs typeface="Arial" pitchFamily="34" charset="0"/>
            </a:rPr>
            <a:t>www.general-aircond.ru </a:t>
          </a:r>
          <a:r>
            <a:rPr lang="ru-RU" sz="1000">
              <a:latin typeface="Arial" pitchFamily="34" charset="0"/>
              <a:cs typeface="Arial" pitchFamily="34" charset="0"/>
            </a:rPr>
            <a:t>Дистрибьютор оставляет за собой право изменения настоящего прайс-листа с предварительным  уведомлением.</a:t>
          </a:r>
        </a:p>
      </xdr:txBody>
    </xdr:sp>
    <xdr:clientData/>
  </xdr:twoCellAnchor>
  <xdr:twoCellAnchor editAs="oneCell">
    <xdr:from>
      <xdr:col>15</xdr:col>
      <xdr:colOff>696685</xdr:colOff>
      <xdr:row>22</xdr:row>
      <xdr:rowOff>193073</xdr:rowOff>
    </xdr:from>
    <xdr:to>
      <xdr:col>18</xdr:col>
      <xdr:colOff>1266</xdr:colOff>
      <xdr:row>25</xdr:row>
      <xdr:rowOff>30800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2571" y="7551816"/>
          <a:ext cx="1840952" cy="773898"/>
        </a:xfrm>
        <a:prstGeom prst="rect">
          <a:avLst/>
        </a:prstGeom>
      </xdr:spPr>
    </xdr:pic>
    <xdr:clientData/>
  </xdr:twoCellAnchor>
  <xdr:twoCellAnchor editAs="oneCell">
    <xdr:from>
      <xdr:col>15</xdr:col>
      <xdr:colOff>751114</xdr:colOff>
      <xdr:row>29</xdr:row>
      <xdr:rowOff>9336</xdr:rowOff>
    </xdr:from>
    <xdr:to>
      <xdr:col>17</xdr:col>
      <xdr:colOff>892931</xdr:colOff>
      <xdr:row>30</xdr:row>
      <xdr:rowOff>366768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0" y="9088022"/>
          <a:ext cx="1771952" cy="727546"/>
        </a:xfrm>
        <a:prstGeom prst="rect">
          <a:avLst/>
        </a:prstGeom>
      </xdr:spPr>
    </xdr:pic>
    <xdr:clientData/>
  </xdr:twoCellAnchor>
  <xdr:twoCellAnchor editAs="oneCell">
    <xdr:from>
      <xdr:col>15</xdr:col>
      <xdr:colOff>400049</xdr:colOff>
      <xdr:row>34</xdr:row>
      <xdr:rowOff>106135</xdr:rowOff>
    </xdr:from>
    <xdr:to>
      <xdr:col>18</xdr:col>
      <xdr:colOff>69897</xdr:colOff>
      <xdr:row>37</xdr:row>
      <xdr:rowOff>153890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1674" y="10431235"/>
          <a:ext cx="2127298" cy="981205"/>
        </a:xfrm>
        <a:prstGeom prst="rect">
          <a:avLst/>
        </a:prstGeom>
      </xdr:spPr>
    </xdr:pic>
    <xdr:clientData/>
  </xdr:twoCellAnchor>
  <xdr:twoCellAnchor editAs="oneCell">
    <xdr:from>
      <xdr:col>16</xdr:col>
      <xdr:colOff>69397</xdr:colOff>
      <xdr:row>69</xdr:row>
      <xdr:rowOff>16328</xdr:rowOff>
    </xdr:from>
    <xdr:to>
      <xdr:col>17</xdr:col>
      <xdr:colOff>881502</xdr:colOff>
      <xdr:row>70</xdr:row>
      <xdr:rowOff>336558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37797" y="18361478"/>
          <a:ext cx="1507430" cy="691705"/>
        </a:xfrm>
        <a:prstGeom prst="rect">
          <a:avLst/>
        </a:prstGeom>
      </xdr:spPr>
    </xdr:pic>
    <xdr:clientData/>
  </xdr:twoCellAnchor>
  <xdr:twoCellAnchor editAs="oneCell">
    <xdr:from>
      <xdr:col>15</xdr:col>
      <xdr:colOff>696356</xdr:colOff>
      <xdr:row>62</xdr:row>
      <xdr:rowOff>21771</xdr:rowOff>
    </xdr:from>
    <xdr:to>
      <xdr:col>17</xdr:col>
      <xdr:colOff>876300</xdr:colOff>
      <xdr:row>64</xdr:row>
      <xdr:rowOff>32478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7981" y="16719096"/>
          <a:ext cx="1742044" cy="753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www.general-russia.ru/" TargetMode="External"/><Relationship Id="rId1" Type="http://schemas.openxmlformats.org/officeDocument/2006/relationships/printerSettings" Target="../printerSettings/printerSettings15.bin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hyperlink" Target="http://www.general-aircond.ru/" TargetMode="External"/><Relationship Id="rId1" Type="http://schemas.openxmlformats.org/officeDocument/2006/relationships/printerSettings" Target="../printerSettings/printerSettings17.bin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general-aircond.ru/" TargetMode="External"/><Relationship Id="rId2" Type="http://schemas.openxmlformats.org/officeDocument/2006/relationships/hyperlink" Target="http://www.general-russia.ru/plugins/catalog/catalog.php?act=cat&amp;id=1" TargetMode="External"/><Relationship Id="rId1" Type="http://schemas.openxmlformats.org/officeDocument/2006/relationships/printerSettings" Target="../printerSettings/printerSettings3.bin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general-russia.ru/" TargetMode="External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general-russia.ru/" TargetMode="External"/><Relationship Id="rId1" Type="http://schemas.openxmlformats.org/officeDocument/2006/relationships/printerSettings" Target="../printerSettings/printerSettings7.bin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general-russia.ru/" TargetMode="External"/><Relationship Id="rId1" Type="http://schemas.openxmlformats.org/officeDocument/2006/relationships/printerSettings" Target="../printerSettings/printerSettings9.bin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www.general-russia.ru/" TargetMode="External"/><Relationship Id="rId1" Type="http://schemas.openxmlformats.org/officeDocument/2006/relationships/printerSettings" Target="../printerSettings/printerSettings11.bin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general-aircond.ru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://www.general-russia.ru/" TargetMode="External"/><Relationship Id="rId1" Type="http://schemas.openxmlformats.org/officeDocument/2006/relationships/hyperlink" Target="http://www.general-russia.ru/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V50"/>
  <sheetViews>
    <sheetView tabSelected="1" view="pageBreakPreview" zoomScale="90" zoomScaleNormal="90" zoomScaleSheetLayoutView="90" workbookViewId="0"/>
  </sheetViews>
  <sheetFormatPr defaultColWidth="9.109375" defaultRowHeight="13.2"/>
  <cols>
    <col min="1" max="16384" width="9.109375" style="25"/>
  </cols>
  <sheetData>
    <row r="7" spans="1:8">
      <c r="A7" s="69"/>
      <c r="B7" s="69"/>
      <c r="C7" s="69"/>
      <c r="D7" s="69"/>
      <c r="E7" s="69"/>
      <c r="F7" s="69"/>
      <c r="G7" s="69"/>
      <c r="H7" s="69"/>
    </row>
    <row r="8" spans="1:8">
      <c r="A8" s="69"/>
      <c r="B8" s="69"/>
      <c r="C8" s="69"/>
      <c r="D8" s="69"/>
      <c r="E8" s="69"/>
      <c r="F8" s="69"/>
      <c r="G8" s="69"/>
      <c r="H8" s="69"/>
    </row>
    <row r="9" spans="1:8">
      <c r="A9" s="69"/>
      <c r="B9" s="69"/>
      <c r="C9" s="69"/>
      <c r="D9" s="69"/>
      <c r="E9" s="69"/>
      <c r="F9" s="69"/>
      <c r="G9" s="69"/>
      <c r="H9" s="69"/>
    </row>
    <row r="10" spans="1:8">
      <c r="A10" s="69"/>
      <c r="B10" s="69"/>
      <c r="C10" s="69"/>
      <c r="D10" s="69"/>
      <c r="E10" s="69"/>
      <c r="F10" s="69"/>
      <c r="G10" s="69"/>
      <c r="H10" s="69"/>
    </row>
    <row r="11" spans="1:8">
      <c r="A11" s="69"/>
      <c r="B11" s="69"/>
      <c r="C11" s="69"/>
      <c r="D11" s="69"/>
      <c r="E11" s="69"/>
      <c r="F11" s="69"/>
      <c r="G11" s="69"/>
      <c r="H11" s="69"/>
    </row>
    <row r="12" spans="1:8">
      <c r="A12" s="69"/>
      <c r="B12" s="69"/>
      <c r="C12" s="69"/>
      <c r="D12" s="69"/>
      <c r="E12" s="69"/>
      <c r="F12" s="69"/>
      <c r="G12" s="69"/>
      <c r="H12" s="69"/>
    </row>
    <row r="13" spans="1:8">
      <c r="A13" s="69"/>
      <c r="B13" s="69"/>
      <c r="C13" s="69"/>
      <c r="D13" s="69"/>
      <c r="E13" s="69"/>
      <c r="F13" s="69"/>
      <c r="G13" s="69"/>
      <c r="H13" s="69"/>
    </row>
    <row r="14" spans="1:8">
      <c r="A14" s="69"/>
      <c r="B14" s="69"/>
      <c r="C14" s="69"/>
      <c r="D14" s="69"/>
      <c r="E14" s="69"/>
      <c r="F14" s="69"/>
      <c r="G14" s="69"/>
      <c r="H14" s="69"/>
    </row>
    <row r="15" spans="1:8">
      <c r="A15" s="28"/>
      <c r="B15" s="28"/>
      <c r="C15" s="28"/>
      <c r="D15" s="28"/>
      <c r="E15" s="28"/>
      <c r="F15" s="28"/>
    </row>
    <row r="16" spans="1:8">
      <c r="A16" s="28"/>
      <c r="B16" s="28"/>
      <c r="C16" s="28"/>
      <c r="D16" s="28"/>
      <c r="E16" s="28"/>
      <c r="F16" s="28"/>
    </row>
    <row r="17" spans="1:21">
      <c r="A17" s="28"/>
      <c r="B17" s="28"/>
      <c r="C17" s="28"/>
      <c r="D17" s="28"/>
      <c r="E17" s="28"/>
      <c r="F17" s="28"/>
    </row>
    <row r="18" spans="1:21">
      <c r="A18" s="28"/>
      <c r="B18" s="28"/>
      <c r="C18" s="28"/>
      <c r="D18" s="28"/>
      <c r="E18" s="28"/>
      <c r="F18" s="28"/>
    </row>
    <row r="20" spans="1:21" ht="23.4">
      <c r="B20" s="708" t="s">
        <v>1603</v>
      </c>
      <c r="C20" s="708"/>
      <c r="D20" s="708"/>
    </row>
    <row r="24" spans="1:21">
      <c r="D24"/>
    </row>
    <row r="25" spans="1:21" ht="14.4">
      <c r="B25" s="709" t="s">
        <v>1163</v>
      </c>
      <c r="C25" s="709"/>
      <c r="D25" s="709"/>
      <c r="F25" s="710"/>
      <c r="G25" s="710"/>
      <c r="H25" s="710"/>
    </row>
    <row r="26" spans="1:21">
      <c r="U26"/>
    </row>
    <row r="27" spans="1:21" ht="15.6">
      <c r="U27" s="337"/>
    </row>
    <row r="31" spans="1:21" ht="14.4">
      <c r="B31" s="709" t="s">
        <v>1164</v>
      </c>
      <c r="C31" s="709"/>
      <c r="D31" s="709"/>
      <c r="T31"/>
    </row>
    <row r="36" spans="2:22" ht="14.4">
      <c r="B36" s="709" t="s">
        <v>1165</v>
      </c>
      <c r="C36" s="709"/>
      <c r="D36" s="709"/>
    </row>
    <row r="41" spans="2:22" ht="22.2" customHeight="1">
      <c r="B41" s="707" t="s">
        <v>1604</v>
      </c>
      <c r="C41" s="707"/>
      <c r="D41" s="707"/>
    </row>
    <row r="42" spans="2:22" ht="19.95" customHeight="1">
      <c r="B42" s="707"/>
      <c r="C42" s="707"/>
      <c r="D42" s="707"/>
    </row>
    <row r="43" spans="2:22">
      <c r="U43"/>
    </row>
    <row r="46" spans="2:22">
      <c r="V46"/>
    </row>
    <row r="50" spans="13:13">
      <c r="M50" s="28"/>
    </row>
  </sheetData>
  <mergeCells count="6">
    <mergeCell ref="B41:D42"/>
    <mergeCell ref="B20:D20"/>
    <mergeCell ref="B25:D25"/>
    <mergeCell ref="F25:H25"/>
    <mergeCell ref="B31:D31"/>
    <mergeCell ref="B36:D36"/>
  </mergeCells>
  <pageMargins left="0.7" right="0.7" top="0.75" bottom="0.75" header="0.3" footer="0.3"/>
  <pageSetup paperSize="9" scale="68" orientation="landscape" r:id="rId1"/>
  <colBreaks count="1" manualBreakCount="1">
    <brk id="18" max="49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299"/>
  <sheetViews>
    <sheetView view="pageBreakPreview" zoomScale="70" zoomScaleNormal="70" zoomScaleSheetLayoutView="70" workbookViewId="0">
      <pane xSplit="18" ySplit="6" topLeftCell="S7" activePane="bottomRight" state="frozen"/>
      <selection pane="topRight" activeCell="R1" sqref="R1"/>
      <selection pane="bottomLeft" activeCell="A7" sqref="A7"/>
      <selection pane="bottomRight" activeCell="J19" sqref="J19:J22"/>
    </sheetView>
  </sheetViews>
  <sheetFormatPr defaultRowHeight="13.2"/>
  <cols>
    <col min="1" max="1" width="27" style="5" customWidth="1"/>
    <col min="2" max="2" width="25.88671875" style="5" customWidth="1"/>
    <col min="3" max="3" width="10.44140625" style="5" customWidth="1"/>
    <col min="4" max="4" width="10.6640625" style="5" customWidth="1"/>
    <col min="5" max="5" width="11.88671875" style="5" customWidth="1"/>
    <col min="6" max="6" width="12.5546875" style="5" customWidth="1"/>
    <col min="7" max="7" width="13.6640625" style="5" customWidth="1"/>
    <col min="8" max="8" width="12.44140625" style="5" customWidth="1"/>
    <col min="9" max="9" width="13.109375" style="415" customWidth="1"/>
    <col min="10" max="10" width="13.109375" style="5" customWidth="1"/>
    <col min="11" max="11" width="9" style="5" customWidth="1"/>
    <col min="12" max="12" width="10" style="5" customWidth="1"/>
    <col min="13" max="13" width="12.109375" style="5" customWidth="1"/>
    <col min="14" max="14" width="13.6640625" style="5" customWidth="1"/>
    <col min="15" max="15" width="13" style="5" customWidth="1"/>
    <col min="16" max="16" width="13" style="10" customWidth="1"/>
    <col min="17" max="17" width="10.44140625" style="5" customWidth="1"/>
    <col min="18" max="18" width="13.44140625" style="5" customWidth="1"/>
    <col min="19" max="20" width="9.109375" style="30" customWidth="1"/>
    <col min="21" max="21" width="2.33203125" style="30" customWidth="1"/>
    <col min="22" max="22" width="1.88671875" style="30" customWidth="1"/>
    <col min="23" max="52" width="9.109375" style="30" customWidth="1"/>
  </cols>
  <sheetData>
    <row r="1" spans="1:52" s="7" customFormat="1" ht="53.25" customHeight="1">
      <c r="A1" s="360"/>
      <c r="B1" s="1039"/>
      <c r="C1" s="362"/>
      <c r="D1" s="361"/>
      <c r="E1" s="363"/>
      <c r="F1" s="361"/>
      <c r="G1" s="364"/>
      <c r="H1" s="361"/>
      <c r="I1" s="361"/>
      <c r="J1" s="361"/>
      <c r="K1" s="361"/>
      <c r="L1" s="365"/>
      <c r="M1" s="365"/>
      <c r="N1" s="365"/>
      <c r="O1" s="365"/>
      <c r="P1" s="371"/>
      <c r="Q1" s="383" t="s">
        <v>1166</v>
      </c>
      <c r="R1" s="372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</row>
    <row r="2" spans="1:52" s="7" customFormat="1" ht="15.75" customHeight="1" thickBot="1">
      <c r="A2" s="368"/>
      <c r="B2" s="1040"/>
      <c r="C2" s="350"/>
      <c r="D2" s="349"/>
      <c r="E2" s="351"/>
      <c r="F2" s="349"/>
      <c r="G2" s="352"/>
      <c r="H2" s="349"/>
      <c r="I2" s="349"/>
      <c r="J2" s="349"/>
      <c r="K2" s="349"/>
      <c r="L2" s="354"/>
      <c r="M2" s="354"/>
      <c r="N2" s="354"/>
      <c r="O2" s="369"/>
      <c r="P2" s="374"/>
      <c r="Q2" s="375"/>
      <c r="R2" s="37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</row>
    <row r="3" spans="1:52" s="7" customFormat="1" ht="18.75" customHeight="1" thickBot="1">
      <c r="A3" s="224"/>
      <c r="B3" s="192" t="s">
        <v>366</v>
      </c>
      <c r="C3" s="462">
        <v>0</v>
      </c>
      <c r="D3" s="57"/>
      <c r="E3" s="106"/>
      <c r="F3" s="57"/>
      <c r="G3" s="192" t="s">
        <v>445</v>
      </c>
      <c r="H3" s="462">
        <v>0</v>
      </c>
      <c r="I3" s="550"/>
      <c r="J3" s="192"/>
      <c r="K3" s="205"/>
      <c r="L3" s="189">
        <f>SUM(O9:O83)</f>
        <v>0</v>
      </c>
      <c r="M3" s="768" t="s">
        <v>301</v>
      </c>
      <c r="N3" s="768"/>
      <c r="O3" s="108">
        <f>SUMPRODUCT(K9:K83,Q9:Q83)</f>
        <v>0</v>
      </c>
      <c r="P3" s="768" t="s">
        <v>174</v>
      </c>
      <c r="Q3" s="768"/>
      <c r="R3" s="225">
        <f>SUMPRODUCT(K9:K83,R9:R83)</f>
        <v>0</v>
      </c>
      <c r="S3" s="5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</row>
    <row r="4" spans="1:52" s="22" customFormat="1" ht="13.95" customHeight="1">
      <c r="A4" s="242"/>
      <c r="B4" s="207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243"/>
      <c r="S4" s="34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</row>
    <row r="5" spans="1:52" ht="25.2" customHeight="1">
      <c r="A5" s="954" t="s">
        <v>21</v>
      </c>
      <c r="B5" s="1041" t="s">
        <v>68</v>
      </c>
      <c r="C5" s="956" t="s">
        <v>22</v>
      </c>
      <c r="D5" s="956"/>
      <c r="E5" s="956" t="s">
        <v>30</v>
      </c>
      <c r="F5" s="956"/>
      <c r="G5" s="967" t="s">
        <v>179</v>
      </c>
      <c r="H5" s="834" t="s">
        <v>180</v>
      </c>
      <c r="I5" s="837" t="s">
        <v>1453</v>
      </c>
      <c r="J5" s="837" t="s">
        <v>1170</v>
      </c>
      <c r="K5" s="964" t="s">
        <v>18</v>
      </c>
      <c r="L5" s="962" t="s">
        <v>12</v>
      </c>
      <c r="M5" s="947" t="s">
        <v>177</v>
      </c>
      <c r="N5" s="949" t="s">
        <v>178</v>
      </c>
      <c r="O5" s="947" t="s">
        <v>17</v>
      </c>
      <c r="P5" s="1047" t="s">
        <v>98</v>
      </c>
      <c r="Q5" s="1047" t="s">
        <v>13</v>
      </c>
      <c r="R5" s="1053" t="s">
        <v>14</v>
      </c>
    </row>
    <row r="6" spans="1:52" ht="33" customHeight="1">
      <c r="A6" s="850"/>
      <c r="B6" s="986"/>
      <c r="C6" s="204" t="s">
        <v>23</v>
      </c>
      <c r="D6" s="204" t="s">
        <v>24</v>
      </c>
      <c r="E6" s="204" t="s">
        <v>31</v>
      </c>
      <c r="F6" s="204" t="s">
        <v>32</v>
      </c>
      <c r="G6" s="769"/>
      <c r="H6" s="789"/>
      <c r="I6" s="852"/>
      <c r="J6" s="852"/>
      <c r="K6" s="791"/>
      <c r="L6" s="779"/>
      <c r="M6" s="777"/>
      <c r="N6" s="772"/>
      <c r="O6" s="777"/>
      <c r="P6" s="915"/>
      <c r="Q6" s="915"/>
      <c r="R6" s="917"/>
    </row>
    <row r="7" spans="1:52" ht="29.4" customHeight="1">
      <c r="A7" s="849" t="s">
        <v>69</v>
      </c>
      <c r="B7" s="731"/>
      <c r="C7" s="731"/>
      <c r="D7" s="731"/>
      <c r="E7" s="731"/>
      <c r="F7" s="731"/>
      <c r="G7" s="731"/>
      <c r="H7" s="731"/>
      <c r="I7" s="731"/>
      <c r="J7" s="731"/>
      <c r="K7" s="731"/>
      <c r="L7" s="731"/>
      <c r="M7" s="731"/>
      <c r="N7" s="731"/>
      <c r="O7" s="118"/>
      <c r="P7" s="119"/>
      <c r="Q7" s="119"/>
      <c r="R7" s="228"/>
    </row>
    <row r="8" spans="1:52" ht="29.4" customHeight="1">
      <c r="A8" s="744" t="s">
        <v>72</v>
      </c>
      <c r="B8" s="745"/>
      <c r="C8" s="745"/>
      <c r="D8" s="745"/>
      <c r="E8" s="745"/>
      <c r="F8" s="745"/>
      <c r="G8" s="745"/>
      <c r="H8" s="745"/>
      <c r="I8" s="745"/>
      <c r="J8" s="745"/>
      <c r="K8" s="745"/>
      <c r="L8" s="745"/>
      <c r="M8" s="745"/>
      <c r="N8" s="745"/>
      <c r="O8" s="745"/>
      <c r="P8" s="745"/>
      <c r="Q8" s="745"/>
      <c r="R8" s="746"/>
    </row>
    <row r="9" spans="1:52" ht="30" customHeight="1">
      <c r="A9" s="238" t="s">
        <v>1454</v>
      </c>
      <c r="B9" s="156"/>
      <c r="C9" s="208" t="s">
        <v>1401</v>
      </c>
      <c r="D9" s="148" t="s">
        <v>1402</v>
      </c>
      <c r="E9" s="148" t="s">
        <v>255</v>
      </c>
      <c r="F9" s="148" t="s">
        <v>256</v>
      </c>
      <c r="G9" s="154"/>
      <c r="H9" s="419">
        <v>4492</v>
      </c>
      <c r="I9" s="419"/>
      <c r="J9" s="149">
        <v>485900</v>
      </c>
      <c r="K9" s="122"/>
      <c r="L9" s="117">
        <f t="shared" ref="L9:L10" si="0">$H$3</f>
        <v>0</v>
      </c>
      <c r="M9" s="196">
        <f t="shared" ref="M9:M10" si="1">SUM(H9-(H9*L9))</f>
        <v>4492</v>
      </c>
      <c r="N9" s="8"/>
      <c r="O9" s="196">
        <f t="shared" ref="O9:O10" si="2">K9*M9</f>
        <v>0</v>
      </c>
      <c r="P9" s="113" t="s">
        <v>122</v>
      </c>
      <c r="Q9" s="199">
        <v>0.53400000000000003</v>
      </c>
      <c r="R9" s="213">
        <v>104</v>
      </c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</row>
    <row r="10" spans="1:52" ht="30" customHeight="1">
      <c r="A10" s="221" t="s">
        <v>1455</v>
      </c>
      <c r="B10" s="156"/>
      <c r="C10" s="147">
        <v>14</v>
      </c>
      <c r="D10" s="157">
        <v>16</v>
      </c>
      <c r="E10" s="148" t="s">
        <v>257</v>
      </c>
      <c r="F10" s="148" t="s">
        <v>258</v>
      </c>
      <c r="G10" s="154"/>
      <c r="H10" s="419">
        <v>4617</v>
      </c>
      <c r="I10" s="419"/>
      <c r="J10" s="149">
        <v>499400</v>
      </c>
      <c r="K10" s="122"/>
      <c r="L10" s="117">
        <f t="shared" si="0"/>
        <v>0</v>
      </c>
      <c r="M10" s="196">
        <f t="shared" si="1"/>
        <v>4617</v>
      </c>
      <c r="N10" s="8"/>
      <c r="O10" s="196">
        <f t="shared" si="2"/>
        <v>0</v>
      </c>
      <c r="P10" s="113" t="s">
        <v>122</v>
      </c>
      <c r="Q10" s="199">
        <v>0.53400000000000003</v>
      </c>
      <c r="R10" s="213">
        <v>106</v>
      </c>
      <c r="T10" s="74"/>
      <c r="U10" s="74"/>
      <c r="V10" s="74"/>
      <c r="W10" s="74"/>
    </row>
    <row r="11" spans="1:52" ht="29.4" customHeight="1">
      <c r="A11" s="849" t="s">
        <v>288</v>
      </c>
      <c r="B11" s="731"/>
      <c r="C11" s="731"/>
      <c r="D11" s="731"/>
      <c r="E11" s="731"/>
      <c r="F11" s="731"/>
      <c r="G11" s="731"/>
      <c r="H11" s="731"/>
      <c r="I11" s="731"/>
      <c r="J11" s="731"/>
      <c r="K11" s="731"/>
      <c r="L11" s="731"/>
      <c r="M11" s="731"/>
      <c r="N11" s="731"/>
      <c r="O11" s="731"/>
      <c r="P11" s="731"/>
      <c r="Q11" s="731"/>
      <c r="R11" s="1052"/>
      <c r="T11" s="74"/>
      <c r="U11" s="74"/>
      <c r="V11" s="74"/>
    </row>
    <row r="12" spans="1:52" ht="29.4" customHeight="1">
      <c r="A12" s="744" t="s">
        <v>1403</v>
      </c>
      <c r="B12" s="745"/>
      <c r="C12" s="745"/>
      <c r="D12" s="745"/>
      <c r="E12" s="745"/>
      <c r="F12" s="745"/>
      <c r="G12" s="745"/>
      <c r="H12" s="745"/>
      <c r="I12" s="745"/>
      <c r="J12" s="745"/>
      <c r="K12" s="745"/>
      <c r="L12" s="745"/>
      <c r="M12" s="745"/>
      <c r="N12" s="745"/>
      <c r="O12" s="745"/>
      <c r="P12" s="745"/>
      <c r="Q12" s="745"/>
      <c r="R12" s="746"/>
      <c r="T12" s="74"/>
      <c r="U12" s="74"/>
      <c r="V12" s="74"/>
    </row>
    <row r="13" spans="1:52" ht="15" customHeight="1">
      <c r="A13" s="221" t="s">
        <v>659</v>
      </c>
      <c r="B13" s="156"/>
      <c r="C13" s="208">
        <v>2.0499999999999998</v>
      </c>
      <c r="D13" s="148">
        <v>2.37</v>
      </c>
      <c r="E13" s="148"/>
      <c r="F13" s="148"/>
      <c r="G13" s="154"/>
      <c r="H13" s="421">
        <v>292</v>
      </c>
      <c r="I13" s="421"/>
      <c r="J13" s="149">
        <v>34700</v>
      </c>
      <c r="K13" s="122"/>
      <c r="L13" s="117">
        <f t="shared" ref="L13:L16" si="3">$C$3</f>
        <v>0</v>
      </c>
      <c r="M13" s="400">
        <f t="shared" ref="M13:M16" si="4">SUM(H13-(H13*L13))</f>
        <v>292</v>
      </c>
      <c r="N13" s="8"/>
      <c r="O13" s="400">
        <f t="shared" ref="O13:O16" si="5">K13*M13</f>
        <v>0</v>
      </c>
      <c r="P13" s="403" t="s">
        <v>101</v>
      </c>
      <c r="Q13" s="401">
        <v>8.1000000000000003E-2</v>
      </c>
      <c r="R13" s="213">
        <v>10.5</v>
      </c>
      <c r="T13" s="74"/>
      <c r="U13" s="74"/>
      <c r="V13" s="74"/>
      <c r="W13" s="74"/>
    </row>
    <row r="14" spans="1:52" ht="15" customHeight="1">
      <c r="A14" s="221" t="s">
        <v>660</v>
      </c>
      <c r="B14" s="156"/>
      <c r="C14" s="208">
        <v>2.64</v>
      </c>
      <c r="D14" s="148">
        <v>2.99</v>
      </c>
      <c r="E14" s="148"/>
      <c r="F14" s="148"/>
      <c r="G14" s="154"/>
      <c r="H14" s="421">
        <v>315</v>
      </c>
      <c r="I14" s="421"/>
      <c r="J14" s="149">
        <v>37400</v>
      </c>
      <c r="K14" s="122"/>
      <c r="L14" s="117">
        <f t="shared" si="3"/>
        <v>0</v>
      </c>
      <c r="M14" s="400">
        <f t="shared" si="4"/>
        <v>315</v>
      </c>
      <c r="N14" s="8"/>
      <c r="O14" s="400">
        <f t="shared" si="5"/>
        <v>0</v>
      </c>
      <c r="P14" s="403" t="s">
        <v>101</v>
      </c>
      <c r="Q14" s="401">
        <v>8.1000000000000003E-2</v>
      </c>
      <c r="R14" s="213">
        <v>10.5</v>
      </c>
      <c r="T14" s="74"/>
      <c r="U14" s="74"/>
      <c r="V14" s="74"/>
      <c r="W14" s="74"/>
    </row>
    <row r="15" spans="1:52" ht="15" customHeight="1">
      <c r="A15" s="221" t="s">
        <v>661</v>
      </c>
      <c r="B15" s="156"/>
      <c r="C15" s="208">
        <v>3.52</v>
      </c>
      <c r="D15" s="148">
        <v>3.96</v>
      </c>
      <c r="E15" s="148"/>
      <c r="F15" s="148"/>
      <c r="G15" s="154"/>
      <c r="H15" s="421">
        <v>380</v>
      </c>
      <c r="I15" s="421"/>
      <c r="J15" s="149">
        <v>45100</v>
      </c>
      <c r="K15" s="122"/>
      <c r="L15" s="117">
        <f t="shared" si="3"/>
        <v>0</v>
      </c>
      <c r="M15" s="400">
        <f t="shared" si="4"/>
        <v>380</v>
      </c>
      <c r="N15" s="8"/>
      <c r="O15" s="400">
        <f t="shared" si="5"/>
        <v>0</v>
      </c>
      <c r="P15" s="403" t="s">
        <v>101</v>
      </c>
      <c r="Q15" s="401">
        <v>8.1000000000000003E-2</v>
      </c>
      <c r="R15" s="213">
        <v>10.5</v>
      </c>
      <c r="T15" s="74"/>
      <c r="U15" s="74"/>
      <c r="V15" s="74"/>
      <c r="W15" s="74"/>
    </row>
    <row r="16" spans="1:52" ht="15" customHeight="1">
      <c r="A16" s="221" t="s">
        <v>662</v>
      </c>
      <c r="B16" s="156"/>
      <c r="C16" s="208">
        <v>4.0999999999999996</v>
      </c>
      <c r="D16" s="148">
        <v>4.8</v>
      </c>
      <c r="E16" s="148"/>
      <c r="F16" s="148"/>
      <c r="G16" s="154"/>
      <c r="H16" s="421">
        <v>582</v>
      </c>
      <c r="I16" s="421"/>
      <c r="J16" s="149">
        <v>69100</v>
      </c>
      <c r="K16" s="122"/>
      <c r="L16" s="117">
        <f t="shared" si="3"/>
        <v>0</v>
      </c>
      <c r="M16" s="400">
        <f t="shared" si="4"/>
        <v>582</v>
      </c>
      <c r="N16" s="8"/>
      <c r="O16" s="400">
        <f t="shared" si="5"/>
        <v>0</v>
      </c>
      <c r="P16" s="403" t="s">
        <v>101</v>
      </c>
      <c r="Q16" s="401">
        <v>8.1000000000000003E-2</v>
      </c>
      <c r="R16" s="213">
        <v>10.5</v>
      </c>
      <c r="T16" s="74"/>
      <c r="U16" s="74"/>
      <c r="V16" s="74"/>
      <c r="W16" s="74"/>
    </row>
    <row r="17" spans="1:59" ht="29.4" customHeight="1">
      <c r="A17" s="849" t="s">
        <v>280</v>
      </c>
      <c r="B17" s="731"/>
      <c r="C17" s="731"/>
      <c r="D17" s="731"/>
      <c r="E17" s="731"/>
      <c r="F17" s="731"/>
      <c r="G17" s="731"/>
      <c r="H17" s="731"/>
      <c r="I17" s="731"/>
      <c r="J17" s="731"/>
      <c r="K17" s="731"/>
      <c r="L17" s="731"/>
      <c r="M17" s="731"/>
      <c r="N17" s="731"/>
      <c r="O17" s="731"/>
      <c r="P17" s="731"/>
      <c r="Q17" s="731"/>
      <c r="R17" s="1052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</row>
    <row r="18" spans="1:59" ht="29.4" customHeight="1">
      <c r="A18" s="1062" t="s">
        <v>1404</v>
      </c>
      <c r="B18" s="1063"/>
      <c r="C18" s="1063"/>
      <c r="D18" s="1063"/>
      <c r="E18" s="1063"/>
      <c r="F18" s="1063"/>
      <c r="G18" s="1063"/>
      <c r="H18" s="1063"/>
      <c r="I18" s="1063"/>
      <c r="J18" s="1063"/>
      <c r="K18" s="1063"/>
      <c r="L18" s="1063"/>
      <c r="M18" s="1063"/>
      <c r="N18" s="1063"/>
      <c r="O18" s="1063"/>
      <c r="P18" s="1063"/>
      <c r="Q18" s="1063"/>
      <c r="R18" s="106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74"/>
      <c r="AH18" s="74"/>
      <c r="AI18" s="74"/>
      <c r="AJ18" s="74"/>
      <c r="AK18" s="74"/>
      <c r="AL18" s="74"/>
      <c r="AM18" s="74"/>
      <c r="AN18" s="74"/>
      <c r="AO18" s="74"/>
      <c r="AP18" s="74"/>
      <c r="AQ18" s="74"/>
      <c r="AR18" s="74"/>
      <c r="AS18" s="74"/>
      <c r="AT18" s="74"/>
      <c r="AU18" s="74"/>
      <c r="AV18" s="74"/>
      <c r="AW18" s="74"/>
      <c r="AX18" s="74"/>
      <c r="AY18" s="74"/>
      <c r="AZ18" s="74"/>
    </row>
    <row r="19" spans="1:59" ht="15" customHeight="1">
      <c r="A19" s="221" t="s">
        <v>873</v>
      </c>
      <c r="B19" s="156"/>
      <c r="C19" s="208">
        <v>2.0499999999999998</v>
      </c>
      <c r="D19" s="148">
        <v>2.37</v>
      </c>
      <c r="E19" s="148"/>
      <c r="F19" s="148"/>
      <c r="G19" s="154"/>
      <c r="H19" s="421">
        <v>571</v>
      </c>
      <c r="I19" s="421"/>
      <c r="J19" s="149">
        <v>67800</v>
      </c>
      <c r="K19" s="122"/>
      <c r="L19" s="405">
        <f>$C$3</f>
        <v>0</v>
      </c>
      <c r="M19" s="400">
        <f>SUM(H19-(H19*L19))</f>
        <v>571</v>
      </c>
      <c r="N19" s="406"/>
      <c r="O19" s="400">
        <f>K19*M19</f>
        <v>0</v>
      </c>
      <c r="P19" s="407" t="s">
        <v>104</v>
      </c>
      <c r="Q19" s="408">
        <v>8.5000000000000006E-2</v>
      </c>
      <c r="R19" s="409">
        <v>12</v>
      </c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4"/>
      <c r="AS19" s="74"/>
      <c r="AT19" s="74"/>
      <c r="AU19" s="74"/>
      <c r="AV19" s="74"/>
      <c r="AW19" s="74"/>
      <c r="AX19" s="74"/>
      <c r="AY19" s="74"/>
      <c r="AZ19" s="74"/>
    </row>
    <row r="20" spans="1:59" ht="15" customHeight="1">
      <c r="A20" s="221" t="s">
        <v>874</v>
      </c>
      <c r="B20" s="156"/>
      <c r="C20" s="208">
        <v>2.64</v>
      </c>
      <c r="D20" s="158">
        <v>3</v>
      </c>
      <c r="E20" s="148"/>
      <c r="F20" s="148"/>
      <c r="G20" s="154"/>
      <c r="H20" s="421">
        <v>599</v>
      </c>
      <c r="I20" s="421"/>
      <c r="J20" s="149">
        <v>71100</v>
      </c>
      <c r="K20" s="122"/>
      <c r="L20" s="405">
        <f>$C$3</f>
        <v>0</v>
      </c>
      <c r="M20" s="400">
        <f>SUM(H20-(H20*L20))</f>
        <v>599</v>
      </c>
      <c r="N20" s="406"/>
      <c r="O20" s="400">
        <f>K20*M20</f>
        <v>0</v>
      </c>
      <c r="P20" s="407" t="s">
        <v>104</v>
      </c>
      <c r="Q20" s="408">
        <v>8.5000000000000006E-2</v>
      </c>
      <c r="R20" s="409">
        <v>12</v>
      </c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  <c r="AQ20" s="74"/>
      <c r="AR20" s="74"/>
      <c r="AS20" s="74"/>
      <c r="AT20" s="74"/>
      <c r="AU20" s="74"/>
      <c r="AV20" s="74"/>
      <c r="AW20" s="74"/>
      <c r="AX20" s="74"/>
      <c r="AY20" s="74"/>
      <c r="AZ20" s="74"/>
    </row>
    <row r="21" spans="1:59" ht="15" customHeight="1">
      <c r="A21" s="552" t="s">
        <v>875</v>
      </c>
      <c r="B21" s="156"/>
      <c r="C21" s="208">
        <v>3.52</v>
      </c>
      <c r="D21" s="148">
        <v>3.96</v>
      </c>
      <c r="E21" s="148"/>
      <c r="F21" s="148"/>
      <c r="G21" s="154"/>
      <c r="H21" s="421">
        <v>664</v>
      </c>
      <c r="I21" s="421"/>
      <c r="J21" s="612">
        <v>78800</v>
      </c>
      <c r="K21" s="122"/>
      <c r="L21" s="405">
        <f>$C$3</f>
        <v>0</v>
      </c>
      <c r="M21" s="400">
        <f>SUM(H21-(H21*L21))</f>
        <v>664</v>
      </c>
      <c r="N21" s="406"/>
      <c r="O21" s="400">
        <f>K21*M21</f>
        <v>0</v>
      </c>
      <c r="P21" s="407" t="s">
        <v>104</v>
      </c>
      <c r="Q21" s="408">
        <v>8.5000000000000006E-2</v>
      </c>
      <c r="R21" s="409">
        <v>12</v>
      </c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</row>
    <row r="22" spans="1:59" ht="15" customHeight="1">
      <c r="A22" s="221" t="s">
        <v>876</v>
      </c>
      <c r="B22" s="156"/>
      <c r="C22" s="208">
        <v>4.0999999999999996</v>
      </c>
      <c r="D22" s="148">
        <v>4.8</v>
      </c>
      <c r="E22" s="148"/>
      <c r="F22" s="148"/>
      <c r="G22" s="154"/>
      <c r="H22" s="421">
        <v>791</v>
      </c>
      <c r="I22" s="421"/>
      <c r="J22" s="149">
        <v>93900</v>
      </c>
      <c r="K22" s="122"/>
      <c r="L22" s="405">
        <f>$C$3</f>
        <v>0</v>
      </c>
      <c r="M22" s="400">
        <f>SUM(H22-(H22*L22))</f>
        <v>791</v>
      </c>
      <c r="N22" s="406"/>
      <c r="O22" s="400">
        <f>K22*M22</f>
        <v>0</v>
      </c>
      <c r="P22" s="407" t="s">
        <v>104</v>
      </c>
      <c r="Q22" s="408">
        <v>8.5000000000000006E-2</v>
      </c>
      <c r="R22" s="409">
        <v>12</v>
      </c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  <c r="AZ22" s="74"/>
    </row>
    <row r="23" spans="1:59" ht="29.4" customHeight="1">
      <c r="A23" s="849" t="s">
        <v>497</v>
      </c>
      <c r="B23" s="731"/>
      <c r="C23" s="731"/>
      <c r="D23" s="731"/>
      <c r="E23" s="731"/>
      <c r="F23" s="731"/>
      <c r="G23" s="731"/>
      <c r="H23" s="731"/>
      <c r="I23" s="731"/>
      <c r="J23" s="731"/>
      <c r="K23" s="731"/>
      <c r="L23" s="731"/>
      <c r="M23" s="731"/>
      <c r="N23" s="731"/>
      <c r="O23" s="118"/>
      <c r="P23" s="119"/>
      <c r="Q23" s="119"/>
      <c r="R23" s="228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  <c r="AF23" s="74"/>
      <c r="AG23" s="74"/>
      <c r="AH23" s="74"/>
      <c r="AI23" s="74"/>
      <c r="AJ23" s="74"/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74"/>
      <c r="BC23" s="74"/>
      <c r="BD23" s="74"/>
      <c r="BE23" s="74"/>
      <c r="BF23" s="74"/>
      <c r="BG23" s="74"/>
    </row>
    <row r="24" spans="1:59" ht="29.4" customHeight="1">
      <c r="A24" s="744" t="s">
        <v>40</v>
      </c>
      <c r="B24" s="745"/>
      <c r="C24" s="745"/>
      <c r="D24" s="745"/>
      <c r="E24" s="745"/>
      <c r="F24" s="745"/>
      <c r="G24" s="745"/>
      <c r="H24" s="745"/>
      <c r="I24" s="745"/>
      <c r="J24" s="745"/>
      <c r="K24" s="745"/>
      <c r="L24" s="745"/>
      <c r="M24" s="745"/>
      <c r="N24" s="745"/>
      <c r="O24" s="745"/>
      <c r="P24" s="745"/>
      <c r="Q24" s="745"/>
      <c r="R24" s="746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  <c r="AE24" s="74"/>
      <c r="AF24" s="74"/>
      <c r="AG24" s="74"/>
      <c r="AH24" s="74"/>
      <c r="AI24" s="74"/>
      <c r="AJ24" s="74"/>
      <c r="AK24" s="74"/>
      <c r="AL24" s="74"/>
      <c r="AM24" s="74"/>
      <c r="AN24" s="74"/>
      <c r="AO24" s="74"/>
      <c r="AP24" s="74"/>
      <c r="AQ24" s="74"/>
      <c r="AR24" s="74"/>
      <c r="AS24" s="74"/>
      <c r="AT24" s="74"/>
      <c r="AU24" s="74"/>
      <c r="AV24" s="74"/>
      <c r="AW24" s="74"/>
      <c r="AX24" s="74"/>
      <c r="AY24" s="74"/>
      <c r="AZ24" s="74"/>
      <c r="BA24" s="74"/>
      <c r="BB24" s="74"/>
      <c r="BC24" s="74"/>
      <c r="BD24" s="74"/>
      <c r="BE24" s="74"/>
      <c r="BF24" s="74"/>
      <c r="BG24" s="74"/>
    </row>
    <row r="25" spans="1:59" ht="15" customHeight="1">
      <c r="A25" s="221" t="s">
        <v>877</v>
      </c>
      <c r="B25" s="109"/>
      <c r="C25" s="198">
        <v>2.6</v>
      </c>
      <c r="D25" s="198">
        <v>3.5</v>
      </c>
      <c r="E25" s="198"/>
      <c r="F25" s="198"/>
      <c r="G25" s="154"/>
      <c r="H25" s="421">
        <v>1217</v>
      </c>
      <c r="I25" s="419"/>
      <c r="J25" s="149">
        <v>131700</v>
      </c>
      <c r="K25" s="111"/>
      <c r="L25" s="117">
        <f>$H$3</f>
        <v>0</v>
      </c>
      <c r="M25" s="400">
        <f>SUM(H25-(H25*L25))</f>
        <v>1217</v>
      </c>
      <c r="O25" s="209">
        <f>K25*M25</f>
        <v>0</v>
      </c>
      <c r="P25" s="113" t="s">
        <v>106</v>
      </c>
      <c r="Q25" s="401">
        <v>0.16800000000000001</v>
      </c>
      <c r="R25" s="213">
        <v>17</v>
      </c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</row>
    <row r="26" spans="1:59" ht="15" customHeight="1">
      <c r="A26" s="221" t="s">
        <v>878</v>
      </c>
      <c r="B26" s="109"/>
      <c r="C26" s="198">
        <v>3.5</v>
      </c>
      <c r="D26" s="198">
        <v>4.5</v>
      </c>
      <c r="E26" s="198"/>
      <c r="F26" s="198"/>
      <c r="G26" s="154"/>
      <c r="H26" s="421">
        <v>1340</v>
      </c>
      <c r="I26" s="419"/>
      <c r="J26" s="149">
        <v>145000</v>
      </c>
      <c r="K26" s="111"/>
      <c r="L26" s="117">
        <f>$H$3</f>
        <v>0</v>
      </c>
      <c r="M26" s="400">
        <f>SUM(H26-(H26*L26))</f>
        <v>1340</v>
      </c>
      <c r="O26" s="209">
        <f>K26*M26</f>
        <v>0</v>
      </c>
      <c r="P26" s="113" t="s">
        <v>106</v>
      </c>
      <c r="Q26" s="401">
        <v>0.17</v>
      </c>
      <c r="R26" s="213">
        <v>17</v>
      </c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O26" s="74"/>
      <c r="AP26" s="74"/>
      <c r="AQ26" s="74"/>
      <c r="AR26" s="74"/>
      <c r="AS26" s="74"/>
      <c r="AT26" s="74"/>
      <c r="AU26" s="74"/>
      <c r="AV26" s="74"/>
      <c r="AW26" s="74"/>
      <c r="AX26" s="74"/>
      <c r="AY26" s="74"/>
      <c r="AZ26" s="74"/>
      <c r="BA26" s="74"/>
      <c r="BB26" s="74"/>
      <c r="BC26" s="74"/>
      <c r="BD26" s="74"/>
      <c r="BE26" s="74"/>
      <c r="BF26" s="74"/>
      <c r="BG26" s="74"/>
    </row>
    <row r="27" spans="1:59" ht="15" customHeight="1">
      <c r="A27" s="221" t="s">
        <v>879</v>
      </c>
      <c r="B27" s="109"/>
      <c r="C27" s="198">
        <v>4.2</v>
      </c>
      <c r="D27" s="198">
        <v>5.2</v>
      </c>
      <c r="E27" s="198"/>
      <c r="F27" s="198"/>
      <c r="G27" s="154"/>
      <c r="H27" s="421">
        <v>1468</v>
      </c>
      <c r="I27" s="419"/>
      <c r="J27" s="149">
        <v>158800</v>
      </c>
      <c r="K27" s="111"/>
      <c r="L27" s="117">
        <f>$H$3</f>
        <v>0</v>
      </c>
      <c r="M27" s="400">
        <f>SUM(H27-(H27*L27))</f>
        <v>1468</v>
      </c>
      <c r="O27" s="209">
        <f>K27*M27</f>
        <v>0</v>
      </c>
      <c r="P27" s="113" t="s">
        <v>106</v>
      </c>
      <c r="Q27" s="401">
        <v>0.17</v>
      </c>
      <c r="R27" s="213">
        <v>17</v>
      </c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4"/>
    </row>
    <row r="28" spans="1:59" ht="28.95" customHeight="1">
      <c r="A28" s="849" t="s">
        <v>73</v>
      </c>
      <c r="B28" s="731"/>
      <c r="C28" s="731"/>
      <c r="D28" s="731"/>
      <c r="E28" s="731"/>
      <c r="F28" s="731"/>
      <c r="G28" s="731"/>
      <c r="H28" s="731"/>
      <c r="I28" s="731"/>
      <c r="J28" s="731"/>
      <c r="K28" s="731"/>
      <c r="L28" s="731"/>
      <c r="M28" s="731"/>
      <c r="N28" s="731"/>
      <c r="O28" s="118"/>
      <c r="P28" s="119"/>
      <c r="Q28" s="119"/>
      <c r="R28" s="228"/>
      <c r="T28" s="74"/>
      <c r="U28" s="74"/>
      <c r="V28" s="74"/>
    </row>
    <row r="29" spans="1:59" ht="28.95" customHeight="1">
      <c r="A29" s="744" t="s">
        <v>1397</v>
      </c>
      <c r="B29" s="745"/>
      <c r="C29" s="745"/>
      <c r="D29" s="745"/>
      <c r="E29" s="745"/>
      <c r="F29" s="745"/>
      <c r="G29" s="745"/>
      <c r="H29" s="745"/>
      <c r="I29" s="745"/>
      <c r="J29" s="745"/>
      <c r="K29" s="745"/>
      <c r="L29" s="745"/>
      <c r="M29" s="745"/>
      <c r="N29" s="745"/>
      <c r="O29" s="745"/>
      <c r="P29" s="745"/>
      <c r="Q29" s="745"/>
      <c r="R29" s="746"/>
      <c r="T29" s="74"/>
      <c r="U29" s="74"/>
      <c r="V29" s="74"/>
    </row>
    <row r="30" spans="1:59" ht="15" customHeight="1">
      <c r="A30" s="721" t="s">
        <v>880</v>
      </c>
      <c r="B30" s="115" t="s">
        <v>880</v>
      </c>
      <c r="C30" s="842">
        <v>2.0499999999999998</v>
      </c>
      <c r="D30" s="842">
        <v>2.37</v>
      </c>
      <c r="E30" s="814"/>
      <c r="F30" s="814"/>
      <c r="G30" s="1045">
        <v>1257</v>
      </c>
      <c r="H30" s="421">
        <v>1158</v>
      </c>
      <c r="I30" s="718">
        <v>136100</v>
      </c>
      <c r="J30" s="612">
        <v>125300</v>
      </c>
      <c r="K30" s="1013"/>
      <c r="L30" s="1005">
        <f t="shared" ref="L30:L38" si="6">$H$3</f>
        <v>0</v>
      </c>
      <c r="M30" s="1001">
        <f>G30*(100%-$H$3)</f>
        <v>1257</v>
      </c>
      <c r="N30" s="521">
        <f>H30*(100%-$H$3)</f>
        <v>1158</v>
      </c>
      <c r="O30" s="1001">
        <f>K30*M30</f>
        <v>0</v>
      </c>
      <c r="P30" s="113" t="s">
        <v>121</v>
      </c>
      <c r="Q30" s="401">
        <v>0.121</v>
      </c>
      <c r="R30" s="213">
        <v>18</v>
      </c>
      <c r="T30" s="74"/>
      <c r="U30" s="74"/>
      <c r="V30" s="74"/>
      <c r="W30" s="74"/>
    </row>
    <row r="31" spans="1:59" s="2" customFormat="1" ht="15" customHeight="1">
      <c r="A31" s="722"/>
      <c r="B31" s="115" t="s">
        <v>1127</v>
      </c>
      <c r="C31" s="890"/>
      <c r="D31" s="890"/>
      <c r="E31" s="814"/>
      <c r="F31" s="814"/>
      <c r="G31" s="1046"/>
      <c r="H31" s="421">
        <v>99</v>
      </c>
      <c r="I31" s="839"/>
      <c r="J31" s="612">
        <v>10800</v>
      </c>
      <c r="K31" s="1015"/>
      <c r="L31" s="1006"/>
      <c r="M31" s="1002"/>
      <c r="N31" s="521">
        <f t="shared" ref="N31:N39" si="7">H31*(100%-$H$3)</f>
        <v>99</v>
      </c>
      <c r="O31" s="1002"/>
      <c r="P31" s="403" t="s">
        <v>113</v>
      </c>
      <c r="Q31" s="401">
        <v>6.9000000000000006E-2</v>
      </c>
      <c r="R31" s="213">
        <v>4.5</v>
      </c>
      <c r="S31" s="36"/>
      <c r="T31" s="74"/>
      <c r="U31" s="74"/>
      <c r="V31" s="74"/>
      <c r="W31" s="74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</row>
    <row r="32" spans="1:59" ht="15" customHeight="1">
      <c r="A32" s="721" t="s">
        <v>881</v>
      </c>
      <c r="B32" s="115" t="s">
        <v>881</v>
      </c>
      <c r="C32" s="842">
        <v>2.64</v>
      </c>
      <c r="D32" s="842">
        <v>2.99</v>
      </c>
      <c r="E32" s="814"/>
      <c r="F32" s="814"/>
      <c r="G32" s="1045">
        <v>1319</v>
      </c>
      <c r="H32" s="421">
        <v>1220</v>
      </c>
      <c r="I32" s="718">
        <v>142800</v>
      </c>
      <c r="J32" s="612">
        <v>132000</v>
      </c>
      <c r="K32" s="1013"/>
      <c r="L32" s="1005">
        <f t="shared" si="6"/>
        <v>0</v>
      </c>
      <c r="M32" s="1001">
        <f t="shared" ref="M32" si="8">G32*(100%-$H$3)</f>
        <v>1319</v>
      </c>
      <c r="N32" s="521">
        <f t="shared" si="7"/>
        <v>1220</v>
      </c>
      <c r="O32" s="1001">
        <f t="shared" ref="O32" si="9">K32*M32</f>
        <v>0</v>
      </c>
      <c r="P32" s="403" t="s">
        <v>121</v>
      </c>
      <c r="Q32" s="401">
        <v>0.121</v>
      </c>
      <c r="R32" s="213">
        <v>18</v>
      </c>
      <c r="T32" s="74"/>
      <c r="U32" s="74"/>
      <c r="V32" s="74"/>
      <c r="W32" s="74"/>
    </row>
    <row r="33" spans="1:52" s="2" customFormat="1" ht="15" customHeight="1">
      <c r="A33" s="722"/>
      <c r="B33" s="115" t="s">
        <v>1127</v>
      </c>
      <c r="C33" s="890"/>
      <c r="D33" s="890"/>
      <c r="E33" s="814"/>
      <c r="F33" s="814"/>
      <c r="G33" s="1046"/>
      <c r="H33" s="421">
        <v>99</v>
      </c>
      <c r="I33" s="839"/>
      <c r="J33" s="612">
        <v>10800</v>
      </c>
      <c r="K33" s="1015"/>
      <c r="L33" s="1006"/>
      <c r="M33" s="1002"/>
      <c r="N33" s="521">
        <f t="shared" si="7"/>
        <v>99</v>
      </c>
      <c r="O33" s="1002"/>
      <c r="P33" s="403" t="s">
        <v>113</v>
      </c>
      <c r="Q33" s="401">
        <v>6.9000000000000006E-2</v>
      </c>
      <c r="R33" s="213">
        <v>4.5</v>
      </c>
      <c r="S33" s="36"/>
      <c r="T33" s="74"/>
      <c r="U33" s="74"/>
      <c r="V33" s="74"/>
      <c r="W33" s="74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</row>
    <row r="34" spans="1:52" ht="15" customHeight="1">
      <c r="A34" s="721" t="s">
        <v>707</v>
      </c>
      <c r="B34" s="109" t="s">
        <v>707</v>
      </c>
      <c r="C34" s="847">
        <v>3.52</v>
      </c>
      <c r="D34" s="847">
        <v>3.96</v>
      </c>
      <c r="E34" s="848"/>
      <c r="F34" s="848"/>
      <c r="G34" s="1045">
        <v>1208</v>
      </c>
      <c r="H34" s="421">
        <v>1109</v>
      </c>
      <c r="I34" s="718">
        <v>130800</v>
      </c>
      <c r="J34" s="612">
        <v>120000</v>
      </c>
      <c r="K34" s="1013"/>
      <c r="L34" s="1005">
        <f t="shared" si="6"/>
        <v>0</v>
      </c>
      <c r="M34" s="1001">
        <f t="shared" ref="M34" si="10">G34*(100%-$H$3)</f>
        <v>1208</v>
      </c>
      <c r="N34" s="521">
        <f t="shared" si="7"/>
        <v>1109</v>
      </c>
      <c r="O34" s="1001">
        <f t="shared" ref="O34" si="11">K34*M34</f>
        <v>0</v>
      </c>
      <c r="P34" s="403" t="s">
        <v>121</v>
      </c>
      <c r="Q34" s="401">
        <v>0.121</v>
      </c>
      <c r="R34" s="213">
        <v>18</v>
      </c>
      <c r="T34" s="74"/>
      <c r="U34" s="74"/>
      <c r="V34" s="74"/>
      <c r="W34" s="74"/>
    </row>
    <row r="35" spans="1:52" s="2" customFormat="1" ht="15" customHeight="1">
      <c r="A35" s="722"/>
      <c r="B35" s="115" t="s">
        <v>1127</v>
      </c>
      <c r="C35" s="889"/>
      <c r="D35" s="889"/>
      <c r="E35" s="848"/>
      <c r="F35" s="848"/>
      <c r="G35" s="1046"/>
      <c r="H35" s="421">
        <v>99</v>
      </c>
      <c r="I35" s="839"/>
      <c r="J35" s="612">
        <v>10800</v>
      </c>
      <c r="K35" s="1015"/>
      <c r="L35" s="1006"/>
      <c r="M35" s="1002"/>
      <c r="N35" s="521">
        <f t="shared" si="7"/>
        <v>99</v>
      </c>
      <c r="O35" s="1002"/>
      <c r="P35" s="403" t="s">
        <v>113</v>
      </c>
      <c r="Q35" s="401">
        <v>6.9000000000000006E-2</v>
      </c>
      <c r="R35" s="213">
        <v>4.5</v>
      </c>
      <c r="S35" s="36"/>
      <c r="T35" s="74"/>
      <c r="U35" s="74"/>
      <c r="V35" s="74"/>
      <c r="W35" s="74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</row>
    <row r="36" spans="1:52" ht="15" customHeight="1">
      <c r="A36" s="721" t="s">
        <v>708</v>
      </c>
      <c r="B36" s="109" t="s">
        <v>708</v>
      </c>
      <c r="C36" s="1059">
        <v>4.0999999999999996</v>
      </c>
      <c r="D36" s="1059">
        <v>4.8</v>
      </c>
      <c r="E36" s="848"/>
      <c r="F36" s="848"/>
      <c r="G36" s="1045">
        <v>1434</v>
      </c>
      <c r="H36" s="421">
        <v>1335</v>
      </c>
      <c r="I36" s="718">
        <v>155200</v>
      </c>
      <c r="J36" s="612">
        <v>144400</v>
      </c>
      <c r="K36" s="1013"/>
      <c r="L36" s="1005">
        <f t="shared" si="6"/>
        <v>0</v>
      </c>
      <c r="M36" s="1001">
        <f t="shared" ref="M36" si="12">G36*(100%-$H$3)</f>
        <v>1434</v>
      </c>
      <c r="N36" s="521">
        <f t="shared" si="7"/>
        <v>1335</v>
      </c>
      <c r="O36" s="1001">
        <f t="shared" ref="O36" si="13">K36*M36</f>
        <v>0</v>
      </c>
      <c r="P36" s="403" t="s">
        <v>121</v>
      </c>
      <c r="Q36" s="401">
        <v>0.121</v>
      </c>
      <c r="R36" s="213">
        <v>18</v>
      </c>
      <c r="T36" s="74"/>
      <c r="U36" s="74"/>
      <c r="V36" s="74"/>
      <c r="W36" s="74"/>
    </row>
    <row r="37" spans="1:52" s="2" customFormat="1" ht="15" customHeight="1">
      <c r="A37" s="722"/>
      <c r="B37" s="115" t="s">
        <v>1127</v>
      </c>
      <c r="C37" s="1060"/>
      <c r="D37" s="1060"/>
      <c r="E37" s="848"/>
      <c r="F37" s="848"/>
      <c r="G37" s="1046"/>
      <c r="H37" s="421">
        <v>99</v>
      </c>
      <c r="I37" s="839"/>
      <c r="J37" s="612">
        <v>10800</v>
      </c>
      <c r="K37" s="1015"/>
      <c r="L37" s="1006"/>
      <c r="M37" s="1002"/>
      <c r="N37" s="521">
        <f t="shared" si="7"/>
        <v>99</v>
      </c>
      <c r="O37" s="1002"/>
      <c r="P37" s="403" t="s">
        <v>113</v>
      </c>
      <c r="Q37" s="401">
        <v>6.9000000000000006E-2</v>
      </c>
      <c r="R37" s="213">
        <v>4.5</v>
      </c>
      <c r="S37" s="36"/>
      <c r="T37" s="74"/>
      <c r="U37" s="74"/>
      <c r="V37" s="74"/>
      <c r="W37" s="74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</row>
    <row r="38" spans="1:52" s="2" customFormat="1" ht="15" customHeight="1">
      <c r="A38" s="721" t="s">
        <v>709</v>
      </c>
      <c r="B38" s="109" t="s">
        <v>709</v>
      </c>
      <c r="C38" s="847">
        <v>5.27</v>
      </c>
      <c r="D38" s="847">
        <v>5.86</v>
      </c>
      <c r="E38" s="848"/>
      <c r="F38" s="848"/>
      <c r="G38" s="1045">
        <v>1573</v>
      </c>
      <c r="H38" s="421">
        <v>1474</v>
      </c>
      <c r="I38" s="718">
        <v>170300</v>
      </c>
      <c r="J38" s="612">
        <v>159500</v>
      </c>
      <c r="K38" s="1013"/>
      <c r="L38" s="1005">
        <f t="shared" si="6"/>
        <v>0</v>
      </c>
      <c r="M38" s="1001">
        <f t="shared" ref="M38" si="14">G38*(100%-$H$3)</f>
        <v>1573</v>
      </c>
      <c r="N38" s="521">
        <f t="shared" si="7"/>
        <v>1474</v>
      </c>
      <c r="O38" s="1001">
        <f t="shared" ref="O38" si="15">K38*M38</f>
        <v>0</v>
      </c>
      <c r="P38" s="403" t="s">
        <v>121</v>
      </c>
      <c r="Q38" s="401">
        <v>0.121</v>
      </c>
      <c r="R38" s="216">
        <v>18</v>
      </c>
      <c r="S38" s="36"/>
      <c r="T38" s="74"/>
      <c r="U38" s="74"/>
      <c r="V38" s="74"/>
      <c r="W38" s="74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</row>
    <row r="39" spans="1:52" s="2" customFormat="1" ht="15" customHeight="1">
      <c r="A39" s="722"/>
      <c r="B39" s="115" t="s">
        <v>1127</v>
      </c>
      <c r="C39" s="889"/>
      <c r="D39" s="889"/>
      <c r="E39" s="848"/>
      <c r="F39" s="848"/>
      <c r="G39" s="1046"/>
      <c r="H39" s="421">
        <v>99</v>
      </c>
      <c r="I39" s="839"/>
      <c r="J39" s="612">
        <v>10800</v>
      </c>
      <c r="K39" s="1015"/>
      <c r="L39" s="1006"/>
      <c r="M39" s="1002"/>
      <c r="N39" s="521">
        <f t="shared" si="7"/>
        <v>99</v>
      </c>
      <c r="O39" s="1002"/>
      <c r="P39" s="403" t="s">
        <v>113</v>
      </c>
      <c r="Q39" s="401">
        <v>6.9000000000000006E-2</v>
      </c>
      <c r="R39" s="213">
        <v>4.5</v>
      </c>
      <c r="S39" s="36"/>
      <c r="T39" s="74"/>
      <c r="U39" s="74"/>
      <c r="V39" s="74"/>
      <c r="W39" s="74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</row>
    <row r="40" spans="1:52" ht="29.4" customHeight="1">
      <c r="A40" s="849" t="s">
        <v>74</v>
      </c>
      <c r="B40" s="731"/>
      <c r="C40" s="731"/>
      <c r="D40" s="731"/>
      <c r="E40" s="731"/>
      <c r="F40" s="731"/>
      <c r="G40" s="731"/>
      <c r="H40" s="731"/>
      <c r="I40" s="731"/>
      <c r="J40" s="731"/>
      <c r="K40" s="731"/>
      <c r="L40" s="731"/>
      <c r="M40" s="731"/>
      <c r="N40" s="731"/>
      <c r="O40" s="118"/>
      <c r="P40" s="119"/>
      <c r="Q40" s="119"/>
      <c r="R40" s="228"/>
      <c r="T40" s="74"/>
      <c r="U40" s="74"/>
      <c r="V40" s="74"/>
    </row>
    <row r="41" spans="1:52" ht="29.4" customHeight="1">
      <c r="A41" s="744" t="s">
        <v>75</v>
      </c>
      <c r="B41" s="745"/>
      <c r="C41" s="745"/>
      <c r="D41" s="745"/>
      <c r="E41" s="745"/>
      <c r="F41" s="745"/>
      <c r="G41" s="745"/>
      <c r="H41" s="745"/>
      <c r="I41" s="745"/>
      <c r="J41" s="745"/>
      <c r="K41" s="745"/>
      <c r="L41" s="745"/>
      <c r="M41" s="745"/>
      <c r="N41" s="745"/>
      <c r="O41" s="745"/>
      <c r="P41" s="745"/>
      <c r="Q41" s="745"/>
      <c r="R41" s="746"/>
      <c r="T41" s="74"/>
      <c r="U41" s="74"/>
      <c r="V41" s="74"/>
    </row>
    <row r="42" spans="1:52" ht="15" customHeight="1">
      <c r="A42" s="221" t="s">
        <v>882</v>
      </c>
      <c r="B42" s="156"/>
      <c r="C42" s="208">
        <v>2.0499999999999998</v>
      </c>
      <c r="D42" s="148">
        <v>2.37</v>
      </c>
      <c r="E42" s="148"/>
      <c r="F42" s="148"/>
      <c r="G42" s="154"/>
      <c r="H42" s="421">
        <v>978</v>
      </c>
      <c r="I42" s="419"/>
      <c r="J42" s="149">
        <v>105800</v>
      </c>
      <c r="K42" s="122"/>
      <c r="L42" s="117">
        <f>$H$3</f>
        <v>0</v>
      </c>
      <c r="M42" s="400">
        <f>SUM(H42-(H42*L42))</f>
        <v>978</v>
      </c>
      <c r="O42" s="400">
        <f>K42*M42</f>
        <v>0</v>
      </c>
      <c r="P42" s="113" t="s">
        <v>117</v>
      </c>
      <c r="Q42" s="401">
        <v>0.20200000000000001</v>
      </c>
      <c r="R42" s="213">
        <v>24</v>
      </c>
      <c r="T42" s="74"/>
      <c r="U42" s="74"/>
      <c r="V42" s="74"/>
      <c r="W42" s="74"/>
    </row>
    <row r="43" spans="1:52" ht="15" customHeight="1">
      <c r="A43" s="221" t="s">
        <v>883</v>
      </c>
      <c r="B43" s="156"/>
      <c r="C43" s="208">
        <v>2.64</v>
      </c>
      <c r="D43" s="148">
        <v>2.99</v>
      </c>
      <c r="E43" s="148"/>
      <c r="F43" s="148"/>
      <c r="G43" s="154"/>
      <c r="H43" s="421">
        <v>1017</v>
      </c>
      <c r="I43" s="419"/>
      <c r="J43" s="149">
        <v>110000</v>
      </c>
      <c r="K43" s="122"/>
      <c r="L43" s="117">
        <f>$H$3</f>
        <v>0</v>
      </c>
      <c r="M43" s="400">
        <f>SUM(H43-(H43*L43))</f>
        <v>1017</v>
      </c>
      <c r="O43" s="400">
        <f>K43*M43</f>
        <v>0</v>
      </c>
      <c r="P43" s="113" t="s">
        <v>117</v>
      </c>
      <c r="Q43" s="401">
        <v>0.20200000000000001</v>
      </c>
      <c r="R43" s="216">
        <v>26</v>
      </c>
      <c r="T43" s="74"/>
      <c r="U43" s="74"/>
      <c r="V43" s="74"/>
      <c r="W43" s="74"/>
    </row>
    <row r="44" spans="1:52" ht="15" customHeight="1">
      <c r="A44" s="221" t="s">
        <v>746</v>
      </c>
      <c r="B44" s="159"/>
      <c r="C44" s="208">
        <v>3.52</v>
      </c>
      <c r="D44" s="208">
        <v>3.96</v>
      </c>
      <c r="E44" s="208"/>
      <c r="F44" s="208"/>
      <c r="G44" s="154"/>
      <c r="H44" s="421">
        <v>1182</v>
      </c>
      <c r="I44" s="419"/>
      <c r="J44" s="149">
        <v>127900</v>
      </c>
      <c r="K44" s="122"/>
      <c r="L44" s="117">
        <f>$H$3</f>
        <v>0</v>
      </c>
      <c r="M44" s="400">
        <f>SUM(H44-(H44*L44))</f>
        <v>1182</v>
      </c>
      <c r="O44" s="400">
        <f>K44*M44</f>
        <v>0</v>
      </c>
      <c r="P44" s="113" t="s">
        <v>117</v>
      </c>
      <c r="Q44" s="401">
        <v>0.20200000000000001</v>
      </c>
      <c r="R44" s="216">
        <v>26</v>
      </c>
      <c r="T44" s="74"/>
      <c r="U44" s="74"/>
      <c r="V44" s="74"/>
      <c r="W44" s="74"/>
    </row>
    <row r="45" spans="1:52" ht="15" customHeight="1">
      <c r="A45" s="221" t="s">
        <v>747</v>
      </c>
      <c r="B45" s="159"/>
      <c r="C45" s="160">
        <v>4.0999999999999996</v>
      </c>
      <c r="D45" s="160">
        <v>4.8</v>
      </c>
      <c r="E45" s="208"/>
      <c r="F45" s="208"/>
      <c r="G45" s="154"/>
      <c r="H45" s="421">
        <v>1376</v>
      </c>
      <c r="I45" s="419"/>
      <c r="J45" s="149">
        <v>148900</v>
      </c>
      <c r="K45" s="122"/>
      <c r="L45" s="117">
        <f>$H$3</f>
        <v>0</v>
      </c>
      <c r="M45" s="400">
        <f>SUM(H45-(H45*L45))</f>
        <v>1376</v>
      </c>
      <c r="O45" s="400">
        <f>K45*M45</f>
        <v>0</v>
      </c>
      <c r="P45" s="113" t="s">
        <v>117</v>
      </c>
      <c r="Q45" s="401">
        <v>0.20200000000000001</v>
      </c>
      <c r="R45" s="213">
        <v>26</v>
      </c>
      <c r="T45" s="74"/>
      <c r="U45" s="74"/>
      <c r="V45" s="74"/>
      <c r="W45" s="74"/>
    </row>
    <row r="46" spans="1:52" ht="15" customHeight="1">
      <c r="A46" s="221" t="s">
        <v>748</v>
      </c>
      <c r="B46" s="159"/>
      <c r="C46" s="208">
        <v>5.27</v>
      </c>
      <c r="D46" s="208">
        <v>5.86</v>
      </c>
      <c r="E46" s="208"/>
      <c r="F46" s="208"/>
      <c r="G46" s="154"/>
      <c r="H46" s="421">
        <v>1313</v>
      </c>
      <c r="I46" s="419"/>
      <c r="J46" s="149">
        <v>142100</v>
      </c>
      <c r="K46" s="122"/>
      <c r="L46" s="117">
        <f>$H$3</f>
        <v>0</v>
      </c>
      <c r="M46" s="400">
        <f>SUM(H46-(H46*L46))</f>
        <v>1313</v>
      </c>
      <c r="O46" s="400">
        <f>K46*M46</f>
        <v>0</v>
      </c>
      <c r="P46" s="403" t="s">
        <v>196</v>
      </c>
      <c r="Q46" s="401">
        <v>0.24399999999999999</v>
      </c>
      <c r="R46" s="216">
        <v>30</v>
      </c>
      <c r="T46" s="74"/>
      <c r="U46" s="74"/>
      <c r="V46" s="74"/>
      <c r="W46" s="74"/>
    </row>
    <row r="47" spans="1:52" ht="29.4" customHeight="1">
      <c r="A47" s="849" t="s">
        <v>76</v>
      </c>
      <c r="B47" s="731"/>
      <c r="C47" s="731"/>
      <c r="D47" s="731"/>
      <c r="E47" s="731"/>
      <c r="F47" s="731"/>
      <c r="G47" s="731"/>
      <c r="H47" s="731"/>
      <c r="I47" s="731"/>
      <c r="J47" s="731"/>
      <c r="K47" s="731"/>
      <c r="L47" s="731"/>
      <c r="M47" s="731"/>
      <c r="N47" s="731"/>
      <c r="O47" s="118"/>
      <c r="P47" s="119"/>
      <c r="Q47" s="119"/>
      <c r="R47" s="228"/>
      <c r="T47" s="74"/>
      <c r="U47" s="74"/>
      <c r="V47" s="74"/>
    </row>
    <row r="48" spans="1:52" ht="29.4" customHeight="1">
      <c r="A48" s="744" t="s">
        <v>1405</v>
      </c>
      <c r="B48" s="745"/>
      <c r="C48" s="745"/>
      <c r="D48" s="745"/>
      <c r="E48" s="745"/>
      <c r="F48" s="745"/>
      <c r="G48" s="745"/>
      <c r="H48" s="745"/>
      <c r="I48" s="745"/>
      <c r="J48" s="745"/>
      <c r="K48" s="745"/>
      <c r="L48" s="745"/>
      <c r="M48" s="745"/>
      <c r="N48" s="745"/>
      <c r="O48" s="745"/>
      <c r="P48" s="745"/>
      <c r="Q48" s="745"/>
      <c r="R48" s="746"/>
      <c r="T48" s="74"/>
      <c r="U48" s="74"/>
      <c r="V48" s="74"/>
    </row>
    <row r="49" spans="1:59" ht="15" customHeight="1">
      <c r="A49" s="229" t="s">
        <v>884</v>
      </c>
      <c r="B49" s="156"/>
      <c r="C49" s="160">
        <v>4.0999999999999996</v>
      </c>
      <c r="D49" s="158">
        <v>4.8</v>
      </c>
      <c r="E49" s="148"/>
      <c r="F49" s="148"/>
      <c r="G49" s="154"/>
      <c r="H49" s="421">
        <v>1314</v>
      </c>
      <c r="I49" s="419"/>
      <c r="J49" s="149">
        <v>142200</v>
      </c>
      <c r="K49" s="122"/>
      <c r="L49" s="117">
        <f>$H$3</f>
        <v>0</v>
      </c>
      <c r="M49" s="400">
        <f>SUM(H49-(H49*L49))</f>
        <v>1314</v>
      </c>
      <c r="O49" s="400">
        <f>K49*M49</f>
        <v>0</v>
      </c>
      <c r="P49" s="113" t="s">
        <v>110</v>
      </c>
      <c r="Q49" s="401">
        <v>0.29099999999999998</v>
      </c>
      <c r="R49" s="216">
        <v>36</v>
      </c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</row>
    <row r="50" spans="1:59" ht="15" customHeight="1" thickBot="1">
      <c r="A50" s="238" t="s">
        <v>828</v>
      </c>
      <c r="B50" s="156"/>
      <c r="C50" s="208">
        <v>5.27</v>
      </c>
      <c r="D50" s="148">
        <v>5.86</v>
      </c>
      <c r="E50" s="148"/>
      <c r="F50" s="148"/>
      <c r="G50" s="154"/>
      <c r="H50" s="421">
        <v>1260</v>
      </c>
      <c r="I50" s="419"/>
      <c r="J50" s="149">
        <v>136300</v>
      </c>
      <c r="K50" s="122"/>
      <c r="L50" s="117">
        <f>$H$3</f>
        <v>0</v>
      </c>
      <c r="M50" s="400">
        <f>SUM(H50-(H50*L50))</f>
        <v>1260</v>
      </c>
      <c r="O50" s="400">
        <f>K50*M50</f>
        <v>0</v>
      </c>
      <c r="P50" s="113" t="s">
        <v>110</v>
      </c>
      <c r="Q50" s="401">
        <v>0.29099999999999998</v>
      </c>
      <c r="R50" s="216">
        <v>36</v>
      </c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</row>
    <row r="51" spans="1:59" ht="30" customHeight="1">
      <c r="A51" s="1056" t="s">
        <v>25</v>
      </c>
      <c r="B51" s="1057"/>
      <c r="C51" s="1057"/>
      <c r="D51" s="1057"/>
      <c r="E51" s="1057"/>
      <c r="F51" s="1057"/>
      <c r="G51" s="1057"/>
      <c r="H51" s="1057"/>
      <c r="I51" s="1057"/>
      <c r="J51" s="1057"/>
      <c r="K51" s="1057"/>
      <c r="L51" s="1057"/>
      <c r="M51" s="1057"/>
      <c r="N51" s="1057"/>
      <c r="O51" s="94"/>
      <c r="P51" s="95"/>
      <c r="Q51" s="95"/>
      <c r="R51" s="21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</row>
    <row r="52" spans="1:59" ht="69.75" customHeight="1">
      <c r="A52" s="316" t="s">
        <v>21</v>
      </c>
      <c r="B52" s="783" t="s">
        <v>136</v>
      </c>
      <c r="C52" s="783"/>
      <c r="D52" s="783"/>
      <c r="E52" s="866" t="s">
        <v>135</v>
      </c>
      <c r="F52" s="783"/>
      <c r="G52" s="783"/>
      <c r="H52" s="410" t="s">
        <v>181</v>
      </c>
      <c r="I52" s="537"/>
      <c r="J52" s="191" t="s">
        <v>259</v>
      </c>
      <c r="K52" s="202" t="s">
        <v>18</v>
      </c>
      <c r="L52" s="202" t="s">
        <v>12</v>
      </c>
      <c r="M52" s="133" t="s">
        <v>177</v>
      </c>
      <c r="N52" s="161"/>
      <c r="O52" s="133" t="s">
        <v>17</v>
      </c>
      <c r="P52" s="866" t="s">
        <v>13</v>
      </c>
      <c r="Q52" s="866"/>
      <c r="R52" s="244" t="s">
        <v>14</v>
      </c>
      <c r="S52" s="74"/>
      <c r="T52" s="74"/>
      <c r="U52" s="74"/>
      <c r="V52" s="74"/>
    </row>
    <row r="53" spans="1:59" s="20" customFormat="1" ht="41.25" customHeight="1">
      <c r="A53" s="221" t="s">
        <v>1053</v>
      </c>
      <c r="B53" s="1058" t="s">
        <v>260</v>
      </c>
      <c r="C53" s="1058"/>
      <c r="D53" s="1058"/>
      <c r="E53" s="1061" t="s">
        <v>141</v>
      </c>
      <c r="F53" s="881"/>
      <c r="G53" s="881"/>
      <c r="H53" s="396">
        <v>728</v>
      </c>
      <c r="I53" s="396"/>
      <c r="J53" s="190">
        <v>78800</v>
      </c>
      <c r="K53" s="122"/>
      <c r="L53" s="117">
        <f t="shared" ref="L53:L83" si="16">$H$3</f>
        <v>0</v>
      </c>
      <c r="M53" s="400">
        <f>SUM(H53-(H53*L53))</f>
        <v>728</v>
      </c>
      <c r="N53" s="123"/>
      <c r="O53" s="400">
        <f>K53*M53</f>
        <v>0</v>
      </c>
      <c r="P53" s="865">
        <v>0.11600000000000001</v>
      </c>
      <c r="Q53" s="865"/>
      <c r="R53" s="245">
        <v>13</v>
      </c>
      <c r="S53" s="33"/>
      <c r="T53" s="74"/>
      <c r="U53" s="74"/>
      <c r="V53" s="74"/>
      <c r="W53" s="74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</row>
    <row r="54" spans="1:59" s="20" customFormat="1" ht="41.25" customHeight="1">
      <c r="A54" s="221" t="s">
        <v>1054</v>
      </c>
      <c r="B54" s="1058" t="s">
        <v>261</v>
      </c>
      <c r="C54" s="1058"/>
      <c r="D54" s="1058"/>
      <c r="E54" s="1061" t="s">
        <v>141</v>
      </c>
      <c r="F54" s="881"/>
      <c r="G54" s="881"/>
      <c r="H54" s="396">
        <v>785</v>
      </c>
      <c r="I54" s="396"/>
      <c r="J54" s="190">
        <v>85000</v>
      </c>
      <c r="K54" s="122"/>
      <c r="L54" s="117">
        <f t="shared" si="16"/>
        <v>0</v>
      </c>
      <c r="M54" s="400">
        <f t="shared" ref="M54:M83" si="17">SUM(H54-(H54*L54))</f>
        <v>785</v>
      </c>
      <c r="N54" s="123"/>
      <c r="O54" s="400">
        <f>K54*M54</f>
        <v>0</v>
      </c>
      <c r="P54" s="865">
        <v>0.11600000000000001</v>
      </c>
      <c r="Q54" s="865"/>
      <c r="R54" s="246">
        <v>13</v>
      </c>
      <c r="S54" s="33"/>
      <c r="T54" s="74"/>
      <c r="U54" s="74"/>
      <c r="V54" s="74"/>
      <c r="W54" s="74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</row>
    <row r="55" spans="1:59" s="20" customFormat="1" ht="36" customHeight="1">
      <c r="A55" s="229" t="s">
        <v>1055</v>
      </c>
      <c r="B55" s="1058" t="s">
        <v>262</v>
      </c>
      <c r="C55" s="1058"/>
      <c r="D55" s="1058"/>
      <c r="E55" s="1061" t="s">
        <v>263</v>
      </c>
      <c r="F55" s="881"/>
      <c r="G55" s="881"/>
      <c r="H55" s="396">
        <v>164</v>
      </c>
      <c r="I55" s="396"/>
      <c r="J55" s="190">
        <v>17800</v>
      </c>
      <c r="K55" s="122"/>
      <c r="L55" s="117">
        <f t="shared" si="16"/>
        <v>0</v>
      </c>
      <c r="M55" s="400">
        <f t="shared" si="17"/>
        <v>164</v>
      </c>
      <c r="N55" s="123"/>
      <c r="O55" s="400">
        <f>K55*M55</f>
        <v>0</v>
      </c>
      <c r="P55" s="865">
        <v>0.16</v>
      </c>
      <c r="Q55" s="865"/>
      <c r="R55" s="246">
        <v>2</v>
      </c>
      <c r="S55" s="33"/>
      <c r="T55" s="74"/>
      <c r="U55" s="74"/>
      <c r="V55" s="74"/>
      <c r="W55" s="74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</row>
    <row r="56" spans="1:59" s="20" customFormat="1" ht="36" customHeight="1">
      <c r="A56" s="221" t="s">
        <v>1007</v>
      </c>
      <c r="B56" s="1058" t="s">
        <v>168</v>
      </c>
      <c r="C56" s="1058"/>
      <c r="D56" s="1058"/>
      <c r="E56" s="1061" t="s">
        <v>182</v>
      </c>
      <c r="F56" s="881"/>
      <c r="G56" s="881"/>
      <c r="H56" s="396">
        <v>266</v>
      </c>
      <c r="I56" s="396"/>
      <c r="J56" s="190">
        <v>28800</v>
      </c>
      <c r="K56" s="122"/>
      <c r="L56" s="117">
        <f t="shared" si="16"/>
        <v>0</v>
      </c>
      <c r="M56" s="400">
        <f t="shared" si="17"/>
        <v>266</v>
      </c>
      <c r="N56" s="123"/>
      <c r="O56" s="400">
        <f>K56*M56</f>
        <v>0</v>
      </c>
      <c r="P56" s="821">
        <v>4.0000000000000001E-3</v>
      </c>
      <c r="Q56" s="821"/>
      <c r="R56" s="213">
        <v>2</v>
      </c>
      <c r="S56" s="33"/>
      <c r="T56" s="74"/>
      <c r="U56" s="74"/>
      <c r="V56" s="74"/>
      <c r="W56" s="74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</row>
    <row r="57" spans="1:59" s="20" customFormat="1" ht="40.5" customHeight="1">
      <c r="A57" s="221" t="s">
        <v>1008</v>
      </c>
      <c r="B57" s="1058" t="s">
        <v>176</v>
      </c>
      <c r="C57" s="1058"/>
      <c r="D57" s="1058"/>
      <c r="E57" s="1061" t="s">
        <v>182</v>
      </c>
      <c r="F57" s="881"/>
      <c r="G57" s="881"/>
      <c r="H57" s="396">
        <v>203</v>
      </c>
      <c r="I57" s="396"/>
      <c r="J57" s="190">
        <v>22000</v>
      </c>
      <c r="K57" s="122"/>
      <c r="L57" s="117">
        <f t="shared" si="16"/>
        <v>0</v>
      </c>
      <c r="M57" s="400">
        <f t="shared" si="17"/>
        <v>203</v>
      </c>
      <c r="N57" s="123"/>
      <c r="O57" s="400">
        <f>K57*M57</f>
        <v>0</v>
      </c>
      <c r="P57" s="821">
        <v>1.7999999999999999E-2</v>
      </c>
      <c r="Q57" s="821"/>
      <c r="R57" s="213">
        <v>0.9</v>
      </c>
      <c r="S57" s="33"/>
      <c r="T57" s="74"/>
      <c r="U57" s="74"/>
      <c r="V57" s="74"/>
      <c r="W57" s="74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</row>
    <row r="58" spans="1:59" s="5" customFormat="1" ht="34.5" customHeight="1">
      <c r="A58" s="221" t="s">
        <v>1015</v>
      </c>
      <c r="B58" s="1058" t="s">
        <v>156</v>
      </c>
      <c r="C58" s="1058"/>
      <c r="D58" s="1058"/>
      <c r="E58" s="1061" t="s">
        <v>182</v>
      </c>
      <c r="F58" s="881"/>
      <c r="G58" s="881"/>
      <c r="H58" s="396">
        <v>187</v>
      </c>
      <c r="I58" s="396"/>
      <c r="J58" s="190">
        <v>20300</v>
      </c>
      <c r="K58" s="122"/>
      <c r="L58" s="117">
        <f t="shared" si="16"/>
        <v>0</v>
      </c>
      <c r="M58" s="400">
        <f t="shared" si="17"/>
        <v>187</v>
      </c>
      <c r="N58" s="123"/>
      <c r="O58" s="400">
        <f>M58*K58</f>
        <v>0</v>
      </c>
      <c r="P58" s="821">
        <v>1.7999999999999999E-2</v>
      </c>
      <c r="Q58" s="821"/>
      <c r="R58" s="222">
        <v>0.98</v>
      </c>
      <c r="S58" s="33"/>
      <c r="T58" s="74"/>
      <c r="U58" s="74"/>
      <c r="V58" s="74"/>
      <c r="W58" s="74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</row>
    <row r="59" spans="1:59" s="5" customFormat="1" ht="30" customHeight="1">
      <c r="A59" s="230" t="s">
        <v>1041</v>
      </c>
      <c r="B59" s="1058" t="s">
        <v>234</v>
      </c>
      <c r="C59" s="1058"/>
      <c r="D59" s="1058"/>
      <c r="E59" s="1058" t="s">
        <v>249</v>
      </c>
      <c r="F59" s="1058"/>
      <c r="G59" s="1058"/>
      <c r="H59" s="396">
        <v>259</v>
      </c>
      <c r="I59" s="396"/>
      <c r="J59" s="190">
        <v>28100</v>
      </c>
      <c r="K59" s="122"/>
      <c r="L59" s="117">
        <f t="shared" si="16"/>
        <v>0</v>
      </c>
      <c r="M59" s="400">
        <f t="shared" si="17"/>
        <v>259</v>
      </c>
      <c r="N59" s="123"/>
      <c r="O59" s="400">
        <f t="shared" ref="O59:O73" si="18">M59*K59</f>
        <v>0</v>
      </c>
      <c r="P59" s="821">
        <v>2.5000000000000001E-2</v>
      </c>
      <c r="Q59" s="821"/>
      <c r="R59" s="222">
        <v>3</v>
      </c>
      <c r="S59" s="33"/>
      <c r="T59" s="74"/>
      <c r="U59" s="74"/>
      <c r="V59" s="74"/>
      <c r="W59" s="74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</row>
    <row r="60" spans="1:59" s="5" customFormat="1" ht="15.6">
      <c r="A60" s="230" t="s">
        <v>1042</v>
      </c>
      <c r="B60" s="1058" t="s">
        <v>235</v>
      </c>
      <c r="C60" s="1058"/>
      <c r="D60" s="1058"/>
      <c r="E60" s="1058" t="s">
        <v>29</v>
      </c>
      <c r="F60" s="1058"/>
      <c r="G60" s="1058"/>
      <c r="H60" s="396">
        <v>288</v>
      </c>
      <c r="I60" s="396"/>
      <c r="J60" s="190">
        <v>31200</v>
      </c>
      <c r="K60" s="122"/>
      <c r="L60" s="117">
        <f t="shared" si="16"/>
        <v>0</v>
      </c>
      <c r="M60" s="400">
        <f t="shared" si="17"/>
        <v>288</v>
      </c>
      <c r="N60" s="123"/>
      <c r="O60" s="486">
        <f t="shared" si="18"/>
        <v>0</v>
      </c>
      <c r="P60" s="821">
        <v>3.1E-2</v>
      </c>
      <c r="Q60" s="821"/>
      <c r="R60" s="222">
        <v>3.2</v>
      </c>
      <c r="S60" s="33"/>
      <c r="T60" s="74"/>
      <c r="U60" s="74"/>
      <c r="V60" s="74"/>
      <c r="W60" s="74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</row>
    <row r="61" spans="1:59" s="5" customFormat="1" ht="15.6">
      <c r="A61" s="230" t="s">
        <v>1056</v>
      </c>
      <c r="B61" s="1058" t="s">
        <v>236</v>
      </c>
      <c r="C61" s="1058"/>
      <c r="D61" s="1058"/>
      <c r="E61" s="1058" t="s">
        <v>250</v>
      </c>
      <c r="F61" s="1058"/>
      <c r="G61" s="1058"/>
      <c r="H61" s="396">
        <v>288</v>
      </c>
      <c r="I61" s="396"/>
      <c r="J61" s="190">
        <v>31200</v>
      </c>
      <c r="K61" s="122"/>
      <c r="L61" s="117">
        <f t="shared" si="16"/>
        <v>0</v>
      </c>
      <c r="M61" s="400">
        <f t="shared" si="17"/>
        <v>288</v>
      </c>
      <c r="N61" s="123"/>
      <c r="O61" s="486">
        <f t="shared" si="18"/>
        <v>0</v>
      </c>
      <c r="P61" s="821">
        <v>1.2E-2</v>
      </c>
      <c r="Q61" s="821"/>
      <c r="R61" s="222">
        <v>2.9</v>
      </c>
      <c r="S61" s="33"/>
      <c r="T61" s="74"/>
      <c r="U61" s="74"/>
      <c r="V61" s="74"/>
      <c r="W61" s="74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</row>
    <row r="62" spans="1:59" s="5" customFormat="1" ht="30" customHeight="1">
      <c r="A62" s="230" t="s">
        <v>1021</v>
      </c>
      <c r="B62" s="1058" t="s">
        <v>269</v>
      </c>
      <c r="C62" s="1058"/>
      <c r="D62" s="1058"/>
      <c r="E62" s="1058" t="s">
        <v>279</v>
      </c>
      <c r="F62" s="1058"/>
      <c r="G62" s="1058"/>
      <c r="H62" s="396">
        <v>266</v>
      </c>
      <c r="I62" s="396"/>
      <c r="J62" s="190">
        <v>28800</v>
      </c>
      <c r="K62" s="122"/>
      <c r="L62" s="117">
        <f t="shared" si="16"/>
        <v>0</v>
      </c>
      <c r="M62" s="400">
        <f t="shared" si="17"/>
        <v>266</v>
      </c>
      <c r="N62" s="123"/>
      <c r="O62" s="486">
        <f t="shared" si="18"/>
        <v>0</v>
      </c>
      <c r="P62" s="821">
        <v>0.02</v>
      </c>
      <c r="Q62" s="821"/>
      <c r="R62" s="222">
        <v>1.1000000000000001</v>
      </c>
      <c r="S62" s="33"/>
      <c r="T62" s="74"/>
      <c r="U62" s="74"/>
      <c r="V62" s="74"/>
      <c r="W62" s="74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</row>
    <row r="63" spans="1:59" s="5" customFormat="1" ht="31.5" customHeight="1">
      <c r="A63" s="230" t="s">
        <v>1022</v>
      </c>
      <c r="B63" s="1058" t="s">
        <v>270</v>
      </c>
      <c r="C63" s="1058"/>
      <c r="D63" s="1058"/>
      <c r="E63" s="1058" t="s">
        <v>279</v>
      </c>
      <c r="F63" s="1058"/>
      <c r="G63" s="1058"/>
      <c r="H63" s="396">
        <v>401</v>
      </c>
      <c r="I63" s="396"/>
      <c r="J63" s="190">
        <v>43400</v>
      </c>
      <c r="K63" s="122"/>
      <c r="L63" s="117">
        <f t="shared" si="16"/>
        <v>0</v>
      </c>
      <c r="M63" s="400">
        <f t="shared" si="17"/>
        <v>401</v>
      </c>
      <c r="N63" s="123"/>
      <c r="O63" s="486">
        <f t="shared" si="18"/>
        <v>0</v>
      </c>
      <c r="P63" s="821">
        <v>0.02</v>
      </c>
      <c r="Q63" s="821"/>
      <c r="R63" s="222">
        <v>1.1000000000000001</v>
      </c>
      <c r="S63" s="33"/>
      <c r="T63" s="74"/>
      <c r="U63" s="74"/>
      <c r="V63" s="74"/>
      <c r="W63" s="74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</row>
    <row r="64" spans="1:59" s="5" customFormat="1" ht="15.6">
      <c r="A64" s="221" t="s">
        <v>1039</v>
      </c>
      <c r="B64" s="1058" t="s">
        <v>149</v>
      </c>
      <c r="C64" s="1058"/>
      <c r="D64" s="1058"/>
      <c r="E64" s="1061" t="s">
        <v>271</v>
      </c>
      <c r="F64" s="881"/>
      <c r="G64" s="881"/>
      <c r="H64" s="396">
        <v>454</v>
      </c>
      <c r="I64" s="396"/>
      <c r="J64" s="190">
        <v>49200</v>
      </c>
      <c r="K64" s="122"/>
      <c r="L64" s="117">
        <f t="shared" si="16"/>
        <v>0</v>
      </c>
      <c r="M64" s="400">
        <f t="shared" si="17"/>
        <v>454</v>
      </c>
      <c r="N64" s="123"/>
      <c r="O64" s="486">
        <f t="shared" si="18"/>
        <v>0</v>
      </c>
      <c r="P64" s="821">
        <v>8.6999999999999994E-2</v>
      </c>
      <c r="Q64" s="821"/>
      <c r="R64" s="222">
        <v>16.399999999999999</v>
      </c>
      <c r="S64" s="33"/>
      <c r="T64" s="74"/>
      <c r="U64" s="74"/>
      <c r="V64" s="74"/>
      <c r="W64" s="74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</row>
    <row r="65" spans="1:59" s="5" customFormat="1" ht="39.75" customHeight="1">
      <c r="A65" s="453" t="s">
        <v>1369</v>
      </c>
      <c r="B65" s="1058" t="s">
        <v>11</v>
      </c>
      <c r="C65" s="1058"/>
      <c r="D65" s="1058"/>
      <c r="E65" s="1061" t="s">
        <v>141</v>
      </c>
      <c r="F65" s="881"/>
      <c r="G65" s="881"/>
      <c r="H65" s="396">
        <v>1004</v>
      </c>
      <c r="I65" s="396"/>
      <c r="J65" s="190">
        <v>108600</v>
      </c>
      <c r="K65" s="122"/>
      <c r="L65" s="117">
        <f t="shared" si="16"/>
        <v>0</v>
      </c>
      <c r="M65" s="400">
        <f t="shared" si="17"/>
        <v>1004</v>
      </c>
      <c r="N65" s="135"/>
      <c r="O65" s="486">
        <f>M65*K65</f>
        <v>0</v>
      </c>
      <c r="P65" s="821">
        <v>8.6999999999999994E-3</v>
      </c>
      <c r="Q65" s="821"/>
      <c r="R65" s="246">
        <v>2.64</v>
      </c>
      <c r="S65" s="33"/>
      <c r="T65" s="74"/>
      <c r="U65" s="74"/>
      <c r="V65" s="74"/>
      <c r="W65" s="74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</row>
    <row r="66" spans="1:59" s="5" customFormat="1" ht="24.75" customHeight="1">
      <c r="A66" s="453" t="s">
        <v>1210</v>
      </c>
      <c r="B66" s="1058" t="s">
        <v>77</v>
      </c>
      <c r="C66" s="1058"/>
      <c r="D66" s="1058"/>
      <c r="E66" s="1058" t="s">
        <v>154</v>
      </c>
      <c r="F66" s="1058"/>
      <c r="G66" s="1058"/>
      <c r="H66" s="396">
        <v>103</v>
      </c>
      <c r="I66" s="396"/>
      <c r="J66" s="190">
        <v>11200</v>
      </c>
      <c r="K66" s="122"/>
      <c r="L66" s="117">
        <f t="shared" si="16"/>
        <v>0</v>
      </c>
      <c r="M66" s="400">
        <f t="shared" si="17"/>
        <v>103</v>
      </c>
      <c r="N66" s="120"/>
      <c r="O66" s="486">
        <f t="shared" si="18"/>
        <v>0</v>
      </c>
      <c r="P66" s="821">
        <v>1.4999999999999999E-2</v>
      </c>
      <c r="Q66" s="821"/>
      <c r="R66" s="246">
        <v>1.04</v>
      </c>
      <c r="S66" s="33"/>
      <c r="T66" s="74"/>
      <c r="U66" s="74"/>
      <c r="V66" s="74"/>
      <c r="W66" s="74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</row>
    <row r="67" spans="1:59" s="5" customFormat="1" ht="27" customHeight="1">
      <c r="A67" s="453" t="s">
        <v>1125</v>
      </c>
      <c r="B67" s="1058" t="s">
        <v>41</v>
      </c>
      <c r="C67" s="1058"/>
      <c r="D67" s="1058"/>
      <c r="E67" s="1061" t="s">
        <v>97</v>
      </c>
      <c r="F67" s="881"/>
      <c r="G67" s="881"/>
      <c r="H67" s="396">
        <v>103</v>
      </c>
      <c r="I67" s="396"/>
      <c r="J67" s="190">
        <v>11200</v>
      </c>
      <c r="K67" s="122"/>
      <c r="L67" s="117">
        <f t="shared" si="16"/>
        <v>0</v>
      </c>
      <c r="M67" s="400">
        <f t="shared" si="17"/>
        <v>103</v>
      </c>
      <c r="N67" s="135"/>
      <c r="O67" s="486">
        <f t="shared" si="18"/>
        <v>0</v>
      </c>
      <c r="P67" s="821">
        <v>2E-3</v>
      </c>
      <c r="Q67" s="821"/>
      <c r="R67" s="246">
        <v>0.24</v>
      </c>
      <c r="S67" s="33"/>
      <c r="T67" s="74"/>
      <c r="U67" s="74"/>
      <c r="V67" s="74"/>
      <c r="W67" s="74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</row>
    <row r="68" spans="1:59" s="5" customFormat="1" ht="27.75" customHeight="1">
      <c r="A68" s="453" t="s">
        <v>1370</v>
      </c>
      <c r="B68" s="1058" t="s">
        <v>289</v>
      </c>
      <c r="C68" s="1058"/>
      <c r="D68" s="1058"/>
      <c r="E68" s="1061" t="s">
        <v>97</v>
      </c>
      <c r="F68" s="881"/>
      <c r="G68" s="881"/>
      <c r="H68" s="396">
        <v>103</v>
      </c>
      <c r="I68" s="396"/>
      <c r="J68" s="190">
        <v>11200</v>
      </c>
      <c r="K68" s="122"/>
      <c r="L68" s="117">
        <f t="shared" si="16"/>
        <v>0</v>
      </c>
      <c r="M68" s="400">
        <f t="shared" si="17"/>
        <v>103</v>
      </c>
      <c r="N68" s="135"/>
      <c r="O68" s="486">
        <f t="shared" si="18"/>
        <v>0</v>
      </c>
      <c r="P68" s="821">
        <v>2E-3</v>
      </c>
      <c r="Q68" s="821"/>
      <c r="R68" s="246">
        <v>0.1</v>
      </c>
      <c r="S68" s="33"/>
      <c r="T68" s="74"/>
      <c r="U68" s="74"/>
      <c r="V68" s="74"/>
      <c r="W68" s="74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</row>
    <row r="69" spans="1:59" s="5" customFormat="1" ht="24" customHeight="1">
      <c r="A69" s="453" t="s">
        <v>1211</v>
      </c>
      <c r="B69" s="1058" t="s">
        <v>41</v>
      </c>
      <c r="C69" s="1058"/>
      <c r="D69" s="1058"/>
      <c r="E69" s="1058" t="s">
        <v>169</v>
      </c>
      <c r="F69" s="1058"/>
      <c r="G69" s="1058"/>
      <c r="H69" s="396">
        <v>103</v>
      </c>
      <c r="I69" s="396"/>
      <c r="J69" s="190">
        <v>11200</v>
      </c>
      <c r="K69" s="122"/>
      <c r="L69" s="117">
        <f t="shared" si="16"/>
        <v>0</v>
      </c>
      <c r="M69" s="400">
        <f t="shared" si="17"/>
        <v>103</v>
      </c>
      <c r="N69" s="120"/>
      <c r="O69" s="486">
        <f t="shared" si="18"/>
        <v>0</v>
      </c>
      <c r="P69" s="821">
        <v>1.6E-2</v>
      </c>
      <c r="Q69" s="821"/>
      <c r="R69" s="246">
        <v>1.23</v>
      </c>
      <c r="S69" s="33"/>
      <c r="T69" s="74"/>
      <c r="U69" s="74"/>
      <c r="V69" s="74"/>
      <c r="W69" s="74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</row>
    <row r="70" spans="1:59" s="5" customFormat="1" ht="36" customHeight="1">
      <c r="A70" s="453" t="s">
        <v>1312</v>
      </c>
      <c r="B70" s="1058" t="s">
        <v>7</v>
      </c>
      <c r="C70" s="1058"/>
      <c r="D70" s="1058"/>
      <c r="E70" s="1061" t="s">
        <v>139</v>
      </c>
      <c r="F70" s="881"/>
      <c r="G70" s="881"/>
      <c r="H70" s="396">
        <v>80</v>
      </c>
      <c r="I70" s="396"/>
      <c r="J70" s="190">
        <v>8700</v>
      </c>
      <c r="K70" s="122"/>
      <c r="L70" s="117">
        <f t="shared" si="16"/>
        <v>0</v>
      </c>
      <c r="M70" s="400">
        <f t="shared" si="17"/>
        <v>80</v>
      </c>
      <c r="N70" s="135"/>
      <c r="O70" s="486">
        <f t="shared" si="18"/>
        <v>0</v>
      </c>
      <c r="P70" s="865">
        <v>2E-3</v>
      </c>
      <c r="Q70" s="865"/>
      <c r="R70" s="246">
        <v>0.14000000000000001</v>
      </c>
      <c r="S70" s="33"/>
      <c r="T70" s="74"/>
      <c r="U70" s="74"/>
      <c r="V70" s="74"/>
      <c r="W70" s="74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</row>
    <row r="71" spans="1:59" s="5" customFormat="1" ht="24.75" customHeight="1">
      <c r="A71" s="453" t="s">
        <v>1206</v>
      </c>
      <c r="B71" s="1058" t="s">
        <v>0</v>
      </c>
      <c r="C71" s="1058"/>
      <c r="D71" s="1058"/>
      <c r="E71" s="1058" t="s">
        <v>272</v>
      </c>
      <c r="F71" s="1058"/>
      <c r="G71" s="1058"/>
      <c r="H71" s="396">
        <v>154</v>
      </c>
      <c r="I71" s="396"/>
      <c r="J71" s="190">
        <v>16700</v>
      </c>
      <c r="K71" s="122"/>
      <c r="L71" s="117">
        <f t="shared" si="16"/>
        <v>0</v>
      </c>
      <c r="M71" s="400">
        <f t="shared" si="17"/>
        <v>154</v>
      </c>
      <c r="N71" s="120"/>
      <c r="O71" s="486">
        <f t="shared" si="18"/>
        <v>0</v>
      </c>
      <c r="P71" s="865">
        <v>6.0000000000000001E-3</v>
      </c>
      <c r="Q71" s="865"/>
      <c r="R71" s="246">
        <v>0.5</v>
      </c>
      <c r="S71" s="33"/>
      <c r="T71" s="74"/>
      <c r="U71" s="74"/>
      <c r="V71" s="74"/>
      <c r="W71" s="74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</row>
    <row r="72" spans="1:59" s="20" customFormat="1" ht="19.5" customHeight="1">
      <c r="A72" s="453" t="s">
        <v>1371</v>
      </c>
      <c r="B72" s="1058" t="s">
        <v>157</v>
      </c>
      <c r="C72" s="1058"/>
      <c r="D72" s="1058"/>
      <c r="E72" s="1061" t="s">
        <v>273</v>
      </c>
      <c r="F72" s="881"/>
      <c r="G72" s="881"/>
      <c r="H72" s="396">
        <v>253</v>
      </c>
      <c r="I72" s="396"/>
      <c r="J72" s="190">
        <v>27400</v>
      </c>
      <c r="K72" s="122"/>
      <c r="L72" s="117">
        <f t="shared" si="16"/>
        <v>0</v>
      </c>
      <c r="M72" s="400">
        <f t="shared" si="17"/>
        <v>253</v>
      </c>
      <c r="N72" s="120"/>
      <c r="O72" s="486">
        <f t="shared" si="18"/>
        <v>0</v>
      </c>
      <c r="P72" s="865">
        <v>0.27</v>
      </c>
      <c r="Q72" s="865">
        <f>K72*O72</f>
        <v>0</v>
      </c>
      <c r="R72" s="246">
        <f>K72*P72</f>
        <v>0</v>
      </c>
      <c r="S72" s="33"/>
      <c r="T72" s="74"/>
      <c r="U72" s="74"/>
      <c r="V72" s="74"/>
      <c r="W72" s="74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</row>
    <row r="73" spans="1:59" s="5" customFormat="1" ht="15.6">
      <c r="A73" s="397" t="s">
        <v>1025</v>
      </c>
      <c r="B73" s="1058" t="s">
        <v>93</v>
      </c>
      <c r="C73" s="1058"/>
      <c r="D73" s="1058"/>
      <c r="E73" s="1058" t="s">
        <v>137</v>
      </c>
      <c r="F73" s="1058"/>
      <c r="G73" s="1058"/>
      <c r="H73" s="396">
        <v>531</v>
      </c>
      <c r="I73" s="396"/>
      <c r="J73" s="190">
        <v>57500</v>
      </c>
      <c r="K73" s="122"/>
      <c r="L73" s="117">
        <f t="shared" si="16"/>
        <v>0</v>
      </c>
      <c r="M73" s="400">
        <f t="shared" si="17"/>
        <v>531</v>
      </c>
      <c r="N73" s="120"/>
      <c r="O73" s="486">
        <f t="shared" si="18"/>
        <v>0</v>
      </c>
      <c r="P73" s="865">
        <v>1.6E-2</v>
      </c>
      <c r="Q73" s="865"/>
      <c r="R73" s="246">
        <v>2</v>
      </c>
      <c r="S73" s="33"/>
      <c r="T73" s="74"/>
      <c r="U73" s="74"/>
      <c r="V73" s="74"/>
      <c r="W73" s="74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</row>
    <row r="74" spans="1:59" s="5" customFormat="1" ht="15.6">
      <c r="A74" s="453" t="s">
        <v>1024</v>
      </c>
      <c r="B74" s="1058" t="s">
        <v>144</v>
      </c>
      <c r="C74" s="1058"/>
      <c r="D74" s="1058"/>
      <c r="E74" s="1058"/>
      <c r="F74" s="1058"/>
      <c r="G74" s="1058"/>
      <c r="H74" s="396">
        <v>548</v>
      </c>
      <c r="I74" s="396"/>
      <c r="J74" s="190">
        <v>59300</v>
      </c>
      <c r="K74" s="122"/>
      <c r="L74" s="117">
        <f t="shared" si="16"/>
        <v>0</v>
      </c>
      <c r="M74" s="400">
        <f t="shared" si="17"/>
        <v>548</v>
      </c>
      <c r="N74" s="120"/>
      <c r="O74" s="400">
        <f>M74*K74</f>
        <v>0</v>
      </c>
      <c r="P74" s="865">
        <v>1.6E-2</v>
      </c>
      <c r="Q74" s="865"/>
      <c r="R74" s="246">
        <v>2</v>
      </c>
      <c r="S74" s="33"/>
      <c r="T74" s="74"/>
      <c r="U74" s="74"/>
      <c r="V74" s="74"/>
      <c r="W74" s="74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</row>
    <row r="75" spans="1:59" s="5" customFormat="1" ht="15.6">
      <c r="A75" s="453" t="s">
        <v>1026</v>
      </c>
      <c r="B75" s="1058" t="s">
        <v>95</v>
      </c>
      <c r="C75" s="1058"/>
      <c r="D75" s="1058"/>
      <c r="E75" s="1058"/>
      <c r="F75" s="1058"/>
      <c r="G75" s="1058"/>
      <c r="H75" s="396">
        <v>708</v>
      </c>
      <c r="I75" s="396"/>
      <c r="J75" s="190">
        <v>76600</v>
      </c>
      <c r="K75" s="122"/>
      <c r="L75" s="117">
        <f t="shared" si="16"/>
        <v>0</v>
      </c>
      <c r="M75" s="400">
        <f t="shared" si="17"/>
        <v>708</v>
      </c>
      <c r="N75" s="135"/>
      <c r="O75" s="400">
        <f>M75*K75</f>
        <v>0</v>
      </c>
      <c r="P75" s="865">
        <v>6.0000000000000001E-3</v>
      </c>
      <c r="Q75" s="865"/>
      <c r="R75" s="246">
        <v>0.27</v>
      </c>
      <c r="S75" s="33"/>
      <c r="T75" s="74"/>
      <c r="U75" s="74"/>
      <c r="V75" s="74"/>
      <c r="W75" s="74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</row>
    <row r="76" spans="1:59" s="5" customFormat="1" ht="26.25" customHeight="1">
      <c r="A76" s="453" t="s">
        <v>1081</v>
      </c>
      <c r="B76" s="1058" t="s">
        <v>143</v>
      </c>
      <c r="C76" s="1058"/>
      <c r="D76" s="1058"/>
      <c r="E76" s="1058"/>
      <c r="F76" s="1058"/>
      <c r="G76" s="1058"/>
      <c r="H76" s="396">
        <v>953</v>
      </c>
      <c r="I76" s="396"/>
      <c r="J76" s="190">
        <v>103100</v>
      </c>
      <c r="K76" s="122"/>
      <c r="L76" s="117">
        <f t="shared" si="16"/>
        <v>0</v>
      </c>
      <c r="M76" s="400">
        <f t="shared" si="17"/>
        <v>953</v>
      </c>
      <c r="N76" s="120"/>
      <c r="O76" s="400">
        <f>M76*K76</f>
        <v>0</v>
      </c>
      <c r="P76" s="865">
        <v>1.6E-2</v>
      </c>
      <c r="Q76" s="865"/>
      <c r="R76" s="246">
        <v>2</v>
      </c>
      <c r="S76" s="33"/>
      <c r="T76" s="74"/>
      <c r="U76" s="74"/>
      <c r="V76" s="74"/>
      <c r="W76" s="74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</row>
    <row r="77" spans="1:59" s="5" customFormat="1" ht="15.6">
      <c r="A77" s="453" t="s">
        <v>1209</v>
      </c>
      <c r="B77" s="1058" t="s">
        <v>241</v>
      </c>
      <c r="C77" s="1058"/>
      <c r="D77" s="1058"/>
      <c r="E77" s="1058"/>
      <c r="F77" s="1058"/>
      <c r="G77" s="1058"/>
      <c r="H77" s="396">
        <v>187</v>
      </c>
      <c r="I77" s="396"/>
      <c r="J77" s="190">
        <v>20300</v>
      </c>
      <c r="K77" s="122"/>
      <c r="L77" s="117">
        <f t="shared" si="16"/>
        <v>0</v>
      </c>
      <c r="M77" s="400">
        <f t="shared" si="17"/>
        <v>187</v>
      </c>
      <c r="N77" s="120"/>
      <c r="O77" s="400">
        <f>K77*M77</f>
        <v>0</v>
      </c>
      <c r="P77" s="821">
        <v>1.6E-2</v>
      </c>
      <c r="Q77" s="821"/>
      <c r="R77" s="222">
        <v>1.5</v>
      </c>
      <c r="S77" s="248"/>
      <c r="T77" s="74"/>
      <c r="U77" s="74"/>
      <c r="V77" s="74"/>
      <c r="W77" s="74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</row>
    <row r="78" spans="1:59" s="20" customFormat="1" ht="25.5" customHeight="1">
      <c r="A78" s="453" t="s">
        <v>1032</v>
      </c>
      <c r="B78" s="1058" t="s">
        <v>66</v>
      </c>
      <c r="C78" s="1058"/>
      <c r="D78" s="1058"/>
      <c r="E78" s="1061" t="s">
        <v>140</v>
      </c>
      <c r="F78" s="1061"/>
      <c r="G78" s="1061"/>
      <c r="H78" s="396">
        <v>359</v>
      </c>
      <c r="I78" s="396"/>
      <c r="J78" s="190">
        <v>38900</v>
      </c>
      <c r="K78" s="122"/>
      <c r="L78" s="117">
        <f t="shared" si="16"/>
        <v>0</v>
      </c>
      <c r="M78" s="400">
        <f t="shared" si="17"/>
        <v>359</v>
      </c>
      <c r="N78" s="120"/>
      <c r="O78" s="400">
        <f t="shared" ref="O78:O83" si="19">K78*M78</f>
        <v>0</v>
      </c>
      <c r="P78" s="865">
        <v>2.9000000000000001E-2</v>
      </c>
      <c r="Q78" s="865"/>
      <c r="R78" s="246">
        <v>2</v>
      </c>
      <c r="S78" s="33"/>
      <c r="T78" s="74"/>
      <c r="U78" s="74"/>
      <c r="V78" s="74"/>
      <c r="W78" s="74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</row>
    <row r="79" spans="1:59" s="19" customFormat="1" ht="15.6">
      <c r="A79" s="453" t="s">
        <v>1120</v>
      </c>
      <c r="B79" s="1058" t="s">
        <v>9</v>
      </c>
      <c r="C79" s="1058"/>
      <c r="D79" s="1058"/>
      <c r="E79" s="1061" t="s">
        <v>268</v>
      </c>
      <c r="F79" s="881"/>
      <c r="G79" s="881"/>
      <c r="H79" s="396">
        <v>148</v>
      </c>
      <c r="I79" s="396"/>
      <c r="J79" s="190">
        <v>16100</v>
      </c>
      <c r="K79" s="122"/>
      <c r="L79" s="117">
        <f t="shared" si="16"/>
        <v>0</v>
      </c>
      <c r="M79" s="400">
        <f t="shared" si="17"/>
        <v>148</v>
      </c>
      <c r="N79" s="120"/>
      <c r="O79" s="400">
        <f t="shared" si="19"/>
        <v>0</v>
      </c>
      <c r="P79" s="865">
        <v>4.7E-2</v>
      </c>
      <c r="Q79" s="865"/>
      <c r="R79" s="246">
        <v>2.38</v>
      </c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</row>
    <row r="80" spans="1:59" s="20" customFormat="1" ht="15.6">
      <c r="A80" s="453" t="s">
        <v>1031</v>
      </c>
      <c r="B80" s="1058" t="s">
        <v>10</v>
      </c>
      <c r="C80" s="1058"/>
      <c r="D80" s="1058"/>
      <c r="E80" s="1061" t="s">
        <v>140</v>
      </c>
      <c r="F80" s="881"/>
      <c r="G80" s="881"/>
      <c r="H80" s="396">
        <v>607</v>
      </c>
      <c r="I80" s="396"/>
      <c r="J80" s="190">
        <v>65700</v>
      </c>
      <c r="K80" s="122"/>
      <c r="L80" s="117">
        <f t="shared" si="16"/>
        <v>0</v>
      </c>
      <c r="M80" s="400">
        <f t="shared" si="17"/>
        <v>607</v>
      </c>
      <c r="N80" s="120"/>
      <c r="O80" s="400">
        <f t="shared" si="19"/>
        <v>0</v>
      </c>
      <c r="P80" s="865">
        <v>5.0999999999999997E-2</v>
      </c>
      <c r="Q80" s="865"/>
      <c r="R80" s="246">
        <v>5.5</v>
      </c>
      <c r="S80" s="33"/>
      <c r="T80" s="74"/>
      <c r="U80" s="74"/>
      <c r="V80" s="74"/>
      <c r="W80" s="74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</row>
    <row r="81" spans="1:53" s="19" customFormat="1" ht="15.6">
      <c r="A81" s="453" t="s">
        <v>1357</v>
      </c>
      <c r="B81" s="1058" t="s">
        <v>84</v>
      </c>
      <c r="C81" s="1058"/>
      <c r="D81" s="1058"/>
      <c r="E81" s="1061" t="s">
        <v>138</v>
      </c>
      <c r="F81" s="881"/>
      <c r="G81" s="881"/>
      <c r="H81" s="396">
        <v>266</v>
      </c>
      <c r="I81" s="396"/>
      <c r="J81" s="190">
        <v>28800</v>
      </c>
      <c r="K81" s="122"/>
      <c r="L81" s="117">
        <f t="shared" si="16"/>
        <v>0</v>
      </c>
      <c r="M81" s="400">
        <f t="shared" si="17"/>
        <v>266</v>
      </c>
      <c r="N81" s="120"/>
      <c r="O81" s="400">
        <f t="shared" si="19"/>
        <v>0</v>
      </c>
      <c r="P81" s="865">
        <v>4.0000000000000001E-3</v>
      </c>
      <c r="Q81" s="865"/>
      <c r="R81" s="246">
        <v>0.4</v>
      </c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</row>
    <row r="82" spans="1:53" s="19" customFormat="1" ht="15.6">
      <c r="A82" s="453" t="s">
        <v>1372</v>
      </c>
      <c r="B82" s="1058" t="s">
        <v>281</v>
      </c>
      <c r="C82" s="1058"/>
      <c r="D82" s="1058"/>
      <c r="E82" s="1061"/>
      <c r="F82" s="881"/>
      <c r="G82" s="881"/>
      <c r="H82" s="396">
        <v>164</v>
      </c>
      <c r="I82" s="396"/>
      <c r="J82" s="190">
        <v>17800</v>
      </c>
      <c r="K82" s="122"/>
      <c r="L82" s="117">
        <f t="shared" si="16"/>
        <v>0</v>
      </c>
      <c r="M82" s="400">
        <f t="shared" si="17"/>
        <v>164</v>
      </c>
      <c r="N82" s="120"/>
      <c r="O82" s="400">
        <f t="shared" si="19"/>
        <v>0</v>
      </c>
      <c r="P82" s="865">
        <v>2.1999999999999999E-2</v>
      </c>
      <c r="Q82" s="865"/>
      <c r="R82" s="246">
        <v>1.8</v>
      </c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</row>
    <row r="83" spans="1:53" s="5" customFormat="1" ht="15.6">
      <c r="A83" s="453" t="s">
        <v>1027</v>
      </c>
      <c r="B83" s="1058" t="s">
        <v>145</v>
      </c>
      <c r="C83" s="1058"/>
      <c r="D83" s="1058"/>
      <c r="E83" s="1061"/>
      <c r="F83" s="881"/>
      <c r="G83" s="881"/>
      <c r="H83" s="396">
        <v>660</v>
      </c>
      <c r="I83" s="396"/>
      <c r="J83" s="190">
        <v>71400</v>
      </c>
      <c r="K83" s="122"/>
      <c r="L83" s="117">
        <f t="shared" si="16"/>
        <v>0</v>
      </c>
      <c r="M83" s="400">
        <f t="shared" si="17"/>
        <v>660</v>
      </c>
      <c r="N83" s="135"/>
      <c r="O83" s="400">
        <f t="shared" si="19"/>
        <v>0</v>
      </c>
      <c r="P83" s="865">
        <v>8.9999999999999993E-3</v>
      </c>
      <c r="Q83" s="865"/>
      <c r="R83" s="246">
        <v>0.91</v>
      </c>
      <c r="S83" s="33"/>
      <c r="T83" s="74"/>
      <c r="U83" s="74"/>
      <c r="V83" s="74"/>
      <c r="W83" s="74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</row>
    <row r="84" spans="1:53" s="25" customFormat="1" ht="13.5" customHeight="1">
      <c r="A84" s="234" t="s">
        <v>189</v>
      </c>
      <c r="B84" s="7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8"/>
      <c r="N84" s="26"/>
      <c r="O84" s="90">
        <f>SUM(O9:O10)+SUM(O13:O16)+SUM(O30:O39)+SUM(O49:O50)+SUM(O53:O83)+SUM(O42:O46)</f>
        <v>0</v>
      </c>
      <c r="P84" s="28"/>
      <c r="Q84" s="28"/>
      <c r="R84" s="247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</row>
    <row r="85" spans="1:53" s="7" customFormat="1">
      <c r="A85" s="896" t="str">
        <f>'Бытовая серия'!A129:R129</f>
        <v>www.general-aircond.ru</v>
      </c>
      <c r="B85" s="897"/>
      <c r="C85" s="897"/>
      <c r="D85" s="897"/>
      <c r="E85" s="897"/>
      <c r="F85" s="897"/>
      <c r="G85" s="897"/>
      <c r="H85" s="897"/>
      <c r="I85" s="897"/>
      <c r="J85" s="897"/>
      <c r="K85" s="897"/>
      <c r="L85" s="897"/>
      <c r="M85" s="897"/>
      <c r="N85" s="897"/>
      <c r="O85" s="897"/>
      <c r="P85" s="897"/>
      <c r="Q85" s="897"/>
      <c r="R85" s="898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</row>
    <row r="86" spans="1:53" s="7" customFormat="1">
      <c r="A86" s="899"/>
      <c r="B86" s="900"/>
      <c r="C86" s="900"/>
      <c r="D86" s="900"/>
      <c r="E86" s="900"/>
      <c r="F86" s="900"/>
      <c r="G86" s="900"/>
      <c r="H86" s="900"/>
      <c r="I86" s="900"/>
      <c r="J86" s="900"/>
      <c r="K86" s="900"/>
      <c r="L86" s="900"/>
      <c r="M86" s="900"/>
      <c r="N86" s="900"/>
      <c r="O86" s="900"/>
      <c r="P86" s="900"/>
      <c r="Q86" s="900"/>
      <c r="R86" s="901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</row>
    <row r="87" spans="1:53" s="7" customFormat="1">
      <c r="A87" s="891" t="str">
        <f>'Бытовая серия'!A131:R131</f>
        <v>компания "АЯК-Москва"</v>
      </c>
      <c r="B87" s="863"/>
      <c r="C87" s="863"/>
      <c r="D87" s="863"/>
      <c r="E87" s="863"/>
      <c r="F87" s="863"/>
      <c r="G87" s="863"/>
      <c r="H87" s="863"/>
      <c r="I87" s="863"/>
      <c r="J87" s="863"/>
      <c r="K87" s="863"/>
      <c r="L87" s="863"/>
      <c r="M87" s="863"/>
      <c r="N87" s="863"/>
      <c r="O87" s="863"/>
      <c r="P87" s="863"/>
      <c r="Q87" s="863"/>
      <c r="R87" s="892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</row>
    <row r="88" spans="1:53" s="7" customFormat="1">
      <c r="A88" s="891" t="str">
        <f>'Бытовая серия'!A132:R132</f>
        <v>111020, г. Москва, ул. 2-я Синичкина, д. 9А, Бизнес-центр Синица Плаза</v>
      </c>
      <c r="B88" s="863"/>
      <c r="C88" s="863"/>
      <c r="D88" s="863"/>
      <c r="E88" s="863"/>
      <c r="F88" s="863"/>
      <c r="G88" s="863"/>
      <c r="H88" s="863"/>
      <c r="I88" s="863"/>
      <c r="J88" s="863"/>
      <c r="K88" s="863"/>
      <c r="L88" s="863"/>
      <c r="M88" s="863"/>
      <c r="N88" s="863"/>
      <c r="O88" s="863"/>
      <c r="P88" s="863"/>
      <c r="Q88" s="863"/>
      <c r="R88" s="892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</row>
    <row r="89" spans="1:53" s="7" customFormat="1" ht="13.8" thickBot="1">
      <c r="A89" s="893" t="str">
        <f>'Бытовая серия'!A133:R133</f>
        <v>Тел./факс: 8-800-23456-05</v>
      </c>
      <c r="B89" s="894"/>
      <c r="C89" s="894"/>
      <c r="D89" s="894"/>
      <c r="E89" s="894"/>
      <c r="F89" s="894"/>
      <c r="G89" s="894"/>
      <c r="H89" s="894"/>
      <c r="I89" s="894"/>
      <c r="J89" s="894"/>
      <c r="K89" s="894"/>
      <c r="L89" s="894"/>
      <c r="M89" s="894"/>
      <c r="N89" s="894"/>
      <c r="O89" s="894"/>
      <c r="P89" s="894"/>
      <c r="Q89" s="894"/>
      <c r="R89" s="895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</row>
    <row r="90" spans="1:53" s="30" customForma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</row>
    <row r="91" spans="1:53" s="30" customForma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</row>
    <row r="92" spans="1:53" s="30" customForma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</row>
    <row r="93" spans="1:53" s="30" customForma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</row>
    <row r="94" spans="1:53" s="30" customForma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</row>
    <row r="95" spans="1:53" s="30" customForma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</row>
    <row r="96" spans="1:53" s="30" customForma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</row>
    <row r="97" spans="1:18" s="30" customForma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</row>
    <row r="98" spans="1:18" s="30" customForma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</row>
    <row r="99" spans="1:18" s="30" customForma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</row>
    <row r="100" spans="1:18" s="30" customForma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</row>
    <row r="101" spans="1:18" s="30" customForma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</row>
    <row r="102" spans="1:18" s="30" customForma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</row>
    <row r="103" spans="1:18" s="30" customForma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</row>
    <row r="104" spans="1:18" s="30" customForma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</row>
    <row r="105" spans="1:18" s="30" customForma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</row>
    <row r="106" spans="1:18" s="30" customForma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</row>
    <row r="107" spans="1:18" s="30" customForma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</row>
    <row r="108" spans="1:18" s="30" customForma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</row>
    <row r="109" spans="1:18" s="30" customForma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</row>
    <row r="110" spans="1:18" s="30" customForma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</row>
    <row r="111" spans="1:18" s="30" customForma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</row>
    <row r="112" spans="1:18" s="30" customForma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</row>
    <row r="113" spans="1:18" s="30" customForma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</row>
    <row r="114" spans="1:18" s="30" customForma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</row>
    <row r="115" spans="1:18" s="30" customForma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</row>
    <row r="116" spans="1:18" s="30" customForma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</row>
    <row r="117" spans="1:18" s="30" customForma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</row>
    <row r="118" spans="1:18" s="30" customForma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</row>
    <row r="119" spans="1:18" s="30" customForma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</row>
    <row r="120" spans="1:18" s="30" customForma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</row>
    <row r="121" spans="1:18" s="30" customForma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</row>
    <row r="122" spans="1:18" s="30" customForma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</row>
    <row r="123" spans="1:18" s="30" customForma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</row>
    <row r="124" spans="1:18" s="30" customForma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</row>
    <row r="125" spans="1:18" s="30" customForma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</row>
    <row r="126" spans="1:18" s="30" customForma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</row>
    <row r="127" spans="1:18" s="30" customForma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</row>
    <row r="128" spans="1:18" s="30" customForma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</row>
    <row r="129" spans="1:18" s="30" customForma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</row>
    <row r="130" spans="1:18" s="30" customForma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</row>
    <row r="131" spans="1:18" s="30" customForma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</row>
    <row r="132" spans="1:18" s="30" customForma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</row>
    <row r="133" spans="1:18" s="30" customForma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</row>
    <row r="134" spans="1:18" s="30" customForma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</row>
    <row r="135" spans="1:18" s="30" customForma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</row>
    <row r="136" spans="1:18" s="30" customForma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</row>
    <row r="137" spans="1:18" s="30" customForma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</row>
    <row r="138" spans="1:18" s="30" customForma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</row>
    <row r="139" spans="1:18" s="30" customForma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</row>
    <row r="140" spans="1:18" s="30" customForma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</row>
    <row r="141" spans="1:18" s="30" customForma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</row>
    <row r="142" spans="1:18" s="30" customForma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</row>
    <row r="143" spans="1:18" s="30" customForma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</row>
    <row r="144" spans="1:18" s="30" customForma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</row>
    <row r="145" spans="1:18" s="30" customForma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</row>
    <row r="146" spans="1:18" s="30" customForma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</row>
    <row r="147" spans="1:18" s="30" customForma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</row>
    <row r="148" spans="1:18" s="30" customForma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</row>
    <row r="149" spans="1:18" s="30" customForma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</row>
    <row r="150" spans="1:18" s="30" customForma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</row>
    <row r="151" spans="1:18" s="30" customForma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</row>
    <row r="152" spans="1:18" s="30" customForma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</row>
    <row r="153" spans="1:18" s="30" customForma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</row>
    <row r="154" spans="1:18" s="30" customForma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</row>
    <row r="155" spans="1:18" s="30" customForma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</row>
    <row r="156" spans="1:18" s="30" customForma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</row>
    <row r="157" spans="1:18" s="30" customForma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</row>
    <row r="158" spans="1:18" s="30" customForma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</row>
    <row r="159" spans="1:18" s="30" customForma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</row>
    <row r="160" spans="1:18" s="30" customForma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</row>
    <row r="161" spans="1:18" s="30" customForma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</row>
    <row r="162" spans="1:18" s="30" customForma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</row>
    <row r="163" spans="1:18" s="30" customForma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</row>
    <row r="164" spans="1:18" s="30" customForma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</row>
    <row r="165" spans="1:18" s="30" customForma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</row>
    <row r="166" spans="1:18" s="30" customForma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</row>
    <row r="167" spans="1:18" s="30" customForma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</row>
    <row r="168" spans="1:18" s="30" customForma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</row>
    <row r="169" spans="1:18" s="30" customForma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</row>
    <row r="170" spans="1:18" s="30" customForma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</row>
    <row r="171" spans="1:18" s="30" customForma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</row>
    <row r="172" spans="1:18" s="30" customForma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</row>
    <row r="173" spans="1:18" s="30" customForma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</row>
    <row r="174" spans="1:18" s="30" customForma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</row>
    <row r="175" spans="1:18" s="30" customForma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</row>
    <row r="176" spans="1:18" s="30" customForma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</row>
    <row r="177" spans="1:18" s="30" customForma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</row>
    <row r="178" spans="1:18" s="30" customForma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</row>
    <row r="179" spans="1:18" s="30" customForma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</row>
    <row r="180" spans="1:18" s="30" customForma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</row>
    <row r="181" spans="1:18" s="30" customForma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</row>
    <row r="182" spans="1:18" s="30" customForma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</row>
    <row r="183" spans="1:18" s="30" customForma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</row>
    <row r="184" spans="1:18" s="30" customForma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</row>
    <row r="185" spans="1:18" s="30" customForma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</row>
    <row r="186" spans="1:18" s="30" customForma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</row>
    <row r="187" spans="1:18" s="30" customForma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</row>
    <row r="188" spans="1:18" s="30" customForma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</row>
    <row r="189" spans="1:18" s="30" customForma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</row>
    <row r="190" spans="1:18" s="30" customForma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</row>
    <row r="191" spans="1:18" s="30" customForma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</row>
    <row r="192" spans="1:18" s="30" customForma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</row>
    <row r="193" spans="1:18" s="30" customForma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</row>
    <row r="194" spans="1:18" s="30" customForma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</row>
    <row r="195" spans="1:18" s="30" customForma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</row>
    <row r="196" spans="1:18" s="30" customForma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</row>
    <row r="197" spans="1:18" s="30" customForma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</row>
    <row r="198" spans="1:18" s="30" customForma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</row>
    <row r="199" spans="1:18" s="30" customForma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</row>
    <row r="200" spans="1:18" s="30" customForma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</row>
    <row r="201" spans="1:18" s="30" customForma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</row>
    <row r="202" spans="1:18" s="30" customForma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</row>
    <row r="203" spans="1:18" s="30" customForma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</row>
    <row r="204" spans="1:18" s="30" customForma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</row>
    <row r="205" spans="1:18" s="30" customForma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</row>
    <row r="206" spans="1:18" s="30" customForma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</row>
    <row r="207" spans="1:18" s="30" customForma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</row>
    <row r="208" spans="1:18" s="30" customForma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</row>
    <row r="209" spans="1:18" s="30" customForma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</row>
    <row r="210" spans="1:18" s="30" customForma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</row>
    <row r="211" spans="1:18" s="30" customForma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</row>
    <row r="212" spans="1:18" s="30" customForma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</row>
    <row r="213" spans="1:18" s="30" customForma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</row>
    <row r="214" spans="1:18" s="30" customForma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</row>
    <row r="215" spans="1:18" s="30" customForma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</row>
    <row r="216" spans="1:18" s="30" customForma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</row>
    <row r="217" spans="1:18" s="30" customForma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</row>
    <row r="218" spans="1:18" s="30" customForma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</row>
    <row r="219" spans="1:18" s="30" customForma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</row>
    <row r="220" spans="1:18" s="30" customForma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</row>
    <row r="221" spans="1:18" s="30" customForma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</row>
    <row r="222" spans="1:18" s="30" customForma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</row>
    <row r="223" spans="1:18" s="30" customForma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</row>
    <row r="224" spans="1:18" s="30" customForma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</row>
    <row r="225" spans="1:18" s="30" customForma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</row>
    <row r="226" spans="1:18" s="30" customForma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</row>
    <row r="227" spans="1:18" s="30" customForma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</row>
    <row r="228" spans="1:18" s="30" customForma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</row>
    <row r="229" spans="1:18" s="30" customForma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</row>
    <row r="230" spans="1:18" s="30" customForma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</row>
    <row r="231" spans="1:18" s="30" customForma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</row>
    <row r="232" spans="1:18" s="30" customForma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</row>
    <row r="233" spans="1:18" s="30" customForma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</row>
    <row r="234" spans="1:18" s="30" customForma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</row>
    <row r="235" spans="1:18" s="30" customForma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</row>
    <row r="236" spans="1:18" s="30" customForma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</row>
    <row r="237" spans="1:18" s="30" customForma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</row>
    <row r="238" spans="1:18" s="30" customForma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</row>
    <row r="239" spans="1:18" s="30" customForma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</row>
    <row r="240" spans="1:18" s="30" customForma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</row>
    <row r="241" spans="1:18" s="30" customForma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</row>
    <row r="242" spans="1:18" s="30" customForma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</row>
    <row r="243" spans="1:18" s="30" customForma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</row>
    <row r="244" spans="1:18" s="30" customForma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</row>
    <row r="245" spans="1:18" s="30" customForma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</row>
    <row r="246" spans="1:18" s="30" customForma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</row>
    <row r="247" spans="1:18" s="30" customForma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</row>
    <row r="248" spans="1:18" s="30" customForma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</row>
    <row r="249" spans="1:18" s="30" customForma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</row>
    <row r="250" spans="1:18" s="30" customForma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</row>
    <row r="251" spans="1:18" s="30" customForma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</row>
    <row r="252" spans="1:18" s="30" customForma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</row>
    <row r="253" spans="1:18" s="30" customForma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</row>
    <row r="254" spans="1:18" s="30" customForma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</row>
    <row r="255" spans="1:18" s="30" customForma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</row>
    <row r="256" spans="1:18" s="30" customForma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</row>
    <row r="257" spans="1:18" s="30" customForma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</row>
    <row r="258" spans="1:18" s="30" customForma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</row>
    <row r="259" spans="1:18" s="30" customForma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</row>
    <row r="260" spans="1:18" s="30" customForma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</row>
    <row r="261" spans="1:18" s="30" customForma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</row>
    <row r="262" spans="1:18" s="30" customForma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</row>
    <row r="263" spans="1:18" s="30" customForma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</row>
    <row r="264" spans="1:18" s="30" customForma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</row>
    <row r="265" spans="1:18" s="30" customForma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</row>
    <row r="266" spans="1:18" s="30" customForma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</row>
    <row r="267" spans="1:18" s="30" customForma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</row>
    <row r="268" spans="1:18" s="30" customForma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</row>
    <row r="269" spans="1:18" s="30" customForma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</row>
    <row r="270" spans="1:18" s="30" customForma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</row>
    <row r="271" spans="1:18" s="30" customForma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</row>
    <row r="272" spans="1:18" s="30" customForma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</row>
    <row r="273" spans="1:18" s="30" customForma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</row>
    <row r="274" spans="1:18" s="30" customForma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</row>
    <row r="275" spans="1:18" s="30" customForma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</row>
    <row r="276" spans="1:18" s="30" customForma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</row>
    <row r="277" spans="1:18" s="30" customForma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</row>
    <row r="278" spans="1:18" s="30" customForma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</row>
    <row r="279" spans="1:18" s="30" customForma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</row>
    <row r="280" spans="1:18" s="30" customForma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</row>
    <row r="281" spans="1:18" s="30" customForma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</row>
    <row r="282" spans="1:18" s="30" customForma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</row>
    <row r="283" spans="1:18" s="30" customForma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</row>
    <row r="284" spans="1:18" s="30" customForma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</row>
    <row r="285" spans="1:18" s="30" customForma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</row>
    <row r="286" spans="1:18" s="30" customForma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</row>
    <row r="287" spans="1:18" s="30" customForma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</row>
    <row r="288" spans="1:18" s="30" customForma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</row>
    <row r="289" spans="1:18" s="30" customForma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</row>
    <row r="290" spans="1:18" s="30" customForma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</row>
    <row r="291" spans="1:18" s="30" customForma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</row>
    <row r="292" spans="1:18" s="30" customForma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</row>
    <row r="293" spans="1:18" s="30" customForma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</row>
    <row r="294" spans="1:18" s="30" customForma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</row>
    <row r="295" spans="1:18" s="30" customForma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</row>
    <row r="296" spans="1:18" s="30" customForma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</row>
    <row r="297" spans="1:18" s="30" customForma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</row>
    <row r="298" spans="1:18" s="30" customForma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</row>
    <row r="299" spans="1:18" s="30" customForma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</row>
  </sheetData>
  <customSheetViews>
    <customSheetView guid="{FA833650-9147-48FF-9246-B3943D91CD8D}" scale="70" showPageBreaks="1" fitToPage="1" printArea="1" hiddenColumns="1" view="pageBreakPreview">
      <pane ySplit="11" topLeftCell="A90" activePane="bottomLeft" state="frozen"/>
      <selection pane="bottomLeft" activeCell="P113" sqref="P113"/>
      <pageMargins left="0.39370078740157483" right="0.39370078740157483" top="0.39370078740157483" bottom="0.39370078740157483" header="0.51181102362204722" footer="0.51181102362204722"/>
      <pageSetup paperSize="9" scale="40" fitToHeight="5" orientation="portrait" r:id="rId1"/>
      <headerFooter alignWithMargins="0"/>
    </customSheetView>
  </customSheetViews>
  <mergeCells count="186">
    <mergeCell ref="P58:Q58"/>
    <mergeCell ref="P57:Q57"/>
    <mergeCell ref="P53:Q53"/>
    <mergeCell ref="P54:Q54"/>
    <mergeCell ref="P55:Q55"/>
    <mergeCell ref="B53:D53"/>
    <mergeCell ref="E53:G53"/>
    <mergeCell ref="B54:D54"/>
    <mergeCell ref="E54:G54"/>
    <mergeCell ref="B55:D55"/>
    <mergeCell ref="E55:G55"/>
    <mergeCell ref="P56:Q56"/>
    <mergeCell ref="E57:G57"/>
    <mergeCell ref="E56:G56"/>
    <mergeCell ref="P61:Q61"/>
    <mergeCell ref="P62:Q62"/>
    <mergeCell ref="P63:Q63"/>
    <mergeCell ref="E59:G59"/>
    <mergeCell ref="P59:Q59"/>
    <mergeCell ref="B60:D60"/>
    <mergeCell ref="B61:D61"/>
    <mergeCell ref="B62:D62"/>
    <mergeCell ref="B63:D63"/>
    <mergeCell ref="P60:Q60"/>
    <mergeCell ref="E60:G60"/>
    <mergeCell ref="E61:G61"/>
    <mergeCell ref="E62:G62"/>
    <mergeCell ref="E63:G63"/>
    <mergeCell ref="E65:G65"/>
    <mergeCell ref="P64:Q64"/>
    <mergeCell ref="P65:Q65"/>
    <mergeCell ref="B64:D64"/>
    <mergeCell ref="B70:D70"/>
    <mergeCell ref="B71:D71"/>
    <mergeCell ref="B72:D72"/>
    <mergeCell ref="B69:D69"/>
    <mergeCell ref="P77:Q77"/>
    <mergeCell ref="E73:G77"/>
    <mergeCell ref="P70:Q70"/>
    <mergeCell ref="B73:D73"/>
    <mergeCell ref="P71:Q71"/>
    <mergeCell ref="P72:Q72"/>
    <mergeCell ref="B67:D67"/>
    <mergeCell ref="B68:D68"/>
    <mergeCell ref="P66:Q66"/>
    <mergeCell ref="P67:Q67"/>
    <mergeCell ref="E67:G67"/>
    <mergeCell ref="E64:G64"/>
    <mergeCell ref="E79:G79"/>
    <mergeCell ref="E78:G78"/>
    <mergeCell ref="B77:D77"/>
    <mergeCell ref="B1:B2"/>
    <mergeCell ref="P75:Q75"/>
    <mergeCell ref="E83:G83"/>
    <mergeCell ref="P69:Q69"/>
    <mergeCell ref="E68:G68"/>
    <mergeCell ref="P68:Q68"/>
    <mergeCell ref="E70:G70"/>
    <mergeCell ref="E72:G72"/>
    <mergeCell ref="E71:G71"/>
    <mergeCell ref="P73:Q73"/>
    <mergeCell ref="P76:Q76"/>
    <mergeCell ref="P74:Q74"/>
    <mergeCell ref="E81:G81"/>
    <mergeCell ref="P81:Q81"/>
    <mergeCell ref="P78:Q78"/>
    <mergeCell ref="P79:Q79"/>
    <mergeCell ref="P80:Q80"/>
    <mergeCell ref="P83:Q83"/>
    <mergeCell ref="E58:G58"/>
    <mergeCell ref="B74:D74"/>
    <mergeCell ref="M3:N3"/>
    <mergeCell ref="P3:Q3"/>
    <mergeCell ref="F30:F31"/>
    <mergeCell ref="B75:D75"/>
    <mergeCell ref="A89:R89"/>
    <mergeCell ref="A85:R85"/>
    <mergeCell ref="A86:R86"/>
    <mergeCell ref="A87:R87"/>
    <mergeCell ref="A88:R88"/>
    <mergeCell ref="G36:G37"/>
    <mergeCell ref="M36:M37"/>
    <mergeCell ref="G34:G35"/>
    <mergeCell ref="C34:C35"/>
    <mergeCell ref="D34:D35"/>
    <mergeCell ref="F38:F39"/>
    <mergeCell ref="M34:M35"/>
    <mergeCell ref="B56:D56"/>
    <mergeCell ref="B57:D57"/>
    <mergeCell ref="B58:D58"/>
    <mergeCell ref="B59:D59"/>
    <mergeCell ref="B66:D66"/>
    <mergeCell ref="B76:D76"/>
    <mergeCell ref="B78:D78"/>
    <mergeCell ref="B79:D79"/>
    <mergeCell ref="B80:D80"/>
    <mergeCell ref="E80:G80"/>
    <mergeCell ref="E69:G69"/>
    <mergeCell ref="B82:D82"/>
    <mergeCell ref="E82:G82"/>
    <mergeCell ref="P82:Q82"/>
    <mergeCell ref="B83:D83"/>
    <mergeCell ref="B52:D52"/>
    <mergeCell ref="E52:G52"/>
    <mergeCell ref="A18:R18"/>
    <mergeCell ref="A32:A33"/>
    <mergeCell ref="D32:D33"/>
    <mergeCell ref="G32:G33"/>
    <mergeCell ref="M38:M39"/>
    <mergeCell ref="G38:G39"/>
    <mergeCell ref="A30:A31"/>
    <mergeCell ref="A23:N23"/>
    <mergeCell ref="A24:R24"/>
    <mergeCell ref="P52:Q52"/>
    <mergeCell ref="D38:D39"/>
    <mergeCell ref="C36:C37"/>
    <mergeCell ref="A34:A35"/>
    <mergeCell ref="F36:F37"/>
    <mergeCell ref="E34:E35"/>
    <mergeCell ref="A38:A39"/>
    <mergeCell ref="B81:D81"/>
    <mergeCell ref="K5:K6"/>
    <mergeCell ref="A41:R41"/>
    <mergeCell ref="A40:N40"/>
    <mergeCell ref="A47:N47"/>
    <mergeCell ref="A36:A37"/>
    <mergeCell ref="E36:E37"/>
    <mergeCell ref="C32:C33"/>
    <mergeCell ref="D36:D37"/>
    <mergeCell ref="A12:R12"/>
    <mergeCell ref="C38:C39"/>
    <mergeCell ref="E38:E39"/>
    <mergeCell ref="F32:F33"/>
    <mergeCell ref="E32:E33"/>
    <mergeCell ref="F34:F35"/>
    <mergeCell ref="B65:D65"/>
    <mergeCell ref="E66:G66"/>
    <mergeCell ref="A11:R11"/>
    <mergeCell ref="N5:N6"/>
    <mergeCell ref="M32:M33"/>
    <mergeCell ref="A28:N28"/>
    <mergeCell ref="A5:A6"/>
    <mergeCell ref="G5:G6"/>
    <mergeCell ref="A17:R17"/>
    <mergeCell ref="A48:R48"/>
    <mergeCell ref="A51:N51"/>
    <mergeCell ref="G30:G31"/>
    <mergeCell ref="A29:R29"/>
    <mergeCell ref="E30:E31"/>
    <mergeCell ref="H5:H6"/>
    <mergeCell ref="J5:J6"/>
    <mergeCell ref="C5:D5"/>
    <mergeCell ref="A7:N7"/>
    <mergeCell ref="L5:L6"/>
    <mergeCell ref="M5:M6"/>
    <mergeCell ref="O5:O6"/>
    <mergeCell ref="P5:P6"/>
    <mergeCell ref="Q5:Q6"/>
    <mergeCell ref="R5:R6"/>
    <mergeCell ref="B5:B6"/>
    <mergeCell ref="E5:F5"/>
    <mergeCell ref="D30:D31"/>
    <mergeCell ref="C30:C31"/>
    <mergeCell ref="M30:M31"/>
    <mergeCell ref="A8:R8"/>
    <mergeCell ref="K30:K31"/>
    <mergeCell ref="K32:K33"/>
    <mergeCell ref="K34:K35"/>
    <mergeCell ref="I5:I6"/>
    <mergeCell ref="I30:I31"/>
    <mergeCell ref="I32:I33"/>
    <mergeCell ref="I34:I35"/>
    <mergeCell ref="I36:I37"/>
    <mergeCell ref="I38:I39"/>
    <mergeCell ref="K36:K37"/>
    <mergeCell ref="K38:K39"/>
    <mergeCell ref="O30:O31"/>
    <mergeCell ref="O32:O33"/>
    <mergeCell ref="O34:O35"/>
    <mergeCell ref="O36:O37"/>
    <mergeCell ref="O38:O39"/>
    <mergeCell ref="L30:L31"/>
    <mergeCell ref="L32:L33"/>
    <mergeCell ref="L34:L35"/>
    <mergeCell ref="L36:L37"/>
    <mergeCell ref="L38:L39"/>
  </mergeCells>
  <phoneticPr fontId="8" type="noConversion"/>
  <conditionalFormatting sqref="A65">
    <cfRule type="duplicateValues" dxfId="44" priority="175" stopIfTrue="1"/>
  </conditionalFormatting>
  <conditionalFormatting sqref="A83">
    <cfRule type="duplicateValues" dxfId="43" priority="174" stopIfTrue="1"/>
  </conditionalFormatting>
  <conditionalFormatting sqref="A67:A68">
    <cfRule type="duplicateValues" dxfId="42" priority="173" stopIfTrue="1"/>
  </conditionalFormatting>
  <conditionalFormatting sqref="A75">
    <cfRule type="duplicateValues" dxfId="41" priority="171" stopIfTrue="1"/>
  </conditionalFormatting>
  <conditionalFormatting sqref="A78:A82">
    <cfRule type="duplicateValues" dxfId="40" priority="176" stopIfTrue="1"/>
  </conditionalFormatting>
  <conditionalFormatting sqref="A66">
    <cfRule type="duplicateValues" dxfId="39" priority="170" stopIfTrue="1"/>
  </conditionalFormatting>
  <conditionalFormatting sqref="A69">
    <cfRule type="duplicateValues" dxfId="38" priority="169" stopIfTrue="1"/>
  </conditionalFormatting>
  <conditionalFormatting sqref="A70">
    <cfRule type="duplicateValues" dxfId="37" priority="168" stopIfTrue="1"/>
  </conditionalFormatting>
  <conditionalFormatting sqref="A71">
    <cfRule type="duplicateValues" dxfId="36" priority="167" stopIfTrue="1"/>
  </conditionalFormatting>
  <conditionalFormatting sqref="A72">
    <cfRule type="duplicateValues" dxfId="35" priority="177" stopIfTrue="1"/>
  </conditionalFormatting>
  <conditionalFormatting sqref="A73">
    <cfRule type="duplicateValues" dxfId="34" priority="166" stopIfTrue="1"/>
  </conditionalFormatting>
  <conditionalFormatting sqref="A76">
    <cfRule type="duplicateValues" dxfId="33" priority="165" stopIfTrue="1"/>
  </conditionalFormatting>
  <conditionalFormatting sqref="A56">
    <cfRule type="duplicateValues" dxfId="32" priority="162" stopIfTrue="1"/>
    <cfRule type="duplicateValues" dxfId="31" priority="163" stopIfTrue="1"/>
  </conditionalFormatting>
  <conditionalFormatting sqref="A56">
    <cfRule type="duplicateValues" dxfId="30" priority="164" stopIfTrue="1"/>
  </conditionalFormatting>
  <conditionalFormatting sqref="A57">
    <cfRule type="duplicateValues" dxfId="29" priority="161" stopIfTrue="1"/>
  </conditionalFormatting>
  <conditionalFormatting sqref="A57">
    <cfRule type="duplicateValues" dxfId="28" priority="159" stopIfTrue="1"/>
    <cfRule type="duplicateValues" dxfId="27" priority="160" stopIfTrue="1"/>
  </conditionalFormatting>
  <conditionalFormatting sqref="A58">
    <cfRule type="duplicateValues" dxfId="26" priority="158" stopIfTrue="1"/>
  </conditionalFormatting>
  <conditionalFormatting sqref="A64">
    <cfRule type="duplicateValues" dxfId="25" priority="157" stopIfTrue="1"/>
  </conditionalFormatting>
  <conditionalFormatting sqref="A60">
    <cfRule type="duplicateValues" dxfId="24" priority="156" stopIfTrue="1"/>
  </conditionalFormatting>
  <conditionalFormatting sqref="A61">
    <cfRule type="duplicateValues" dxfId="23" priority="155" stopIfTrue="1"/>
  </conditionalFormatting>
  <conditionalFormatting sqref="A62:A63">
    <cfRule type="duplicateValues" dxfId="22" priority="154" stopIfTrue="1"/>
  </conditionalFormatting>
  <conditionalFormatting sqref="A59">
    <cfRule type="duplicateValues" dxfId="21" priority="178" stopIfTrue="1"/>
  </conditionalFormatting>
  <conditionalFormatting sqref="A55">
    <cfRule type="duplicateValues" dxfId="20" priority="122" stopIfTrue="1"/>
  </conditionalFormatting>
  <conditionalFormatting sqref="A53">
    <cfRule type="duplicateValues" dxfId="19" priority="121" stopIfTrue="1"/>
  </conditionalFormatting>
  <conditionalFormatting sqref="A54">
    <cfRule type="duplicateValues" dxfId="18" priority="120" stopIfTrue="1"/>
  </conditionalFormatting>
  <conditionalFormatting sqref="A77">
    <cfRule type="duplicateValues" dxfId="17" priority="119" stopIfTrue="1"/>
  </conditionalFormatting>
  <conditionalFormatting sqref="A74">
    <cfRule type="duplicateValues" dxfId="16" priority="89" stopIfTrue="1"/>
  </conditionalFormatting>
  <conditionalFormatting sqref="A5:A6">
    <cfRule type="duplicateValues" dxfId="15" priority="1533" stopIfTrue="1"/>
  </conditionalFormatting>
  <hyperlinks>
    <hyperlink ref="A85" r:id="rId2" display="www.general-russia.ru"/>
  </hyperlinks>
  <pageMargins left="0.39370078740157483" right="0.39370078740157483" top="0.39370078740157483" bottom="0.39370078740157483" header="0.51181102362204722" footer="0.51181102362204722"/>
  <pageSetup paperSize="9" scale="34" fitToHeight="5" orientation="portrait" r:id="rId3"/>
  <headerFooter alignWithMargins="0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94"/>
  <sheetViews>
    <sheetView view="pageBreakPreview" zoomScale="85" zoomScaleNormal="80" zoomScaleSheetLayoutView="85" workbookViewId="0">
      <pane ySplit="6" topLeftCell="A61" activePane="bottomLeft" state="frozen"/>
      <selection pane="bottomLeft" activeCell="F19" sqref="F19"/>
    </sheetView>
  </sheetViews>
  <sheetFormatPr defaultRowHeight="13.2"/>
  <cols>
    <col min="1" max="1" width="27" style="586" customWidth="1"/>
    <col min="2" max="2" width="43.109375" style="588" customWidth="1"/>
    <col min="3" max="3" width="11.88671875" style="588" customWidth="1"/>
    <col min="4" max="4" width="10.5546875" style="588" customWidth="1"/>
    <col min="5" max="5" width="14.33203125" style="588" customWidth="1"/>
    <col min="6" max="6" width="14.44140625" style="587" customWidth="1"/>
    <col min="7" max="7" width="9.33203125" style="586" customWidth="1"/>
    <col min="8" max="8" width="11.109375" style="589" customWidth="1"/>
    <col min="9" max="9" width="17.33203125" style="590" customWidth="1"/>
    <col min="10" max="10" width="8" style="589" customWidth="1"/>
    <col min="11" max="11" width="9.88671875" style="589" customWidth="1"/>
    <col min="12" max="12" width="5" style="30" customWidth="1"/>
    <col min="13" max="44" width="9.109375" style="30" customWidth="1"/>
  </cols>
  <sheetData>
    <row r="1" spans="1:44" s="7" customFormat="1" ht="53.25" customHeight="1">
      <c r="A1" s="672"/>
      <c r="B1" s="673"/>
      <c r="C1" s="673"/>
      <c r="D1" s="673"/>
      <c r="E1" s="673"/>
      <c r="F1" s="673"/>
      <c r="G1" s="673"/>
      <c r="H1" s="674"/>
      <c r="I1" s="677"/>
      <c r="J1" s="675" t="s">
        <v>208</v>
      </c>
      <c r="K1" s="678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</row>
    <row r="2" spans="1:44" s="7" customFormat="1" ht="21.75" customHeight="1" thickBot="1">
      <c r="A2" s="676"/>
      <c r="B2" s="671"/>
      <c r="C2" s="671"/>
      <c r="D2" s="671"/>
      <c r="E2" s="671"/>
      <c r="F2" s="671"/>
      <c r="G2" s="671"/>
      <c r="H2" s="934"/>
      <c r="I2" s="934"/>
      <c r="J2" s="934"/>
      <c r="K2" s="679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</row>
    <row r="3" spans="1:44" s="7" customFormat="1" ht="18.75" customHeight="1" thickBot="1">
      <c r="A3" s="649"/>
      <c r="B3" s="601" t="s">
        <v>175</v>
      </c>
      <c r="C3" s="697">
        <f>SUM(H9:H311)</f>
        <v>0</v>
      </c>
      <c r="D3" s="649"/>
      <c r="E3" s="595"/>
      <c r="F3" s="465" t="s">
        <v>1602</v>
      </c>
      <c r="G3" s="643"/>
      <c r="H3" s="602">
        <f>SUMPRODUCT(G9:G311,J9:J311)</f>
        <v>0</v>
      </c>
      <c r="I3" s="465" t="s">
        <v>174</v>
      </c>
      <c r="J3" s="601"/>
      <c r="K3" s="650">
        <f>SUMPRODUCT(G9:G311,K9:K311)</f>
        <v>0</v>
      </c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</row>
    <row r="4" spans="1:44" s="25" customFormat="1" ht="8.4" customHeight="1">
      <c r="A4" s="657"/>
      <c r="B4" s="616"/>
      <c r="C4" s="617"/>
      <c r="D4" s="618"/>
      <c r="E4" s="618"/>
      <c r="F4" s="619"/>
      <c r="G4" s="620"/>
      <c r="H4" s="621"/>
      <c r="I4" s="621"/>
      <c r="J4" s="621"/>
      <c r="K4" s="658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</row>
    <row r="5" spans="1:44" ht="25.2" customHeight="1">
      <c r="A5" s="952" t="s">
        <v>21</v>
      </c>
      <c r="B5" s="770" t="s">
        <v>68</v>
      </c>
      <c r="C5" s="957" t="s">
        <v>22</v>
      </c>
      <c r="D5" s="958"/>
      <c r="E5" s="835" t="s">
        <v>1453</v>
      </c>
      <c r="F5" s="835" t="s">
        <v>259</v>
      </c>
      <c r="G5" s="792" t="s">
        <v>18</v>
      </c>
      <c r="H5" s="778" t="s">
        <v>1168</v>
      </c>
      <c r="I5" s="935" t="s">
        <v>98</v>
      </c>
      <c r="J5" s="935" t="s">
        <v>13</v>
      </c>
      <c r="K5" s="943" t="s">
        <v>14</v>
      </c>
    </row>
    <row r="6" spans="1:44" ht="33.6" customHeight="1">
      <c r="A6" s="954"/>
      <c r="B6" s="960"/>
      <c r="C6" s="642" t="s">
        <v>23</v>
      </c>
      <c r="D6" s="642" t="s">
        <v>24</v>
      </c>
      <c r="E6" s="837"/>
      <c r="F6" s="837"/>
      <c r="G6" s="964"/>
      <c r="H6" s="947"/>
      <c r="I6" s="937"/>
      <c r="J6" s="937"/>
      <c r="K6" s="945"/>
    </row>
    <row r="7" spans="1:44" ht="29.4" customHeight="1">
      <c r="A7" s="920" t="s">
        <v>454</v>
      </c>
      <c r="B7" s="921"/>
      <c r="C7" s="921"/>
      <c r="D7" s="921"/>
      <c r="E7" s="921"/>
      <c r="F7" s="921"/>
      <c r="G7" s="921"/>
      <c r="H7" s="604"/>
      <c r="I7" s="605"/>
      <c r="J7" s="605"/>
      <c r="K7" s="651"/>
      <c r="L7" s="33"/>
      <c r="M7" s="37"/>
      <c r="N7" s="37"/>
      <c r="O7" s="37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</row>
    <row r="8" spans="1:44" s="31" customFormat="1" ht="29.4" customHeight="1">
      <c r="A8" s="902" t="s">
        <v>72</v>
      </c>
      <c r="B8" s="903"/>
      <c r="C8" s="903"/>
      <c r="D8" s="903"/>
      <c r="E8" s="903"/>
      <c r="F8" s="903"/>
      <c r="G8" s="903"/>
      <c r="H8" s="903"/>
      <c r="I8" s="903"/>
      <c r="J8" s="903"/>
      <c r="K8" s="904"/>
      <c r="L8" s="33"/>
      <c r="M8" s="37"/>
      <c r="N8" s="37"/>
      <c r="O8" s="37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</row>
    <row r="9" spans="1:44" s="4" customFormat="1" ht="18" customHeight="1">
      <c r="A9" s="688" t="s">
        <v>885</v>
      </c>
      <c r="B9" s="614"/>
      <c r="C9" s="644">
        <v>12.1</v>
      </c>
      <c r="D9" s="611">
        <v>13.6</v>
      </c>
      <c r="E9" s="612"/>
      <c r="F9" s="612">
        <v>744200</v>
      </c>
      <c r="G9" s="607"/>
      <c r="H9" s="691">
        <f>F9*G9</f>
        <v>0</v>
      </c>
      <c r="I9" s="687" t="s">
        <v>202</v>
      </c>
      <c r="J9" s="639">
        <v>0.75</v>
      </c>
      <c r="K9" s="647">
        <v>95</v>
      </c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</row>
    <row r="10" spans="1:44" s="4" customFormat="1" ht="18" customHeight="1">
      <c r="A10" s="688" t="s">
        <v>886</v>
      </c>
      <c r="B10" s="614"/>
      <c r="C10" s="610">
        <v>14</v>
      </c>
      <c r="D10" s="615">
        <v>16</v>
      </c>
      <c r="E10" s="612"/>
      <c r="F10" s="612">
        <v>825400</v>
      </c>
      <c r="G10" s="607"/>
      <c r="H10" s="691">
        <f>F10*G10</f>
        <v>0</v>
      </c>
      <c r="I10" s="687" t="s">
        <v>202</v>
      </c>
      <c r="J10" s="639">
        <v>0.75</v>
      </c>
      <c r="K10" s="647">
        <v>95</v>
      </c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</row>
    <row r="11" spans="1:44" s="4" customFormat="1" ht="18" customHeight="1">
      <c r="A11" s="688" t="s">
        <v>887</v>
      </c>
      <c r="B11" s="614"/>
      <c r="C11" s="644">
        <v>15.1</v>
      </c>
      <c r="D11" s="615">
        <v>18</v>
      </c>
      <c r="E11" s="612"/>
      <c r="F11" s="612">
        <v>908700</v>
      </c>
      <c r="G11" s="607"/>
      <c r="H11" s="691">
        <f>F11*G11</f>
        <v>0</v>
      </c>
      <c r="I11" s="687" t="s">
        <v>202</v>
      </c>
      <c r="J11" s="639">
        <v>0.75</v>
      </c>
      <c r="K11" s="647">
        <v>96</v>
      </c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</row>
    <row r="12" spans="1:44" s="4" customFormat="1" ht="29.4" customHeight="1">
      <c r="A12" s="580" t="s">
        <v>455</v>
      </c>
      <c r="B12" s="581"/>
      <c r="C12" s="581"/>
      <c r="D12" s="581"/>
      <c r="E12" s="581"/>
      <c r="F12" s="581"/>
      <c r="G12" s="581"/>
      <c r="H12" s="604"/>
      <c r="I12" s="605"/>
      <c r="J12" s="605"/>
      <c r="K12" s="651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</row>
    <row r="13" spans="1:44" s="4" customFormat="1" ht="29.4" customHeight="1">
      <c r="A13" s="902" t="s">
        <v>72</v>
      </c>
      <c r="B13" s="903"/>
      <c r="C13" s="903"/>
      <c r="D13" s="903"/>
      <c r="E13" s="903"/>
      <c r="F13" s="903"/>
      <c r="G13" s="903"/>
      <c r="H13" s="903"/>
      <c r="I13" s="903"/>
      <c r="J13" s="903"/>
      <c r="K13" s="904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</row>
    <row r="14" spans="1:44" s="4" customFormat="1" ht="15" customHeight="1">
      <c r="A14" s="648" t="s">
        <v>888</v>
      </c>
      <c r="B14" s="614"/>
      <c r="C14" s="644">
        <v>12.1</v>
      </c>
      <c r="D14" s="611">
        <v>13.6</v>
      </c>
      <c r="E14" s="612"/>
      <c r="F14" s="612">
        <v>954600</v>
      </c>
      <c r="G14" s="607"/>
      <c r="H14" s="691">
        <f t="shared" ref="H14:H19" si="0">F14*G14</f>
        <v>0</v>
      </c>
      <c r="I14" s="687" t="s">
        <v>197</v>
      </c>
      <c r="J14" s="639">
        <v>0.75</v>
      </c>
      <c r="K14" s="647">
        <v>128</v>
      </c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</row>
    <row r="15" spans="1:44" s="4" customFormat="1" ht="15" customHeight="1">
      <c r="A15" s="648" t="s">
        <v>889</v>
      </c>
      <c r="B15" s="614"/>
      <c r="C15" s="610">
        <v>14</v>
      </c>
      <c r="D15" s="615">
        <v>16</v>
      </c>
      <c r="E15" s="612"/>
      <c r="F15" s="612">
        <v>1010500</v>
      </c>
      <c r="G15" s="607"/>
      <c r="H15" s="691">
        <f t="shared" si="0"/>
        <v>0</v>
      </c>
      <c r="I15" s="687" t="s">
        <v>197</v>
      </c>
      <c r="J15" s="639">
        <v>0.75</v>
      </c>
      <c r="K15" s="647">
        <v>129</v>
      </c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</row>
    <row r="16" spans="1:44" s="4" customFormat="1" ht="15" customHeight="1">
      <c r="A16" s="648" t="s">
        <v>890</v>
      </c>
      <c r="B16" s="614"/>
      <c r="C16" s="644">
        <v>15.5</v>
      </c>
      <c r="D16" s="615">
        <v>18</v>
      </c>
      <c r="E16" s="612"/>
      <c r="F16" s="612">
        <v>1129600</v>
      </c>
      <c r="G16" s="607"/>
      <c r="H16" s="691">
        <f t="shared" si="0"/>
        <v>0</v>
      </c>
      <c r="I16" s="687" t="s">
        <v>197</v>
      </c>
      <c r="J16" s="639">
        <v>0.75</v>
      </c>
      <c r="K16" s="647">
        <v>130</v>
      </c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</row>
    <row r="17" spans="1:44" s="4" customFormat="1" ht="15" customHeight="1">
      <c r="A17" s="648" t="s">
        <v>891</v>
      </c>
      <c r="B17" s="614"/>
      <c r="C17" s="644">
        <v>12.1</v>
      </c>
      <c r="D17" s="611">
        <v>13.6</v>
      </c>
      <c r="E17" s="612"/>
      <c r="F17" s="612">
        <v>973600</v>
      </c>
      <c r="G17" s="607"/>
      <c r="H17" s="691">
        <f t="shared" si="0"/>
        <v>0</v>
      </c>
      <c r="I17" s="687" t="s">
        <v>197</v>
      </c>
      <c r="J17" s="639">
        <v>0.75</v>
      </c>
      <c r="K17" s="647">
        <v>129</v>
      </c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</row>
    <row r="18" spans="1:44" s="4" customFormat="1" ht="15" customHeight="1">
      <c r="A18" s="648" t="s">
        <v>892</v>
      </c>
      <c r="B18" s="614"/>
      <c r="C18" s="610">
        <v>14</v>
      </c>
      <c r="D18" s="615">
        <v>16</v>
      </c>
      <c r="E18" s="612"/>
      <c r="F18" s="612">
        <v>1029900</v>
      </c>
      <c r="G18" s="607"/>
      <c r="H18" s="691">
        <f t="shared" si="0"/>
        <v>0</v>
      </c>
      <c r="I18" s="687" t="s">
        <v>197</v>
      </c>
      <c r="J18" s="639">
        <v>0.75</v>
      </c>
      <c r="K18" s="647">
        <v>130</v>
      </c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</row>
    <row r="19" spans="1:44" s="4" customFormat="1" ht="15" customHeight="1">
      <c r="A19" s="648" t="s">
        <v>893</v>
      </c>
      <c r="B19" s="614"/>
      <c r="C19" s="644">
        <v>15.5</v>
      </c>
      <c r="D19" s="615">
        <v>18</v>
      </c>
      <c r="E19" s="612"/>
      <c r="F19" s="612">
        <v>1151600</v>
      </c>
      <c r="G19" s="607"/>
      <c r="H19" s="691">
        <f t="shared" si="0"/>
        <v>0</v>
      </c>
      <c r="I19" s="687" t="s">
        <v>197</v>
      </c>
      <c r="J19" s="639">
        <v>0.75</v>
      </c>
      <c r="K19" s="647">
        <v>130</v>
      </c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</row>
    <row r="20" spans="1:44" s="4" customFormat="1" ht="29.4" customHeight="1">
      <c r="A20" s="920" t="s">
        <v>456</v>
      </c>
      <c r="B20" s="921"/>
      <c r="C20" s="921"/>
      <c r="D20" s="921"/>
      <c r="E20" s="921"/>
      <c r="F20" s="921"/>
      <c r="G20" s="921"/>
      <c r="H20" s="604"/>
      <c r="I20" s="605"/>
      <c r="J20" s="605"/>
      <c r="K20" s="651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</row>
    <row r="21" spans="1:44" s="4" customFormat="1" ht="29.4" customHeight="1">
      <c r="A21" s="902" t="s">
        <v>228</v>
      </c>
      <c r="B21" s="903"/>
      <c r="C21" s="903"/>
      <c r="D21" s="903"/>
      <c r="E21" s="903"/>
      <c r="F21" s="903"/>
      <c r="G21" s="903"/>
      <c r="H21" s="903"/>
      <c r="I21" s="903"/>
      <c r="J21" s="903"/>
      <c r="K21" s="904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</row>
    <row r="22" spans="1:44" s="4" customFormat="1" ht="15" customHeight="1">
      <c r="A22" s="648" t="s">
        <v>894</v>
      </c>
      <c r="B22" s="614"/>
      <c r="C22" s="644">
        <v>22.4</v>
      </c>
      <c r="D22" s="611">
        <v>22.4</v>
      </c>
      <c r="E22" s="612"/>
      <c r="F22" s="612">
        <v>1461100</v>
      </c>
      <c r="G22" s="607"/>
      <c r="H22" s="691">
        <f t="shared" ref="H22:H27" si="1">F22*G22</f>
        <v>0</v>
      </c>
      <c r="I22" s="687" t="s">
        <v>474</v>
      </c>
      <c r="J22" s="639">
        <v>0.75</v>
      </c>
      <c r="K22" s="647">
        <v>187</v>
      </c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</row>
    <row r="23" spans="1:44" s="4" customFormat="1" ht="15" customHeight="1">
      <c r="A23" s="648" t="s">
        <v>895</v>
      </c>
      <c r="B23" s="614"/>
      <c r="C23" s="610">
        <v>28</v>
      </c>
      <c r="D23" s="615">
        <v>28</v>
      </c>
      <c r="E23" s="612"/>
      <c r="F23" s="612">
        <v>1620100</v>
      </c>
      <c r="G23" s="607"/>
      <c r="H23" s="691">
        <f t="shared" si="1"/>
        <v>0</v>
      </c>
      <c r="I23" s="687" t="s">
        <v>474</v>
      </c>
      <c r="J23" s="639">
        <v>0.75</v>
      </c>
      <c r="K23" s="647">
        <v>195</v>
      </c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</row>
    <row r="24" spans="1:44" s="4" customFormat="1" ht="15" customHeight="1">
      <c r="A24" s="648" t="s">
        <v>896</v>
      </c>
      <c r="B24" s="614"/>
      <c r="C24" s="644">
        <v>33.5</v>
      </c>
      <c r="D24" s="611">
        <v>33.5</v>
      </c>
      <c r="E24" s="612"/>
      <c r="F24" s="612">
        <v>1902900</v>
      </c>
      <c r="G24" s="607"/>
      <c r="H24" s="691">
        <f t="shared" si="1"/>
        <v>0</v>
      </c>
      <c r="I24" s="687" t="s">
        <v>474</v>
      </c>
      <c r="J24" s="639">
        <v>0.75</v>
      </c>
      <c r="K24" s="647">
        <v>198</v>
      </c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</row>
    <row r="25" spans="1:44" s="4" customFormat="1" ht="15" customHeight="1">
      <c r="A25" s="648" t="s">
        <v>897</v>
      </c>
      <c r="B25" s="614"/>
      <c r="C25" s="610">
        <v>40</v>
      </c>
      <c r="D25" s="615">
        <v>40</v>
      </c>
      <c r="E25" s="612"/>
      <c r="F25" s="612">
        <v>2073600</v>
      </c>
      <c r="G25" s="607"/>
      <c r="H25" s="691">
        <f t="shared" si="1"/>
        <v>0</v>
      </c>
      <c r="I25" s="622" t="s">
        <v>1407</v>
      </c>
      <c r="J25" s="639">
        <v>1.24</v>
      </c>
      <c r="K25" s="647">
        <v>231</v>
      </c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</row>
    <row r="26" spans="1:44" s="4" customFormat="1" ht="15" customHeight="1">
      <c r="A26" s="648" t="s">
        <v>898</v>
      </c>
      <c r="B26" s="614"/>
      <c r="C26" s="610">
        <v>45</v>
      </c>
      <c r="D26" s="610">
        <v>45</v>
      </c>
      <c r="E26" s="612"/>
      <c r="F26" s="612">
        <v>2536300</v>
      </c>
      <c r="G26" s="607"/>
      <c r="H26" s="691">
        <f t="shared" si="1"/>
        <v>0</v>
      </c>
      <c r="I26" s="622" t="s">
        <v>1407</v>
      </c>
      <c r="J26" s="639">
        <v>1.24</v>
      </c>
      <c r="K26" s="647">
        <v>231</v>
      </c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</row>
    <row r="27" spans="1:44" s="4" customFormat="1" ht="15" customHeight="1">
      <c r="A27" s="648" t="s">
        <v>899</v>
      </c>
      <c r="B27" s="614"/>
      <c r="C27" s="610">
        <v>50</v>
      </c>
      <c r="D27" s="610">
        <v>55</v>
      </c>
      <c r="E27" s="612"/>
      <c r="F27" s="612">
        <v>2840600</v>
      </c>
      <c r="G27" s="607"/>
      <c r="H27" s="691">
        <f t="shared" si="1"/>
        <v>0</v>
      </c>
      <c r="I27" s="622" t="s">
        <v>1407</v>
      </c>
      <c r="J27" s="639">
        <v>1.24</v>
      </c>
      <c r="K27" s="647">
        <v>235</v>
      </c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</row>
    <row r="28" spans="1:44" ht="29.4" customHeight="1">
      <c r="A28" s="920" t="s">
        <v>457</v>
      </c>
      <c r="B28" s="921"/>
      <c r="C28" s="921"/>
      <c r="D28" s="921"/>
      <c r="E28" s="921"/>
      <c r="F28" s="921"/>
      <c r="G28" s="921"/>
      <c r="H28" s="623"/>
      <c r="I28" s="624"/>
      <c r="J28" s="624"/>
      <c r="K28" s="659"/>
      <c r="L28" s="74"/>
      <c r="M28" s="37"/>
      <c r="N28" s="37"/>
      <c r="O28" s="37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O28" s="74"/>
      <c r="AP28" s="74"/>
      <c r="AQ28" s="74"/>
      <c r="AR28" s="74"/>
    </row>
    <row r="29" spans="1:44" s="31" customFormat="1" ht="29.4" customHeight="1">
      <c r="A29" s="902" t="s">
        <v>87</v>
      </c>
      <c r="B29" s="903"/>
      <c r="C29" s="903"/>
      <c r="D29" s="903"/>
      <c r="E29" s="903"/>
      <c r="F29" s="903"/>
      <c r="G29" s="903"/>
      <c r="H29" s="903"/>
      <c r="I29" s="903"/>
      <c r="J29" s="903"/>
      <c r="K29" s="904"/>
      <c r="L29" s="74"/>
      <c r="M29" s="37"/>
      <c r="N29" s="37"/>
      <c r="O29" s="37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74"/>
      <c r="AH29" s="74"/>
      <c r="AI29" s="74"/>
      <c r="AJ29" s="74"/>
      <c r="AK29" s="74"/>
      <c r="AL29" s="74"/>
      <c r="AM29" s="74"/>
      <c r="AN29" s="74"/>
      <c r="AO29" s="74"/>
      <c r="AP29" s="74"/>
      <c r="AQ29" s="74"/>
      <c r="AR29" s="74"/>
    </row>
    <row r="30" spans="1:44" s="4" customFormat="1" ht="15" customHeight="1">
      <c r="A30" s="648" t="s">
        <v>900</v>
      </c>
      <c r="B30" s="625"/>
      <c r="C30" s="644">
        <v>22.4</v>
      </c>
      <c r="D30" s="610">
        <v>25</v>
      </c>
      <c r="E30" s="612"/>
      <c r="F30" s="612">
        <v>2119700</v>
      </c>
      <c r="G30" s="613"/>
      <c r="H30" s="691">
        <f>F30*G30</f>
        <v>0</v>
      </c>
      <c r="I30" s="622" t="s">
        <v>198</v>
      </c>
      <c r="J30" s="639">
        <v>1.202</v>
      </c>
      <c r="K30" s="647">
        <v>282</v>
      </c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</row>
    <row r="31" spans="1:44" s="4" customFormat="1" ht="15" customHeight="1">
      <c r="A31" s="648" t="s">
        <v>901</v>
      </c>
      <c r="B31" s="625"/>
      <c r="C31" s="610">
        <v>28</v>
      </c>
      <c r="D31" s="644">
        <v>31.5</v>
      </c>
      <c r="E31" s="612"/>
      <c r="F31" s="612">
        <v>2274100</v>
      </c>
      <c r="G31" s="613"/>
      <c r="H31" s="691">
        <f>F31*G31</f>
        <v>0</v>
      </c>
      <c r="I31" s="622" t="s">
        <v>198</v>
      </c>
      <c r="J31" s="639">
        <v>1.202</v>
      </c>
      <c r="K31" s="647">
        <v>282</v>
      </c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</row>
    <row r="32" spans="1:44" ht="15" customHeight="1">
      <c r="A32" s="648" t="s">
        <v>902</v>
      </c>
      <c r="B32" s="625"/>
      <c r="C32" s="644">
        <v>33.5</v>
      </c>
      <c r="D32" s="644">
        <v>37.5</v>
      </c>
      <c r="E32" s="612"/>
      <c r="F32" s="612">
        <v>2729300</v>
      </c>
      <c r="G32" s="613"/>
      <c r="H32" s="691">
        <f>F32*G32</f>
        <v>0</v>
      </c>
      <c r="I32" s="622" t="s">
        <v>198</v>
      </c>
      <c r="J32" s="639">
        <v>1.202</v>
      </c>
      <c r="K32" s="647">
        <v>282</v>
      </c>
      <c r="L32" s="74"/>
      <c r="M32" s="37"/>
      <c r="N32" s="37"/>
      <c r="O32" s="37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/>
      <c r="AR32" s="74"/>
    </row>
    <row r="33" spans="1:44" ht="15" customHeight="1">
      <c r="A33" s="648" t="s">
        <v>903</v>
      </c>
      <c r="B33" s="625"/>
      <c r="C33" s="610">
        <v>40</v>
      </c>
      <c r="D33" s="610">
        <v>45</v>
      </c>
      <c r="E33" s="612"/>
      <c r="F33" s="612">
        <v>3201400</v>
      </c>
      <c r="G33" s="613"/>
      <c r="H33" s="691">
        <f>F33*G33</f>
        <v>0</v>
      </c>
      <c r="I33" s="622" t="s">
        <v>199</v>
      </c>
      <c r="J33" s="639">
        <v>1.603</v>
      </c>
      <c r="K33" s="647">
        <v>308</v>
      </c>
      <c r="L33" s="37"/>
      <c r="M33" s="37"/>
      <c r="N33" s="37"/>
      <c r="O33" s="37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  <c r="AF33" s="74"/>
      <c r="AG33" s="74"/>
      <c r="AH33" s="74"/>
      <c r="AI33" s="74"/>
      <c r="AJ33" s="74"/>
      <c r="AK33" s="74"/>
      <c r="AL33" s="74"/>
      <c r="AM33" s="74"/>
      <c r="AN33" s="74"/>
      <c r="AO33" s="74"/>
      <c r="AP33" s="74"/>
      <c r="AQ33" s="74"/>
      <c r="AR33" s="74"/>
    </row>
    <row r="34" spans="1:44" s="2" customFormat="1" ht="15" customHeight="1">
      <c r="A34" s="648" t="s">
        <v>904</v>
      </c>
      <c r="B34" s="625"/>
      <c r="C34" s="610">
        <v>45</v>
      </c>
      <c r="D34" s="610">
        <v>50</v>
      </c>
      <c r="E34" s="612"/>
      <c r="F34" s="612">
        <v>3639700</v>
      </c>
      <c r="G34" s="613"/>
      <c r="H34" s="691">
        <f>F34*G34</f>
        <v>0</v>
      </c>
      <c r="I34" s="622" t="s">
        <v>199</v>
      </c>
      <c r="J34" s="639">
        <v>1.603</v>
      </c>
      <c r="K34" s="647">
        <v>308</v>
      </c>
      <c r="L34" s="37"/>
      <c r="M34" s="37"/>
      <c r="N34" s="37"/>
      <c r="O34" s="37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</row>
    <row r="35" spans="1:44" ht="29.4" customHeight="1">
      <c r="A35" s="920" t="s">
        <v>458</v>
      </c>
      <c r="B35" s="921"/>
      <c r="C35" s="921"/>
      <c r="D35" s="921"/>
      <c r="E35" s="921"/>
      <c r="F35" s="921"/>
      <c r="G35" s="921"/>
      <c r="H35" s="604"/>
      <c r="I35" s="605"/>
      <c r="J35" s="605"/>
      <c r="K35" s="651"/>
      <c r="L35" s="45"/>
      <c r="M35" s="37"/>
      <c r="N35" s="37"/>
      <c r="O35" s="37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</row>
    <row r="36" spans="1:44" s="31" customFormat="1" ht="29.4" customHeight="1">
      <c r="A36" s="902" t="s">
        <v>72</v>
      </c>
      <c r="B36" s="903"/>
      <c r="C36" s="903"/>
      <c r="D36" s="903"/>
      <c r="E36" s="903"/>
      <c r="F36" s="903"/>
      <c r="G36" s="903"/>
      <c r="H36" s="903"/>
      <c r="I36" s="903"/>
      <c r="J36" s="903"/>
      <c r="K36" s="904"/>
      <c r="L36" s="45"/>
      <c r="M36" s="37"/>
      <c r="N36" s="37"/>
      <c r="O36" s="37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</row>
    <row r="37" spans="1:44" s="73" customFormat="1" ht="16.5" customHeight="1">
      <c r="A37" s="688" t="s">
        <v>905</v>
      </c>
      <c r="B37" s="614"/>
      <c r="C37" s="644">
        <v>22.4</v>
      </c>
      <c r="D37" s="615">
        <v>25</v>
      </c>
      <c r="E37" s="612"/>
      <c r="F37" s="612">
        <v>1849700</v>
      </c>
      <c r="G37" s="607"/>
      <c r="H37" s="691">
        <f t="shared" ref="H37:H42" si="2">F37*G37</f>
        <v>0</v>
      </c>
      <c r="I37" s="622" t="s">
        <v>198</v>
      </c>
      <c r="J37" s="639">
        <v>1.202</v>
      </c>
      <c r="K37" s="647">
        <v>273</v>
      </c>
      <c r="L37" s="72"/>
      <c r="M37" s="37"/>
      <c r="N37" s="37"/>
      <c r="O37" s="37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</row>
    <row r="38" spans="1:44" s="73" customFormat="1" ht="16.5" customHeight="1">
      <c r="A38" s="688" t="s">
        <v>906</v>
      </c>
      <c r="B38" s="614"/>
      <c r="C38" s="610">
        <v>28</v>
      </c>
      <c r="D38" s="611">
        <v>31.5</v>
      </c>
      <c r="E38" s="612"/>
      <c r="F38" s="612">
        <v>2051100</v>
      </c>
      <c r="G38" s="607"/>
      <c r="H38" s="691">
        <f t="shared" si="2"/>
        <v>0</v>
      </c>
      <c r="I38" s="622" t="s">
        <v>198</v>
      </c>
      <c r="J38" s="639">
        <v>1.202</v>
      </c>
      <c r="K38" s="647">
        <v>273</v>
      </c>
      <c r="L38" s="72"/>
      <c r="M38" s="37"/>
      <c r="N38" s="37"/>
      <c r="O38" s="37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</row>
    <row r="39" spans="1:44" ht="16.5" customHeight="1">
      <c r="A39" s="688" t="s">
        <v>907</v>
      </c>
      <c r="B39" s="614"/>
      <c r="C39" s="644">
        <v>33.5</v>
      </c>
      <c r="D39" s="611">
        <v>37.5</v>
      </c>
      <c r="E39" s="612"/>
      <c r="F39" s="612">
        <v>2409400</v>
      </c>
      <c r="G39" s="607"/>
      <c r="H39" s="691">
        <f t="shared" si="2"/>
        <v>0</v>
      </c>
      <c r="I39" s="622" t="s">
        <v>199</v>
      </c>
      <c r="J39" s="639">
        <v>1.603</v>
      </c>
      <c r="K39" s="647">
        <v>299</v>
      </c>
      <c r="L39" s="45"/>
      <c r="M39" s="37"/>
      <c r="N39" s="37"/>
      <c r="O39" s="37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</row>
    <row r="40" spans="1:44" ht="16.5" customHeight="1">
      <c r="A40" s="688" t="s">
        <v>908</v>
      </c>
      <c r="B40" s="614"/>
      <c r="C40" s="610">
        <v>40</v>
      </c>
      <c r="D40" s="615">
        <v>45</v>
      </c>
      <c r="E40" s="612"/>
      <c r="F40" s="612">
        <v>2625000</v>
      </c>
      <c r="G40" s="607"/>
      <c r="H40" s="691">
        <f t="shared" si="2"/>
        <v>0</v>
      </c>
      <c r="I40" s="622" t="s">
        <v>199</v>
      </c>
      <c r="J40" s="639">
        <v>1.603</v>
      </c>
      <c r="K40" s="647">
        <v>299</v>
      </c>
      <c r="L40" s="45"/>
      <c r="M40" s="37"/>
      <c r="N40" s="37"/>
      <c r="O40" s="37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</row>
    <row r="41" spans="1:44" s="2" customFormat="1" ht="16.5" customHeight="1">
      <c r="A41" s="688" t="s">
        <v>909</v>
      </c>
      <c r="B41" s="614"/>
      <c r="C41" s="610">
        <v>45</v>
      </c>
      <c r="D41" s="615">
        <v>50</v>
      </c>
      <c r="E41" s="612"/>
      <c r="F41" s="612">
        <v>3210900</v>
      </c>
      <c r="G41" s="607"/>
      <c r="H41" s="691">
        <f t="shared" si="2"/>
        <v>0</v>
      </c>
      <c r="I41" s="622" t="s">
        <v>199</v>
      </c>
      <c r="J41" s="639">
        <v>1.603</v>
      </c>
      <c r="K41" s="647">
        <v>299</v>
      </c>
      <c r="L41" s="36"/>
      <c r="M41" s="37"/>
      <c r="N41" s="37"/>
      <c r="O41" s="37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</row>
    <row r="42" spans="1:44" s="2" customFormat="1" ht="19.5" customHeight="1">
      <c r="A42" s="688" t="s">
        <v>910</v>
      </c>
      <c r="B42" s="614"/>
      <c r="C42" s="610">
        <v>50</v>
      </c>
      <c r="D42" s="615">
        <v>50</v>
      </c>
      <c r="E42" s="612"/>
      <c r="F42" s="612">
        <v>3596100</v>
      </c>
      <c r="G42" s="626"/>
      <c r="H42" s="691">
        <f t="shared" si="2"/>
        <v>0</v>
      </c>
      <c r="I42" s="622" t="s">
        <v>199</v>
      </c>
      <c r="J42" s="639">
        <v>1.603</v>
      </c>
      <c r="K42" s="647">
        <v>299</v>
      </c>
      <c r="L42" s="36"/>
      <c r="M42" s="37"/>
      <c r="N42" s="37"/>
      <c r="O42" s="37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</row>
    <row r="43" spans="1:44" ht="29.4" customHeight="1">
      <c r="A43" s="920" t="s">
        <v>547</v>
      </c>
      <c r="B43" s="921"/>
      <c r="C43" s="921"/>
      <c r="D43" s="921"/>
      <c r="E43" s="921"/>
      <c r="F43" s="921"/>
      <c r="G43" s="921"/>
      <c r="H43" s="921"/>
      <c r="I43" s="921"/>
      <c r="J43" s="921"/>
      <c r="K43" s="922"/>
      <c r="L43" s="45"/>
      <c r="M43" s="37"/>
      <c r="N43" s="37"/>
      <c r="O43" s="37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</row>
    <row r="44" spans="1:44" s="31" customFormat="1" ht="29.4" customHeight="1">
      <c r="A44" s="902" t="s">
        <v>79</v>
      </c>
      <c r="B44" s="903"/>
      <c r="C44" s="903"/>
      <c r="D44" s="903"/>
      <c r="E44" s="903"/>
      <c r="F44" s="903"/>
      <c r="G44" s="903"/>
      <c r="H44" s="903"/>
      <c r="I44" s="903"/>
      <c r="J44" s="903"/>
      <c r="K44" s="904"/>
      <c r="L44" s="45"/>
      <c r="M44" s="37"/>
      <c r="N44" s="37"/>
      <c r="O44" s="37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</row>
    <row r="45" spans="1:44" ht="21" customHeight="1">
      <c r="A45" s="648" t="s">
        <v>911</v>
      </c>
      <c r="B45" s="627"/>
      <c r="C45" s="644">
        <v>1.1000000000000001</v>
      </c>
      <c r="D45" s="644">
        <v>1.3</v>
      </c>
      <c r="E45" s="612"/>
      <c r="F45" s="612">
        <v>150000</v>
      </c>
      <c r="G45" s="613"/>
      <c r="H45" s="691">
        <f t="shared" ref="H45:H53" si="3">F45*G45</f>
        <v>0</v>
      </c>
      <c r="I45" s="628" t="s">
        <v>123</v>
      </c>
      <c r="J45" s="639">
        <v>0.09</v>
      </c>
      <c r="K45" s="645">
        <v>10</v>
      </c>
      <c r="L45" s="74"/>
      <c r="M45" s="37"/>
      <c r="N45" s="37"/>
      <c r="O45" s="37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</row>
    <row r="46" spans="1:44" ht="21" customHeight="1">
      <c r="A46" s="648" t="s">
        <v>912</v>
      </c>
      <c r="B46" s="627"/>
      <c r="C46" s="644">
        <v>2.2000000000000002</v>
      </c>
      <c r="D46" s="644">
        <v>2.8</v>
      </c>
      <c r="E46" s="612"/>
      <c r="F46" s="612">
        <v>157600</v>
      </c>
      <c r="G46" s="613"/>
      <c r="H46" s="691">
        <f t="shared" si="3"/>
        <v>0</v>
      </c>
      <c r="I46" s="628" t="s">
        <v>123</v>
      </c>
      <c r="J46" s="639">
        <v>0.09</v>
      </c>
      <c r="K46" s="645">
        <v>10</v>
      </c>
      <c r="L46" s="74"/>
      <c r="M46" s="37"/>
      <c r="N46" s="37"/>
      <c r="O46" s="37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O46" s="74"/>
      <c r="AP46" s="74"/>
      <c r="AQ46" s="74"/>
      <c r="AR46" s="74"/>
    </row>
    <row r="47" spans="1:44" ht="21" customHeight="1">
      <c r="A47" s="648" t="s">
        <v>913</v>
      </c>
      <c r="B47" s="627"/>
      <c r="C47" s="644">
        <v>2.8</v>
      </c>
      <c r="D47" s="644">
        <v>3.2</v>
      </c>
      <c r="E47" s="612"/>
      <c r="F47" s="612">
        <v>167500</v>
      </c>
      <c r="G47" s="613"/>
      <c r="H47" s="691">
        <f t="shared" si="3"/>
        <v>0</v>
      </c>
      <c r="I47" s="628" t="s">
        <v>123</v>
      </c>
      <c r="J47" s="639">
        <v>0.09</v>
      </c>
      <c r="K47" s="645">
        <v>10</v>
      </c>
      <c r="L47" s="74"/>
      <c r="M47" s="37"/>
      <c r="N47" s="37"/>
      <c r="O47" s="37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</row>
    <row r="48" spans="1:44" ht="21" customHeight="1">
      <c r="A48" s="648" t="s">
        <v>914</v>
      </c>
      <c r="B48" s="627"/>
      <c r="C48" s="644">
        <v>3.6</v>
      </c>
      <c r="D48" s="644">
        <v>4.0999999999999996</v>
      </c>
      <c r="E48" s="612"/>
      <c r="F48" s="612">
        <v>171700</v>
      </c>
      <c r="G48" s="613"/>
      <c r="H48" s="691">
        <f t="shared" si="3"/>
        <v>0</v>
      </c>
      <c r="I48" s="628" t="s">
        <v>123</v>
      </c>
      <c r="J48" s="639">
        <v>0.09</v>
      </c>
      <c r="K48" s="645">
        <v>11</v>
      </c>
      <c r="L48" s="74"/>
      <c r="M48" s="37"/>
      <c r="N48" s="37"/>
      <c r="O48" s="37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</row>
    <row r="49" spans="1:44" ht="21" customHeight="1">
      <c r="A49" s="648" t="s">
        <v>915</v>
      </c>
      <c r="B49" s="627"/>
      <c r="C49" s="644">
        <v>4.5</v>
      </c>
      <c r="D49" s="610">
        <v>5</v>
      </c>
      <c r="E49" s="612"/>
      <c r="F49" s="612">
        <v>181600</v>
      </c>
      <c r="G49" s="613"/>
      <c r="H49" s="691">
        <f t="shared" si="3"/>
        <v>0</v>
      </c>
      <c r="I49" s="628" t="s">
        <v>123</v>
      </c>
      <c r="J49" s="639">
        <v>0.09</v>
      </c>
      <c r="K49" s="645">
        <v>11</v>
      </c>
      <c r="L49" s="74"/>
      <c r="M49" s="37"/>
      <c r="N49" s="37"/>
      <c r="O49" s="37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</row>
    <row r="50" spans="1:44" ht="21" customHeight="1">
      <c r="A50" s="648" t="s">
        <v>916</v>
      </c>
      <c r="B50" s="627"/>
      <c r="C50" s="644">
        <v>5.6</v>
      </c>
      <c r="D50" s="644">
        <v>6.3</v>
      </c>
      <c r="E50" s="612"/>
      <c r="F50" s="612">
        <v>186500</v>
      </c>
      <c r="G50" s="613"/>
      <c r="H50" s="691">
        <f t="shared" si="3"/>
        <v>0</v>
      </c>
      <c r="I50" s="628" t="s">
        <v>124</v>
      </c>
      <c r="J50" s="639">
        <v>0.184</v>
      </c>
      <c r="K50" s="645">
        <v>19</v>
      </c>
      <c r="L50" s="74"/>
      <c r="M50" s="37"/>
      <c r="N50" s="37"/>
      <c r="O50" s="37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</row>
    <row r="51" spans="1:44" ht="21" customHeight="1">
      <c r="A51" s="648" t="s">
        <v>917</v>
      </c>
      <c r="B51" s="627"/>
      <c r="C51" s="644">
        <v>7.1</v>
      </c>
      <c r="D51" s="610">
        <v>8</v>
      </c>
      <c r="E51" s="612"/>
      <c r="F51" s="612">
        <v>200200</v>
      </c>
      <c r="G51" s="613"/>
      <c r="H51" s="691">
        <f t="shared" si="3"/>
        <v>0</v>
      </c>
      <c r="I51" s="628" t="s">
        <v>124</v>
      </c>
      <c r="J51" s="639">
        <v>0.184</v>
      </c>
      <c r="K51" s="645">
        <v>19</v>
      </c>
      <c r="L51" s="74"/>
      <c r="M51" s="37"/>
      <c r="N51" s="37"/>
      <c r="O51" s="37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</row>
    <row r="52" spans="1:44" ht="21" customHeight="1">
      <c r="A52" s="648" t="s">
        <v>918</v>
      </c>
      <c r="B52" s="627"/>
      <c r="C52" s="629">
        <v>8</v>
      </c>
      <c r="D52" s="629">
        <v>9</v>
      </c>
      <c r="E52" s="612"/>
      <c r="F52" s="612">
        <v>222600</v>
      </c>
      <c r="G52" s="613"/>
      <c r="H52" s="691">
        <f t="shared" si="3"/>
        <v>0</v>
      </c>
      <c r="I52" s="628" t="s">
        <v>265</v>
      </c>
      <c r="J52" s="639">
        <v>0.184</v>
      </c>
      <c r="K52" s="645">
        <v>24</v>
      </c>
      <c r="L52" s="74"/>
      <c r="M52" s="37"/>
      <c r="N52" s="37"/>
      <c r="O52" s="37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4"/>
      <c r="AF52" s="74"/>
      <c r="AG52" s="74"/>
      <c r="AH52" s="74"/>
      <c r="AI52" s="74"/>
      <c r="AJ52" s="74"/>
      <c r="AK52" s="74"/>
      <c r="AL52" s="74"/>
      <c r="AM52" s="74"/>
      <c r="AN52" s="74"/>
      <c r="AO52" s="74"/>
      <c r="AP52" s="74"/>
      <c r="AQ52" s="74"/>
      <c r="AR52" s="74"/>
    </row>
    <row r="53" spans="1:44" ht="21" customHeight="1">
      <c r="A53" s="648" t="s">
        <v>919</v>
      </c>
      <c r="B53" s="627"/>
      <c r="C53" s="629">
        <v>9</v>
      </c>
      <c r="D53" s="629">
        <v>10</v>
      </c>
      <c r="E53" s="612"/>
      <c r="F53" s="612">
        <v>251500</v>
      </c>
      <c r="G53" s="613"/>
      <c r="H53" s="691">
        <f t="shared" si="3"/>
        <v>0</v>
      </c>
      <c r="I53" s="628" t="s">
        <v>265</v>
      </c>
      <c r="J53" s="639">
        <v>0.11</v>
      </c>
      <c r="K53" s="645">
        <v>24</v>
      </c>
      <c r="L53" s="74"/>
      <c r="M53" s="37"/>
      <c r="N53" s="37"/>
      <c r="O53" s="37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</row>
    <row r="54" spans="1:44" ht="29.4" customHeight="1">
      <c r="A54" s="1092" t="s">
        <v>80</v>
      </c>
      <c r="B54" s="1093"/>
      <c r="C54" s="1093"/>
      <c r="D54" s="1093"/>
      <c r="E54" s="1093"/>
      <c r="F54" s="1093"/>
      <c r="G54" s="1093"/>
      <c r="H54" s="1093"/>
      <c r="I54" s="1093"/>
      <c r="J54" s="1093"/>
      <c r="K54" s="1094"/>
      <c r="M54" s="37"/>
      <c r="N54" s="37"/>
      <c r="O54" s="37"/>
    </row>
    <row r="55" spans="1:44" s="31" customFormat="1" ht="29.4" customHeight="1">
      <c r="A55" s="902" t="s">
        <v>79</v>
      </c>
      <c r="B55" s="903"/>
      <c r="C55" s="903"/>
      <c r="D55" s="903"/>
      <c r="E55" s="903"/>
      <c r="F55" s="903"/>
      <c r="G55" s="903"/>
      <c r="H55" s="903"/>
      <c r="I55" s="903"/>
      <c r="J55" s="903"/>
      <c r="K55" s="904"/>
      <c r="L55" s="30"/>
      <c r="M55" s="37"/>
      <c r="N55" s="37"/>
      <c r="O55" s="37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</row>
    <row r="56" spans="1:44" ht="15" customHeight="1">
      <c r="A56" s="925" t="s">
        <v>923</v>
      </c>
      <c r="B56" s="603" t="s">
        <v>923</v>
      </c>
      <c r="C56" s="1043">
        <v>1.1000000000000001</v>
      </c>
      <c r="D56" s="1043">
        <v>1.3</v>
      </c>
      <c r="E56" s="718">
        <f>SUM(F56:F57)</f>
        <v>149100</v>
      </c>
      <c r="F56" s="612">
        <v>133700</v>
      </c>
      <c r="G56" s="1097"/>
      <c r="H56" s="1099">
        <f>E56*G56</f>
        <v>0</v>
      </c>
      <c r="I56" s="630" t="s">
        <v>123</v>
      </c>
      <c r="J56" s="639">
        <v>0.09</v>
      </c>
      <c r="K56" s="645">
        <v>9.5</v>
      </c>
      <c r="L56" s="74"/>
      <c r="M56" s="37"/>
      <c r="N56" s="37"/>
      <c r="O56" s="37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  <c r="AF56" s="74"/>
      <c r="AG56" s="74"/>
      <c r="AH56" s="74"/>
      <c r="AI56" s="74"/>
      <c r="AJ56" s="74"/>
      <c r="AK56" s="74"/>
      <c r="AL56" s="74"/>
      <c r="AM56" s="74"/>
      <c r="AN56" s="74"/>
      <c r="AO56" s="74"/>
      <c r="AP56" s="74"/>
      <c r="AQ56" s="74"/>
      <c r="AR56" s="74"/>
    </row>
    <row r="57" spans="1:44" ht="15" customHeight="1">
      <c r="A57" s="735"/>
      <c r="B57" s="603" t="s">
        <v>1148</v>
      </c>
      <c r="C57" s="1044"/>
      <c r="D57" s="1044"/>
      <c r="E57" s="839"/>
      <c r="F57" s="612">
        <v>15400</v>
      </c>
      <c r="G57" s="1098"/>
      <c r="H57" s="1100"/>
      <c r="I57" s="606"/>
      <c r="J57" s="639">
        <v>0.02</v>
      </c>
      <c r="K57" s="645">
        <v>2.5</v>
      </c>
      <c r="L57" s="74"/>
      <c r="M57" s="37"/>
      <c r="N57" s="37"/>
      <c r="O57" s="37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</row>
    <row r="58" spans="1:44" ht="15" customHeight="1">
      <c r="A58" s="925" t="s">
        <v>1601</v>
      </c>
      <c r="B58" s="603" t="s">
        <v>926</v>
      </c>
      <c r="C58" s="1043">
        <v>2.2000000000000002</v>
      </c>
      <c r="D58" s="1105">
        <v>2.8</v>
      </c>
      <c r="E58" s="718">
        <f t="shared" ref="E58" si="4">SUM(F58:F59)</f>
        <v>149700</v>
      </c>
      <c r="F58" s="612">
        <v>134300</v>
      </c>
      <c r="G58" s="1097"/>
      <c r="H58" s="1099">
        <f t="shared" ref="H58" si="5">E58*G58</f>
        <v>0</v>
      </c>
      <c r="I58" s="630" t="s">
        <v>123</v>
      </c>
      <c r="J58" s="639">
        <v>0.09</v>
      </c>
      <c r="K58" s="645">
        <v>9.5</v>
      </c>
      <c r="L58" s="74"/>
      <c r="M58" s="37"/>
      <c r="N58" s="37"/>
      <c r="O58" s="37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</row>
    <row r="59" spans="1:44" ht="15" customHeight="1">
      <c r="A59" s="735"/>
      <c r="B59" s="603" t="s">
        <v>1148</v>
      </c>
      <c r="C59" s="1044"/>
      <c r="D59" s="1106"/>
      <c r="E59" s="839"/>
      <c r="F59" s="612">
        <v>15400</v>
      </c>
      <c r="G59" s="1098"/>
      <c r="H59" s="1100"/>
      <c r="I59" s="606"/>
      <c r="J59" s="639">
        <v>0.02</v>
      </c>
      <c r="K59" s="645">
        <v>2.5</v>
      </c>
      <c r="L59" s="74"/>
      <c r="M59" s="37"/>
      <c r="N59" s="37"/>
      <c r="O59" s="37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</row>
    <row r="60" spans="1:44" ht="15" customHeight="1">
      <c r="A60" s="925" t="s">
        <v>1600</v>
      </c>
      <c r="B60" s="603" t="s">
        <v>927</v>
      </c>
      <c r="C60" s="1043">
        <v>2.8</v>
      </c>
      <c r="D60" s="1043">
        <v>3.2</v>
      </c>
      <c r="E60" s="718">
        <f t="shared" ref="E60" si="6">SUM(F60:F61)</f>
        <v>158200</v>
      </c>
      <c r="F60" s="612">
        <v>142800</v>
      </c>
      <c r="G60" s="1097"/>
      <c r="H60" s="1099">
        <f t="shared" ref="H60" si="7">E60*G60</f>
        <v>0</v>
      </c>
      <c r="I60" s="630" t="s">
        <v>123</v>
      </c>
      <c r="J60" s="639">
        <v>0.09</v>
      </c>
      <c r="K60" s="645">
        <v>9.5</v>
      </c>
      <c r="L60" s="74"/>
      <c r="M60" s="37"/>
      <c r="N60" s="37"/>
      <c r="O60" s="37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</row>
    <row r="61" spans="1:44" ht="15" customHeight="1">
      <c r="A61" s="735"/>
      <c r="B61" s="603" t="s">
        <v>1149</v>
      </c>
      <c r="C61" s="1044"/>
      <c r="D61" s="1044"/>
      <c r="E61" s="839"/>
      <c r="F61" s="612">
        <v>15400</v>
      </c>
      <c r="G61" s="1098"/>
      <c r="H61" s="1100"/>
      <c r="I61" s="606"/>
      <c r="J61" s="639">
        <v>0.02</v>
      </c>
      <c r="K61" s="645">
        <v>2.5</v>
      </c>
      <c r="L61" s="74"/>
      <c r="M61" s="37"/>
      <c r="N61" s="37"/>
      <c r="O61" s="37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</row>
    <row r="62" spans="1:44" ht="15" customHeight="1">
      <c r="A62" s="925" t="s">
        <v>924</v>
      </c>
      <c r="B62" s="603" t="s">
        <v>928</v>
      </c>
      <c r="C62" s="1043">
        <v>3.6</v>
      </c>
      <c r="D62" s="1043">
        <v>4.0999999999999996</v>
      </c>
      <c r="E62" s="718">
        <f t="shared" ref="E62" si="8">SUM(F62:F63)</f>
        <v>193200</v>
      </c>
      <c r="F62" s="612">
        <v>177800</v>
      </c>
      <c r="G62" s="1097"/>
      <c r="H62" s="1099">
        <f t="shared" ref="H62" si="9">E62*G62</f>
        <v>0</v>
      </c>
      <c r="I62" s="630" t="s">
        <v>123</v>
      </c>
      <c r="J62" s="639">
        <v>0.09</v>
      </c>
      <c r="K62" s="645">
        <v>11</v>
      </c>
      <c r="L62" s="74"/>
      <c r="M62" s="37"/>
      <c r="N62" s="37"/>
      <c r="O62" s="37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</row>
    <row r="63" spans="1:44" ht="15" customHeight="1">
      <c r="A63" s="735"/>
      <c r="B63" s="603" t="s">
        <v>1149</v>
      </c>
      <c r="C63" s="1044"/>
      <c r="D63" s="1044"/>
      <c r="E63" s="839"/>
      <c r="F63" s="612">
        <v>15400</v>
      </c>
      <c r="G63" s="1098"/>
      <c r="H63" s="1100"/>
      <c r="I63" s="606"/>
      <c r="J63" s="639">
        <v>0.02</v>
      </c>
      <c r="K63" s="645">
        <v>2.5</v>
      </c>
      <c r="L63" s="74"/>
      <c r="M63" s="37"/>
      <c r="N63" s="37"/>
      <c r="O63" s="37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</row>
    <row r="64" spans="1:44" ht="15" customHeight="1">
      <c r="A64" s="925" t="s">
        <v>925</v>
      </c>
      <c r="B64" s="603" t="s">
        <v>929</v>
      </c>
      <c r="C64" s="1043">
        <v>4</v>
      </c>
      <c r="D64" s="1043">
        <v>4.5</v>
      </c>
      <c r="E64" s="718">
        <f t="shared" ref="E64" si="10">SUM(F64:F65)</f>
        <v>197500</v>
      </c>
      <c r="F64" s="612">
        <v>182100</v>
      </c>
      <c r="G64" s="1097"/>
      <c r="H64" s="1099">
        <f t="shared" ref="H64" si="11">E64*G64</f>
        <v>0</v>
      </c>
      <c r="I64" s="630" t="s">
        <v>123</v>
      </c>
      <c r="J64" s="639">
        <v>0.09</v>
      </c>
      <c r="K64" s="645">
        <v>11</v>
      </c>
      <c r="L64" s="74"/>
      <c r="M64" s="37"/>
      <c r="N64" s="37"/>
      <c r="O64" s="37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  <c r="AQ64" s="74"/>
      <c r="AR64" s="74"/>
    </row>
    <row r="65" spans="1:44" ht="15" customHeight="1">
      <c r="A65" s="735"/>
      <c r="B65" s="603" t="s">
        <v>1149</v>
      </c>
      <c r="C65" s="1044"/>
      <c r="D65" s="1044"/>
      <c r="E65" s="839"/>
      <c r="F65" s="612">
        <v>15400</v>
      </c>
      <c r="G65" s="1098"/>
      <c r="H65" s="1100"/>
      <c r="I65" s="606"/>
      <c r="J65" s="639">
        <v>0.02</v>
      </c>
      <c r="K65" s="645">
        <v>2.5</v>
      </c>
      <c r="L65" s="74"/>
      <c r="M65" s="37"/>
      <c r="N65" s="37"/>
      <c r="O65" s="37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</row>
    <row r="66" spans="1:44" ht="29.4" customHeight="1">
      <c r="A66" s="1092" t="s">
        <v>546</v>
      </c>
      <c r="B66" s="1093"/>
      <c r="C66" s="1093"/>
      <c r="D66" s="1093"/>
      <c r="E66" s="1093"/>
      <c r="F66" s="1093"/>
      <c r="G66" s="1093"/>
      <c r="H66" s="1093"/>
      <c r="I66" s="1093"/>
      <c r="J66" s="1093"/>
      <c r="K66" s="1094"/>
      <c r="L66" s="74"/>
      <c r="M66" s="37"/>
      <c r="N66" s="37"/>
      <c r="O66" s="37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</row>
    <row r="67" spans="1:44" ht="29.4" customHeight="1">
      <c r="A67" s="902" t="s">
        <v>83</v>
      </c>
      <c r="B67" s="903"/>
      <c r="C67" s="903"/>
      <c r="D67" s="903"/>
      <c r="E67" s="903"/>
      <c r="F67" s="903"/>
      <c r="G67" s="903"/>
      <c r="H67" s="903"/>
      <c r="I67" s="903"/>
      <c r="J67" s="903"/>
      <c r="K67" s="904"/>
      <c r="L67" s="74"/>
      <c r="M67" s="37"/>
      <c r="N67" s="37"/>
      <c r="O67" s="37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</row>
    <row r="68" spans="1:44" ht="17.25" customHeight="1">
      <c r="A68" s="648" t="s">
        <v>930</v>
      </c>
      <c r="B68" s="631"/>
      <c r="C68" s="644">
        <v>1.1000000000000001</v>
      </c>
      <c r="D68" s="644">
        <v>1.3</v>
      </c>
      <c r="E68" s="612"/>
      <c r="F68" s="612">
        <v>159000</v>
      </c>
      <c r="G68" s="613"/>
      <c r="H68" s="691">
        <f>F68*G68</f>
        <v>0</v>
      </c>
      <c r="I68" s="628" t="s">
        <v>264</v>
      </c>
      <c r="J68" s="639">
        <v>0.17799999999999999</v>
      </c>
      <c r="K68" s="647">
        <v>18.5</v>
      </c>
      <c r="L68" s="74"/>
      <c r="M68" s="37"/>
      <c r="N68" s="37"/>
      <c r="O68" s="37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</row>
    <row r="69" spans="1:44" ht="17.25" customHeight="1">
      <c r="A69" s="648" t="s">
        <v>931</v>
      </c>
      <c r="B69" s="631"/>
      <c r="C69" s="690">
        <v>2.2000000000000002</v>
      </c>
      <c r="D69" s="629">
        <v>2.8</v>
      </c>
      <c r="E69" s="612"/>
      <c r="F69" s="612">
        <v>167300</v>
      </c>
      <c r="G69" s="613"/>
      <c r="H69" s="691">
        <f>F69*G69</f>
        <v>0</v>
      </c>
      <c r="I69" s="628" t="s">
        <v>264</v>
      </c>
      <c r="J69" s="639">
        <v>0.17799999999999999</v>
      </c>
      <c r="K69" s="647">
        <v>18.5</v>
      </c>
      <c r="L69" s="74"/>
      <c r="M69" s="37"/>
      <c r="N69" s="37"/>
      <c r="O69" s="37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</row>
    <row r="70" spans="1:44" ht="17.25" customHeight="1">
      <c r="A70" s="648" t="s">
        <v>932</v>
      </c>
      <c r="B70" s="631"/>
      <c r="C70" s="644">
        <v>2.6</v>
      </c>
      <c r="D70" s="644">
        <v>3.5</v>
      </c>
      <c r="E70" s="612"/>
      <c r="F70" s="612">
        <v>177800</v>
      </c>
      <c r="G70" s="613"/>
      <c r="H70" s="691">
        <f>F70*G70</f>
        <v>0</v>
      </c>
      <c r="I70" s="628" t="s">
        <v>264</v>
      </c>
      <c r="J70" s="639">
        <v>0.17799999999999999</v>
      </c>
      <c r="K70" s="647">
        <v>18.5</v>
      </c>
      <c r="L70" s="74"/>
      <c r="M70" s="37"/>
      <c r="N70" s="37"/>
      <c r="O70" s="37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</row>
    <row r="71" spans="1:44" ht="17.25" customHeight="1">
      <c r="A71" s="648" t="s">
        <v>933</v>
      </c>
      <c r="B71" s="631"/>
      <c r="C71" s="644">
        <v>3.5</v>
      </c>
      <c r="D71" s="610">
        <v>4.5</v>
      </c>
      <c r="E71" s="612"/>
      <c r="F71" s="612">
        <v>182500</v>
      </c>
      <c r="G71" s="613"/>
      <c r="H71" s="691">
        <f>F71*G71</f>
        <v>0</v>
      </c>
      <c r="I71" s="628" t="s">
        <v>264</v>
      </c>
      <c r="J71" s="639">
        <v>0.17799999999999999</v>
      </c>
      <c r="K71" s="647">
        <v>18.5</v>
      </c>
      <c r="L71" s="74"/>
      <c r="M71" s="37"/>
      <c r="N71" s="37"/>
      <c r="O71" s="37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</row>
    <row r="72" spans="1:44" ht="17.25" customHeight="1">
      <c r="A72" s="648" t="s">
        <v>934</v>
      </c>
      <c r="B72" s="631"/>
      <c r="C72" s="610">
        <v>4.2</v>
      </c>
      <c r="D72" s="610">
        <v>5.2</v>
      </c>
      <c r="E72" s="612"/>
      <c r="F72" s="612">
        <v>193000</v>
      </c>
      <c r="G72" s="613"/>
      <c r="H72" s="691">
        <f>F72*G72</f>
        <v>0</v>
      </c>
      <c r="I72" s="628" t="s">
        <v>264</v>
      </c>
      <c r="J72" s="639">
        <v>0.17799999999999999</v>
      </c>
      <c r="K72" s="647">
        <v>18.5</v>
      </c>
      <c r="L72" s="74"/>
      <c r="M72" s="37"/>
      <c r="N72" s="37"/>
      <c r="O72" s="37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</row>
    <row r="73" spans="1:44" ht="30" customHeight="1">
      <c r="A73" s="1092" t="s">
        <v>545</v>
      </c>
      <c r="B73" s="1093"/>
      <c r="C73" s="1093"/>
      <c r="D73" s="1093"/>
      <c r="E73" s="1093"/>
      <c r="F73" s="1093"/>
      <c r="G73" s="1093"/>
      <c r="H73" s="1093"/>
      <c r="I73" s="1093"/>
      <c r="J73" s="1093"/>
      <c r="K73" s="1094"/>
      <c r="L73" s="74"/>
      <c r="M73" s="37"/>
      <c r="N73" s="37"/>
      <c r="O73" s="37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</row>
    <row r="74" spans="1:44" ht="30" customHeight="1">
      <c r="A74" s="902" t="s">
        <v>83</v>
      </c>
      <c r="B74" s="903"/>
      <c r="C74" s="903"/>
      <c r="D74" s="903"/>
      <c r="E74" s="903"/>
      <c r="F74" s="903"/>
      <c r="G74" s="903"/>
      <c r="H74" s="903"/>
      <c r="I74" s="903"/>
      <c r="J74" s="903"/>
      <c r="K74" s="904"/>
      <c r="L74" s="74"/>
      <c r="M74" s="37"/>
      <c r="N74" s="37"/>
      <c r="O74" s="37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</row>
    <row r="75" spans="1:44" ht="17.25" customHeight="1">
      <c r="A75" s="925" t="s">
        <v>935</v>
      </c>
      <c r="B75" s="603" t="s">
        <v>935</v>
      </c>
      <c r="C75" s="644">
        <v>1.1000000000000001</v>
      </c>
      <c r="D75" s="644">
        <v>1.3</v>
      </c>
      <c r="E75" s="718">
        <f>SUM(F75:F76)</f>
        <v>158700</v>
      </c>
      <c r="F75" s="612">
        <v>143300</v>
      </c>
      <c r="G75" s="1097"/>
      <c r="H75" s="1099">
        <f t="shared" ref="H75" si="12">E75*G75</f>
        <v>0</v>
      </c>
      <c r="I75" s="628" t="s">
        <v>264</v>
      </c>
      <c r="J75" s="639">
        <v>0.17799999999999999</v>
      </c>
      <c r="K75" s="647">
        <v>18</v>
      </c>
      <c r="L75" s="74"/>
      <c r="M75" s="37"/>
      <c r="N75" s="37"/>
      <c r="O75" s="37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</row>
    <row r="76" spans="1:44" ht="17.25" customHeight="1">
      <c r="A76" s="735"/>
      <c r="B76" s="603" t="s">
        <v>1148</v>
      </c>
      <c r="C76" s="644"/>
      <c r="D76" s="644"/>
      <c r="E76" s="839"/>
      <c r="F76" s="612">
        <v>15400</v>
      </c>
      <c r="G76" s="1098"/>
      <c r="H76" s="1100"/>
      <c r="I76" s="628"/>
      <c r="J76" s="639">
        <v>0.02</v>
      </c>
      <c r="K76" s="645">
        <v>2.5</v>
      </c>
      <c r="L76" s="74"/>
      <c r="M76" s="37"/>
      <c r="N76" s="37"/>
      <c r="O76" s="37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</row>
    <row r="77" spans="1:44" ht="17.25" customHeight="1">
      <c r="A77" s="925" t="s">
        <v>936</v>
      </c>
      <c r="B77" s="603" t="s">
        <v>936</v>
      </c>
      <c r="C77" s="690">
        <v>2.2000000000000002</v>
      </c>
      <c r="D77" s="629">
        <v>2.8</v>
      </c>
      <c r="E77" s="718">
        <f t="shared" ref="E77" si="13">SUM(F77:F78)</f>
        <v>166100</v>
      </c>
      <c r="F77" s="612">
        <v>150700</v>
      </c>
      <c r="G77" s="1097"/>
      <c r="H77" s="1099">
        <f t="shared" ref="H77" si="14">E77*G77</f>
        <v>0</v>
      </c>
      <c r="I77" s="628" t="s">
        <v>264</v>
      </c>
      <c r="J77" s="639">
        <v>0.17799999999999999</v>
      </c>
      <c r="K77" s="645">
        <v>18</v>
      </c>
      <c r="L77" s="74"/>
      <c r="M77" s="37"/>
      <c r="N77" s="37"/>
      <c r="O77" s="37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</row>
    <row r="78" spans="1:44" ht="17.25" customHeight="1">
      <c r="A78" s="735"/>
      <c r="B78" s="603" t="s">
        <v>1148</v>
      </c>
      <c r="C78" s="690"/>
      <c r="D78" s="629"/>
      <c r="E78" s="839"/>
      <c r="F78" s="612">
        <v>15400</v>
      </c>
      <c r="G78" s="1098"/>
      <c r="H78" s="1100"/>
      <c r="I78" s="628"/>
      <c r="J78" s="639">
        <v>0.02</v>
      </c>
      <c r="K78" s="645">
        <v>2.5</v>
      </c>
      <c r="L78" s="74"/>
      <c r="M78" s="37"/>
      <c r="N78" s="37"/>
      <c r="O78" s="37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</row>
    <row r="79" spans="1:44" ht="17.25" customHeight="1">
      <c r="A79" s="925" t="s">
        <v>937</v>
      </c>
      <c r="B79" s="603" t="s">
        <v>937</v>
      </c>
      <c r="C79" s="644">
        <v>2.6</v>
      </c>
      <c r="D79" s="644">
        <v>3.5</v>
      </c>
      <c r="E79" s="718">
        <f t="shared" ref="E79" si="15">SUM(F79:F80)</f>
        <v>175500</v>
      </c>
      <c r="F79" s="612">
        <v>160100</v>
      </c>
      <c r="G79" s="1097"/>
      <c r="H79" s="1099">
        <f t="shared" ref="H79" si="16">E79*G79</f>
        <v>0</v>
      </c>
      <c r="I79" s="628" t="s">
        <v>264</v>
      </c>
      <c r="J79" s="639">
        <v>0.17799999999999999</v>
      </c>
      <c r="K79" s="645">
        <v>18</v>
      </c>
      <c r="L79" s="74"/>
      <c r="M79" s="37"/>
      <c r="N79" s="37"/>
      <c r="O79" s="37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</row>
    <row r="80" spans="1:44" ht="17.25" customHeight="1">
      <c r="A80" s="735"/>
      <c r="B80" s="603" t="s">
        <v>1148</v>
      </c>
      <c r="C80" s="644"/>
      <c r="D80" s="644"/>
      <c r="E80" s="839"/>
      <c r="F80" s="612">
        <v>15400</v>
      </c>
      <c r="G80" s="1098"/>
      <c r="H80" s="1100"/>
      <c r="I80" s="628"/>
      <c r="J80" s="639">
        <v>0.02</v>
      </c>
      <c r="K80" s="645">
        <v>2.5</v>
      </c>
      <c r="L80" s="74"/>
      <c r="M80" s="37"/>
      <c r="N80" s="37"/>
      <c r="O80" s="37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</row>
    <row r="81" spans="1:44" ht="17.25" customHeight="1">
      <c r="A81" s="925" t="s">
        <v>938</v>
      </c>
      <c r="B81" s="603" t="s">
        <v>938</v>
      </c>
      <c r="C81" s="644">
        <v>3.5</v>
      </c>
      <c r="D81" s="610">
        <v>4.5</v>
      </c>
      <c r="E81" s="718">
        <f t="shared" ref="E81" si="17">SUM(F81:F82)</f>
        <v>179600</v>
      </c>
      <c r="F81" s="612">
        <v>164200</v>
      </c>
      <c r="G81" s="1097"/>
      <c r="H81" s="1099">
        <f t="shared" ref="H81" si="18">E81*G81</f>
        <v>0</v>
      </c>
      <c r="I81" s="628" t="s">
        <v>264</v>
      </c>
      <c r="J81" s="639">
        <v>0.17799999999999999</v>
      </c>
      <c r="K81" s="645">
        <v>18</v>
      </c>
      <c r="L81" s="74"/>
      <c r="M81" s="37"/>
      <c r="N81" s="37"/>
      <c r="O81" s="37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</row>
    <row r="82" spans="1:44" ht="17.25" customHeight="1">
      <c r="A82" s="735"/>
      <c r="B82" s="603" t="s">
        <v>1149</v>
      </c>
      <c r="C82" s="644"/>
      <c r="D82" s="610"/>
      <c r="E82" s="839"/>
      <c r="F82" s="612">
        <v>15400</v>
      </c>
      <c r="G82" s="1098"/>
      <c r="H82" s="1100"/>
      <c r="I82" s="628"/>
      <c r="J82" s="639">
        <v>0.02</v>
      </c>
      <c r="K82" s="645">
        <v>2.5</v>
      </c>
      <c r="L82" s="74"/>
      <c r="M82" s="37"/>
      <c r="N82" s="37"/>
      <c r="O82" s="37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</row>
    <row r="83" spans="1:44" ht="17.25" customHeight="1">
      <c r="A83" s="925" t="s">
        <v>939</v>
      </c>
      <c r="B83" s="603" t="s">
        <v>939</v>
      </c>
      <c r="C83" s="610">
        <v>4.2</v>
      </c>
      <c r="D83" s="610">
        <v>5.2</v>
      </c>
      <c r="E83" s="718">
        <f t="shared" ref="E83" si="19">SUM(F83:F84)</f>
        <v>189000</v>
      </c>
      <c r="F83" s="612">
        <v>173600</v>
      </c>
      <c r="G83" s="1097"/>
      <c r="H83" s="1099">
        <f t="shared" ref="H83" si="20">E83*G83</f>
        <v>0</v>
      </c>
      <c r="I83" s="628" t="s">
        <v>264</v>
      </c>
      <c r="J83" s="639">
        <v>0.17799999999999999</v>
      </c>
      <c r="K83" s="645">
        <v>18</v>
      </c>
      <c r="L83" s="74"/>
      <c r="M83" s="37"/>
      <c r="N83" s="37"/>
      <c r="O83" s="37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</row>
    <row r="84" spans="1:44" ht="17.25" customHeight="1">
      <c r="A84" s="735"/>
      <c r="B84" s="603" t="s">
        <v>1149</v>
      </c>
      <c r="C84" s="610"/>
      <c r="D84" s="610"/>
      <c r="E84" s="839"/>
      <c r="F84" s="612">
        <v>15400</v>
      </c>
      <c r="G84" s="1098"/>
      <c r="H84" s="1100"/>
      <c r="I84" s="628"/>
      <c r="J84" s="639">
        <v>0.02</v>
      </c>
      <c r="K84" s="645">
        <v>2.5</v>
      </c>
      <c r="L84" s="74"/>
      <c r="M84" s="37"/>
      <c r="N84" s="37"/>
      <c r="O84" s="37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</row>
    <row r="85" spans="1:44" ht="30" customHeight="1">
      <c r="A85" s="1092" t="s">
        <v>548</v>
      </c>
      <c r="B85" s="1093"/>
      <c r="C85" s="1093"/>
      <c r="D85" s="1093"/>
      <c r="E85" s="1093"/>
      <c r="F85" s="1093"/>
      <c r="G85" s="1093"/>
      <c r="H85" s="1093"/>
      <c r="I85" s="1093"/>
      <c r="J85" s="1093"/>
      <c r="K85" s="1094"/>
      <c r="L85" s="74"/>
      <c r="M85" s="37"/>
      <c r="N85" s="37"/>
      <c r="O85" s="37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</row>
    <row r="86" spans="1:44" ht="30" customHeight="1">
      <c r="A86" s="902" t="s">
        <v>499</v>
      </c>
      <c r="B86" s="903"/>
      <c r="C86" s="903"/>
      <c r="D86" s="903"/>
      <c r="E86" s="903"/>
      <c r="F86" s="903"/>
      <c r="G86" s="903"/>
      <c r="H86" s="903"/>
      <c r="I86" s="903"/>
      <c r="J86" s="903"/>
      <c r="K86" s="904"/>
      <c r="L86" s="74"/>
      <c r="M86" s="37"/>
      <c r="N86" s="37"/>
      <c r="O86" s="37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</row>
    <row r="87" spans="1:44" ht="15" customHeight="1">
      <c r="A87" s="925" t="s">
        <v>940</v>
      </c>
      <c r="B87" s="603" t="s">
        <v>941</v>
      </c>
      <c r="C87" s="1043">
        <v>1.1000000000000001</v>
      </c>
      <c r="D87" s="1043">
        <v>1.3</v>
      </c>
      <c r="E87" s="718">
        <f t="shared" ref="E87:E99" si="21">SUM(F87:F88)</f>
        <v>338300</v>
      </c>
      <c r="F87" s="612">
        <v>275000</v>
      </c>
      <c r="G87" s="1097"/>
      <c r="H87" s="1099">
        <f t="shared" ref="H87" si="22">E87*G87</f>
        <v>0</v>
      </c>
      <c r="I87" s="632" t="s">
        <v>501</v>
      </c>
      <c r="J87" s="633">
        <v>0.28599999999999998</v>
      </c>
      <c r="K87" s="660">
        <v>26</v>
      </c>
      <c r="L87" s="74"/>
      <c r="M87" s="37"/>
      <c r="N87" s="37"/>
      <c r="O87" s="37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</row>
    <row r="88" spans="1:44" ht="15" customHeight="1">
      <c r="A88" s="735"/>
      <c r="B88" s="603" t="s">
        <v>1150</v>
      </c>
      <c r="C88" s="1044"/>
      <c r="D88" s="1044"/>
      <c r="E88" s="839"/>
      <c r="F88" s="612">
        <v>63300</v>
      </c>
      <c r="G88" s="1098"/>
      <c r="H88" s="1100"/>
      <c r="I88" s="640" t="s">
        <v>500</v>
      </c>
      <c r="J88" s="633">
        <v>0.12</v>
      </c>
      <c r="K88" s="660">
        <v>11</v>
      </c>
      <c r="L88" s="74"/>
      <c r="M88" s="37"/>
      <c r="N88" s="37"/>
      <c r="O88" s="37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</row>
    <row r="89" spans="1:44" ht="15" customHeight="1">
      <c r="A89" s="925" t="s">
        <v>942</v>
      </c>
      <c r="B89" s="603" t="s">
        <v>943</v>
      </c>
      <c r="C89" s="1043">
        <v>2.2000000000000002</v>
      </c>
      <c r="D89" s="1043">
        <v>2.8</v>
      </c>
      <c r="E89" s="718">
        <f t="shared" si="21"/>
        <v>344300</v>
      </c>
      <c r="F89" s="612">
        <v>281000</v>
      </c>
      <c r="G89" s="1097"/>
      <c r="H89" s="1099">
        <f t="shared" ref="H89" si="23">E89*G89</f>
        <v>0</v>
      </c>
      <c r="I89" s="632" t="s">
        <v>501</v>
      </c>
      <c r="J89" s="633">
        <v>0.28599999999999998</v>
      </c>
      <c r="K89" s="660">
        <v>27</v>
      </c>
      <c r="L89" s="74"/>
      <c r="M89" s="37"/>
      <c r="N89" s="37"/>
      <c r="O89" s="37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</row>
    <row r="90" spans="1:44" ht="15" customHeight="1">
      <c r="A90" s="735"/>
      <c r="B90" s="603" t="s">
        <v>1150</v>
      </c>
      <c r="C90" s="1044"/>
      <c r="D90" s="1044"/>
      <c r="E90" s="839"/>
      <c r="F90" s="612">
        <v>63300</v>
      </c>
      <c r="G90" s="1098"/>
      <c r="H90" s="1100"/>
      <c r="I90" s="640" t="s">
        <v>500</v>
      </c>
      <c r="J90" s="633">
        <v>0.12</v>
      </c>
      <c r="K90" s="660">
        <v>11</v>
      </c>
      <c r="L90" s="74"/>
      <c r="M90" s="37"/>
      <c r="N90" s="37"/>
      <c r="O90" s="37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</row>
    <row r="91" spans="1:44" ht="15" customHeight="1">
      <c r="A91" s="925" t="s">
        <v>947</v>
      </c>
      <c r="B91" s="603" t="s">
        <v>944</v>
      </c>
      <c r="C91" s="1043">
        <v>2.8</v>
      </c>
      <c r="D91" s="1043">
        <v>3.2</v>
      </c>
      <c r="E91" s="718">
        <f t="shared" si="21"/>
        <v>350400</v>
      </c>
      <c r="F91" s="612">
        <v>287100</v>
      </c>
      <c r="G91" s="1097"/>
      <c r="H91" s="1099">
        <f t="shared" ref="H91" si="24">E91*G91</f>
        <v>0</v>
      </c>
      <c r="I91" s="632" t="s">
        <v>501</v>
      </c>
      <c r="J91" s="633">
        <v>0.28599999999999998</v>
      </c>
      <c r="K91" s="660">
        <v>27</v>
      </c>
      <c r="L91" s="74"/>
      <c r="M91" s="37"/>
      <c r="N91" s="37"/>
      <c r="O91" s="37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</row>
    <row r="92" spans="1:44" ht="15" customHeight="1">
      <c r="A92" s="735"/>
      <c r="B92" s="603" t="s">
        <v>1150</v>
      </c>
      <c r="C92" s="1044"/>
      <c r="D92" s="1044"/>
      <c r="E92" s="839"/>
      <c r="F92" s="612">
        <v>63300</v>
      </c>
      <c r="G92" s="1098"/>
      <c r="H92" s="1100"/>
      <c r="I92" s="640" t="s">
        <v>500</v>
      </c>
      <c r="J92" s="633">
        <v>0.12</v>
      </c>
      <c r="K92" s="660">
        <v>11</v>
      </c>
      <c r="L92" s="74"/>
      <c r="M92" s="37"/>
      <c r="N92" s="37"/>
      <c r="O92" s="37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</row>
    <row r="93" spans="1:44" ht="15" customHeight="1">
      <c r="A93" s="925" t="s">
        <v>948</v>
      </c>
      <c r="B93" s="603" t="s">
        <v>945</v>
      </c>
      <c r="C93" s="1043">
        <v>3.6</v>
      </c>
      <c r="D93" s="1043">
        <v>4</v>
      </c>
      <c r="E93" s="718">
        <f t="shared" si="21"/>
        <v>354800</v>
      </c>
      <c r="F93" s="612">
        <v>291500</v>
      </c>
      <c r="G93" s="1097"/>
      <c r="H93" s="1099">
        <f t="shared" ref="H93" si="25">E93*G93</f>
        <v>0</v>
      </c>
      <c r="I93" s="632" t="s">
        <v>501</v>
      </c>
      <c r="J93" s="633">
        <v>0.28599999999999998</v>
      </c>
      <c r="K93" s="660">
        <v>27</v>
      </c>
      <c r="L93" s="74"/>
      <c r="M93" s="37"/>
      <c r="N93" s="37"/>
      <c r="O93" s="37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</row>
    <row r="94" spans="1:44" ht="15" customHeight="1">
      <c r="A94" s="735"/>
      <c r="B94" s="603" t="s">
        <v>1150</v>
      </c>
      <c r="C94" s="1044"/>
      <c r="D94" s="1044"/>
      <c r="E94" s="839"/>
      <c r="F94" s="612">
        <v>63300</v>
      </c>
      <c r="G94" s="1098"/>
      <c r="H94" s="1100"/>
      <c r="I94" s="640" t="s">
        <v>500</v>
      </c>
      <c r="J94" s="633">
        <v>0.12</v>
      </c>
      <c r="K94" s="660">
        <v>11</v>
      </c>
      <c r="L94" s="74"/>
      <c r="M94" s="37"/>
      <c r="N94" s="37"/>
      <c r="O94" s="37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</row>
    <row r="95" spans="1:44" ht="15" customHeight="1">
      <c r="A95" s="925" t="s">
        <v>949</v>
      </c>
      <c r="B95" s="603" t="s">
        <v>946</v>
      </c>
      <c r="C95" s="1043">
        <v>4.5</v>
      </c>
      <c r="D95" s="1043">
        <v>5</v>
      </c>
      <c r="E95" s="718">
        <f t="shared" si="21"/>
        <v>378600</v>
      </c>
      <c r="F95" s="612">
        <v>302600</v>
      </c>
      <c r="G95" s="1097"/>
      <c r="H95" s="1099">
        <f t="shared" ref="H95" si="26">E95*G95</f>
        <v>0</v>
      </c>
      <c r="I95" s="632" t="s">
        <v>502</v>
      </c>
      <c r="J95" s="633">
        <v>0.32400000000000001</v>
      </c>
      <c r="K95" s="660">
        <v>36</v>
      </c>
      <c r="L95" s="74"/>
      <c r="M95" s="37"/>
      <c r="N95" s="37"/>
      <c r="O95" s="37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</row>
    <row r="96" spans="1:44" ht="15" customHeight="1">
      <c r="A96" s="735"/>
      <c r="B96" s="603" t="s">
        <v>1151</v>
      </c>
      <c r="C96" s="1044"/>
      <c r="D96" s="1044"/>
      <c r="E96" s="839"/>
      <c r="F96" s="612">
        <v>76000</v>
      </c>
      <c r="G96" s="1098"/>
      <c r="H96" s="1100"/>
      <c r="I96" s="640" t="s">
        <v>503</v>
      </c>
      <c r="J96" s="633">
        <v>0.16500000000000001</v>
      </c>
      <c r="K96" s="660">
        <v>14</v>
      </c>
      <c r="L96" s="74"/>
      <c r="M96" s="37"/>
      <c r="N96" s="37"/>
      <c r="O96" s="37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</row>
    <row r="97" spans="1:44" ht="15" customHeight="1">
      <c r="A97" s="925" t="s">
        <v>951</v>
      </c>
      <c r="B97" s="603" t="s">
        <v>950</v>
      </c>
      <c r="C97" s="1043">
        <v>5.6</v>
      </c>
      <c r="D97" s="1043">
        <v>6.3</v>
      </c>
      <c r="E97" s="718">
        <f t="shared" si="21"/>
        <v>408500</v>
      </c>
      <c r="F97" s="612">
        <v>332500</v>
      </c>
      <c r="G97" s="1097"/>
      <c r="H97" s="1099">
        <f t="shared" ref="H97" si="27">E97*G97</f>
        <v>0</v>
      </c>
      <c r="I97" s="632" t="s">
        <v>502</v>
      </c>
      <c r="J97" s="633">
        <v>0.32400000000000001</v>
      </c>
      <c r="K97" s="660">
        <v>36</v>
      </c>
      <c r="L97" s="74"/>
      <c r="M97" s="37"/>
      <c r="N97" s="37"/>
      <c r="O97" s="37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</row>
    <row r="98" spans="1:44" ht="15" customHeight="1">
      <c r="A98" s="735"/>
      <c r="B98" s="603" t="s">
        <v>1151</v>
      </c>
      <c r="C98" s="1044"/>
      <c r="D98" s="1044"/>
      <c r="E98" s="839"/>
      <c r="F98" s="612">
        <v>76000</v>
      </c>
      <c r="G98" s="1098"/>
      <c r="H98" s="1100"/>
      <c r="I98" s="640" t="s">
        <v>503</v>
      </c>
      <c r="J98" s="633">
        <v>0.16500000000000001</v>
      </c>
      <c r="K98" s="660">
        <v>14</v>
      </c>
      <c r="L98" s="74"/>
      <c r="M98" s="37"/>
      <c r="N98" s="37"/>
      <c r="O98" s="37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</row>
    <row r="99" spans="1:44" ht="15" customHeight="1">
      <c r="A99" s="925" t="s">
        <v>952</v>
      </c>
      <c r="B99" s="603" t="s">
        <v>953</v>
      </c>
      <c r="C99" s="1043">
        <v>7.1</v>
      </c>
      <c r="D99" s="1043">
        <v>8</v>
      </c>
      <c r="E99" s="718">
        <f t="shared" si="21"/>
        <v>416800</v>
      </c>
      <c r="F99" s="612">
        <v>340800</v>
      </c>
      <c r="G99" s="1097"/>
      <c r="H99" s="1099">
        <f t="shared" ref="H99" si="28">E99*G99</f>
        <v>0</v>
      </c>
      <c r="I99" s="632" t="s">
        <v>502</v>
      </c>
      <c r="J99" s="633">
        <v>0.32400000000000001</v>
      </c>
      <c r="K99" s="660">
        <v>36</v>
      </c>
      <c r="L99" s="74"/>
      <c r="M99" s="37"/>
      <c r="N99" s="37"/>
      <c r="O99" s="37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</row>
    <row r="100" spans="1:44" ht="15" customHeight="1">
      <c r="A100" s="735"/>
      <c r="B100" s="603" t="s">
        <v>1151</v>
      </c>
      <c r="C100" s="1044"/>
      <c r="D100" s="1044"/>
      <c r="E100" s="839"/>
      <c r="F100" s="612">
        <v>76000</v>
      </c>
      <c r="G100" s="1098"/>
      <c r="H100" s="1100"/>
      <c r="I100" s="640" t="s">
        <v>503</v>
      </c>
      <c r="J100" s="633">
        <v>0.16500000000000001</v>
      </c>
      <c r="K100" s="660">
        <v>14</v>
      </c>
      <c r="L100" s="74"/>
      <c r="M100" s="37"/>
      <c r="N100" s="37"/>
      <c r="O100" s="37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</row>
    <row r="101" spans="1:44" ht="30" customHeight="1">
      <c r="A101" s="1092" t="s">
        <v>549</v>
      </c>
      <c r="B101" s="1093"/>
      <c r="C101" s="1093"/>
      <c r="D101" s="1093"/>
      <c r="E101" s="1093"/>
      <c r="F101" s="1093"/>
      <c r="G101" s="1093"/>
      <c r="H101" s="1093"/>
      <c r="I101" s="1093"/>
      <c r="J101" s="1093"/>
      <c r="K101" s="1094"/>
      <c r="L101" s="74"/>
      <c r="M101" s="37"/>
      <c r="N101" s="37"/>
      <c r="O101" s="37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</row>
    <row r="102" spans="1:44" ht="30" customHeight="1">
      <c r="A102" s="902" t="s">
        <v>550</v>
      </c>
      <c r="B102" s="903"/>
      <c r="C102" s="903"/>
      <c r="D102" s="903"/>
      <c r="E102" s="903"/>
      <c r="F102" s="903"/>
      <c r="G102" s="903"/>
      <c r="H102" s="903"/>
      <c r="I102" s="903"/>
      <c r="J102" s="903"/>
      <c r="K102" s="904"/>
      <c r="L102" s="74"/>
      <c r="M102" s="37"/>
      <c r="N102" s="37"/>
      <c r="O102" s="37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</row>
    <row r="103" spans="1:44" ht="15" customHeight="1">
      <c r="A103" s="1095" t="s">
        <v>954</v>
      </c>
      <c r="B103" s="603" t="s">
        <v>954</v>
      </c>
      <c r="C103" s="1043">
        <v>5.6</v>
      </c>
      <c r="D103" s="1043">
        <v>6.3</v>
      </c>
      <c r="E103" s="718">
        <f t="shared" ref="E103:E115" si="29">SUM(F103:F104)</f>
        <v>290300</v>
      </c>
      <c r="F103" s="612">
        <v>260500</v>
      </c>
      <c r="G103" s="1097"/>
      <c r="H103" s="1099">
        <f t="shared" ref="H103" si="30">E103*G103</f>
        <v>0</v>
      </c>
      <c r="I103" s="169" t="s">
        <v>266</v>
      </c>
      <c r="J103" s="633">
        <v>0.33900000000000002</v>
      </c>
      <c r="K103" s="660">
        <v>31.5</v>
      </c>
      <c r="L103" s="74"/>
      <c r="M103" s="37"/>
      <c r="N103" s="37"/>
      <c r="O103" s="37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</row>
    <row r="104" spans="1:44" ht="15" customHeight="1">
      <c r="A104" s="1096"/>
      <c r="B104" s="603" t="s">
        <v>1152</v>
      </c>
      <c r="C104" s="1044"/>
      <c r="D104" s="1044"/>
      <c r="E104" s="839"/>
      <c r="F104" s="612">
        <v>29800</v>
      </c>
      <c r="G104" s="1098"/>
      <c r="H104" s="1100"/>
      <c r="I104" s="640" t="s">
        <v>224</v>
      </c>
      <c r="J104" s="633">
        <v>0.11700000000000001</v>
      </c>
      <c r="K104" s="660">
        <v>10.5</v>
      </c>
      <c r="L104" s="74"/>
      <c r="M104" s="37"/>
      <c r="N104" s="37"/>
      <c r="O104" s="37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</row>
    <row r="105" spans="1:44" ht="15" customHeight="1">
      <c r="A105" s="1095" t="s">
        <v>955</v>
      </c>
      <c r="B105" s="603" t="s">
        <v>955</v>
      </c>
      <c r="C105" s="1043">
        <v>7.1</v>
      </c>
      <c r="D105" s="1043">
        <v>8</v>
      </c>
      <c r="E105" s="718">
        <f t="shared" si="29"/>
        <v>293300</v>
      </c>
      <c r="F105" s="612">
        <v>263500</v>
      </c>
      <c r="G105" s="1097"/>
      <c r="H105" s="1099">
        <f t="shared" ref="H105" si="31">E105*G105</f>
        <v>0</v>
      </c>
      <c r="I105" s="169" t="s">
        <v>266</v>
      </c>
      <c r="J105" s="633">
        <v>0.33900000000000002</v>
      </c>
      <c r="K105" s="660">
        <v>31.5</v>
      </c>
      <c r="L105" s="74"/>
      <c r="M105" s="37"/>
      <c r="N105" s="37"/>
      <c r="O105" s="37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</row>
    <row r="106" spans="1:44" ht="15" customHeight="1">
      <c r="A106" s="1096"/>
      <c r="B106" s="603" t="s">
        <v>1152</v>
      </c>
      <c r="C106" s="1044"/>
      <c r="D106" s="1044"/>
      <c r="E106" s="839"/>
      <c r="F106" s="612">
        <v>29800</v>
      </c>
      <c r="G106" s="1098"/>
      <c r="H106" s="1100"/>
      <c r="I106" s="640" t="s">
        <v>224</v>
      </c>
      <c r="J106" s="633">
        <v>0.11700000000000001</v>
      </c>
      <c r="K106" s="660">
        <v>10.5</v>
      </c>
      <c r="L106" s="74"/>
      <c r="M106" s="37"/>
      <c r="N106" s="37"/>
      <c r="O106" s="37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</row>
    <row r="107" spans="1:44" ht="15" customHeight="1">
      <c r="A107" s="1095" t="s">
        <v>956</v>
      </c>
      <c r="B107" s="603" t="s">
        <v>956</v>
      </c>
      <c r="C107" s="1043">
        <v>9</v>
      </c>
      <c r="D107" s="1043">
        <v>10</v>
      </c>
      <c r="E107" s="718">
        <f t="shared" si="29"/>
        <v>309500</v>
      </c>
      <c r="F107" s="612">
        <v>279700</v>
      </c>
      <c r="G107" s="1097"/>
      <c r="H107" s="1099">
        <f t="shared" ref="H107" si="32">E107*G107</f>
        <v>0</v>
      </c>
      <c r="I107" s="169" t="s">
        <v>266</v>
      </c>
      <c r="J107" s="633">
        <v>0.33900000000000002</v>
      </c>
      <c r="K107" s="660">
        <v>34</v>
      </c>
      <c r="L107" s="74"/>
      <c r="M107" s="37"/>
      <c r="N107" s="37"/>
      <c r="O107" s="37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</row>
    <row r="108" spans="1:44" ht="15" customHeight="1">
      <c r="A108" s="1096"/>
      <c r="B108" s="603" t="s">
        <v>1152</v>
      </c>
      <c r="C108" s="1044"/>
      <c r="D108" s="1044"/>
      <c r="E108" s="839"/>
      <c r="F108" s="612">
        <v>29800</v>
      </c>
      <c r="G108" s="1098"/>
      <c r="H108" s="1100"/>
      <c r="I108" s="640" t="s">
        <v>224</v>
      </c>
      <c r="J108" s="633">
        <v>0.11700000000000001</v>
      </c>
      <c r="K108" s="660">
        <v>10.5</v>
      </c>
      <c r="L108" s="74"/>
      <c r="M108" s="37"/>
      <c r="N108" s="37"/>
      <c r="O108" s="37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</row>
    <row r="109" spans="1:44" ht="15" customHeight="1">
      <c r="A109" s="1095" t="s">
        <v>957</v>
      </c>
      <c r="B109" s="603" t="s">
        <v>957</v>
      </c>
      <c r="C109" s="1043">
        <v>10</v>
      </c>
      <c r="D109" s="1043">
        <v>11.2</v>
      </c>
      <c r="E109" s="718">
        <f t="shared" si="29"/>
        <v>315800</v>
      </c>
      <c r="F109" s="612">
        <v>286000</v>
      </c>
      <c r="G109" s="1097"/>
      <c r="H109" s="1099">
        <f t="shared" ref="H109" si="33">E109*G109</f>
        <v>0</v>
      </c>
      <c r="I109" s="169" t="s">
        <v>266</v>
      </c>
      <c r="J109" s="633">
        <v>0.33900000000000002</v>
      </c>
      <c r="K109" s="660">
        <v>34</v>
      </c>
      <c r="L109" s="74"/>
      <c r="M109" s="37"/>
      <c r="N109" s="37"/>
      <c r="O109" s="37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</row>
    <row r="110" spans="1:44" ht="15" customHeight="1">
      <c r="A110" s="1096"/>
      <c r="B110" s="603" t="s">
        <v>1152</v>
      </c>
      <c r="C110" s="1044"/>
      <c r="D110" s="1044"/>
      <c r="E110" s="839"/>
      <c r="F110" s="612">
        <v>29800</v>
      </c>
      <c r="G110" s="1098"/>
      <c r="H110" s="1100"/>
      <c r="I110" s="640" t="s">
        <v>224</v>
      </c>
      <c r="J110" s="633">
        <v>0.11700000000000001</v>
      </c>
      <c r="K110" s="660">
        <v>10.5</v>
      </c>
      <c r="L110" s="74"/>
      <c r="M110" s="37"/>
      <c r="N110" s="37"/>
      <c r="O110" s="37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</row>
    <row r="111" spans="1:44" ht="15" customHeight="1">
      <c r="A111" s="1095" t="s">
        <v>958</v>
      </c>
      <c r="B111" s="603" t="s">
        <v>958</v>
      </c>
      <c r="C111" s="1043">
        <v>11.2</v>
      </c>
      <c r="D111" s="1043">
        <v>12.5</v>
      </c>
      <c r="E111" s="718">
        <f t="shared" si="29"/>
        <v>322800</v>
      </c>
      <c r="F111" s="612">
        <v>293000</v>
      </c>
      <c r="G111" s="1097"/>
      <c r="H111" s="1099">
        <f t="shared" ref="H111" si="34">E111*G111</f>
        <v>0</v>
      </c>
      <c r="I111" s="169" t="s">
        <v>266</v>
      </c>
      <c r="J111" s="633">
        <v>0.33900000000000002</v>
      </c>
      <c r="K111" s="660">
        <v>34</v>
      </c>
      <c r="L111" s="74"/>
      <c r="M111" s="37"/>
      <c r="N111" s="37"/>
      <c r="O111" s="37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</row>
    <row r="112" spans="1:44" ht="15" customHeight="1">
      <c r="A112" s="1096"/>
      <c r="B112" s="603" t="s">
        <v>1152</v>
      </c>
      <c r="C112" s="1044"/>
      <c r="D112" s="1044"/>
      <c r="E112" s="839"/>
      <c r="F112" s="612">
        <v>29800</v>
      </c>
      <c r="G112" s="1098"/>
      <c r="H112" s="1100"/>
      <c r="I112" s="640" t="s">
        <v>224</v>
      </c>
      <c r="J112" s="633">
        <v>0.11700000000000001</v>
      </c>
      <c r="K112" s="660">
        <v>10.5</v>
      </c>
      <c r="L112" s="74"/>
      <c r="M112" s="37"/>
      <c r="N112" s="37"/>
      <c r="O112" s="37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</row>
    <row r="113" spans="1:44" ht="15" customHeight="1">
      <c r="A113" s="1095" t="s">
        <v>959</v>
      </c>
      <c r="B113" s="603" t="s">
        <v>959</v>
      </c>
      <c r="C113" s="1043">
        <v>12.5</v>
      </c>
      <c r="D113" s="1043">
        <v>14</v>
      </c>
      <c r="E113" s="718">
        <f t="shared" si="29"/>
        <v>378900</v>
      </c>
      <c r="F113" s="612">
        <v>349100</v>
      </c>
      <c r="G113" s="1097"/>
      <c r="H113" s="1099">
        <f t="shared" ref="H113" si="35">E113*G113</f>
        <v>0</v>
      </c>
      <c r="I113" s="169" t="s">
        <v>266</v>
      </c>
      <c r="J113" s="633">
        <v>0.33900000000000002</v>
      </c>
      <c r="K113" s="660">
        <v>34</v>
      </c>
      <c r="L113" s="74"/>
      <c r="M113" s="37"/>
      <c r="N113" s="37"/>
      <c r="O113" s="37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</row>
    <row r="114" spans="1:44" ht="15" customHeight="1">
      <c r="A114" s="1096"/>
      <c r="B114" s="603" t="s">
        <v>1152</v>
      </c>
      <c r="C114" s="1044"/>
      <c r="D114" s="1044"/>
      <c r="E114" s="839"/>
      <c r="F114" s="612">
        <v>29800</v>
      </c>
      <c r="G114" s="1098"/>
      <c r="H114" s="1100"/>
      <c r="I114" s="640" t="s">
        <v>224</v>
      </c>
      <c r="J114" s="633">
        <v>0.11700000000000001</v>
      </c>
      <c r="K114" s="660">
        <v>10.5</v>
      </c>
      <c r="L114" s="74"/>
      <c r="M114" s="37"/>
      <c r="N114" s="37"/>
      <c r="O114" s="37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</row>
    <row r="115" spans="1:44" ht="15" customHeight="1">
      <c r="A115" s="1095" t="s">
        <v>960</v>
      </c>
      <c r="B115" s="603" t="s">
        <v>960</v>
      </c>
      <c r="C115" s="1043">
        <v>14</v>
      </c>
      <c r="D115" s="1043">
        <v>16</v>
      </c>
      <c r="E115" s="718">
        <f t="shared" si="29"/>
        <v>432800</v>
      </c>
      <c r="F115" s="612">
        <v>403000</v>
      </c>
      <c r="G115" s="1097"/>
      <c r="H115" s="1099">
        <f t="shared" ref="H115" si="36">E115*G115</f>
        <v>0</v>
      </c>
      <c r="I115" s="169" t="s">
        <v>266</v>
      </c>
      <c r="J115" s="633">
        <v>0.33900000000000002</v>
      </c>
      <c r="K115" s="660">
        <v>34</v>
      </c>
      <c r="L115" s="74"/>
      <c r="M115" s="37"/>
      <c r="N115" s="37"/>
      <c r="O115" s="37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</row>
    <row r="116" spans="1:44" ht="15" customHeight="1">
      <c r="A116" s="1096"/>
      <c r="B116" s="603" t="s">
        <v>1152</v>
      </c>
      <c r="C116" s="1044"/>
      <c r="D116" s="1044"/>
      <c r="E116" s="839"/>
      <c r="F116" s="612">
        <v>29800</v>
      </c>
      <c r="G116" s="1098"/>
      <c r="H116" s="1100"/>
      <c r="I116" s="640" t="s">
        <v>224</v>
      </c>
      <c r="J116" s="633">
        <v>0.11700000000000001</v>
      </c>
      <c r="K116" s="660">
        <v>10.5</v>
      </c>
      <c r="L116" s="74"/>
      <c r="M116" s="37"/>
      <c r="N116" s="37"/>
      <c r="O116" s="37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</row>
    <row r="117" spans="1:44" ht="30" customHeight="1">
      <c r="A117" s="1092" t="s">
        <v>549</v>
      </c>
      <c r="B117" s="1093"/>
      <c r="C117" s="1093"/>
      <c r="D117" s="1093"/>
      <c r="E117" s="1093"/>
      <c r="F117" s="1093"/>
      <c r="G117" s="1093"/>
      <c r="H117" s="1093"/>
      <c r="I117" s="1093"/>
      <c r="J117" s="1093"/>
      <c r="K117" s="1094"/>
      <c r="L117" s="74"/>
      <c r="M117" s="37"/>
      <c r="N117" s="37"/>
      <c r="O117" s="37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</row>
    <row r="118" spans="1:44" ht="30" customHeight="1">
      <c r="A118" s="902" t="s">
        <v>551</v>
      </c>
      <c r="B118" s="903"/>
      <c r="C118" s="903"/>
      <c r="D118" s="903"/>
      <c r="E118" s="903"/>
      <c r="F118" s="903"/>
      <c r="G118" s="903"/>
      <c r="H118" s="903"/>
      <c r="I118" s="903"/>
      <c r="J118" s="903"/>
      <c r="K118" s="904"/>
      <c r="L118" s="74"/>
      <c r="M118" s="37"/>
      <c r="N118" s="37"/>
      <c r="O118" s="37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</row>
    <row r="119" spans="1:44" ht="15" customHeight="1">
      <c r="A119" s="925" t="s">
        <v>961</v>
      </c>
      <c r="B119" s="603" t="s">
        <v>961</v>
      </c>
      <c r="C119" s="1043">
        <v>5.6</v>
      </c>
      <c r="D119" s="1043">
        <v>6.3</v>
      </c>
      <c r="E119" s="718">
        <f t="shared" ref="E119:E123" si="37">SUM(F119:F120)</f>
        <v>265800</v>
      </c>
      <c r="F119" s="612">
        <v>236000</v>
      </c>
      <c r="G119" s="1097"/>
      <c r="H119" s="1099">
        <f t="shared" ref="H119" si="38">E119*G119</f>
        <v>0</v>
      </c>
      <c r="I119" s="632" t="s">
        <v>127</v>
      </c>
      <c r="J119" s="633">
        <v>0.17399999999999999</v>
      </c>
      <c r="K119" s="660">
        <v>29</v>
      </c>
      <c r="L119" s="74"/>
      <c r="M119" s="37"/>
      <c r="N119" s="37"/>
      <c r="O119" s="37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</row>
    <row r="120" spans="1:44" ht="15" customHeight="1">
      <c r="A120" s="735"/>
      <c r="B120" s="603" t="s">
        <v>1152</v>
      </c>
      <c r="C120" s="1044"/>
      <c r="D120" s="1044"/>
      <c r="E120" s="839"/>
      <c r="F120" s="612">
        <v>29800</v>
      </c>
      <c r="G120" s="1098"/>
      <c r="H120" s="1100"/>
      <c r="I120" s="640" t="s">
        <v>224</v>
      </c>
      <c r="J120" s="633">
        <v>0.11700000000000001</v>
      </c>
      <c r="K120" s="660">
        <v>10.5</v>
      </c>
      <c r="L120" s="74"/>
      <c r="M120" s="37"/>
      <c r="N120" s="37"/>
      <c r="O120" s="37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</row>
    <row r="121" spans="1:44" ht="15" customHeight="1">
      <c r="A121" s="925" t="s">
        <v>962</v>
      </c>
      <c r="B121" s="603" t="s">
        <v>962</v>
      </c>
      <c r="C121" s="1043">
        <v>7.1</v>
      </c>
      <c r="D121" s="1043">
        <v>8</v>
      </c>
      <c r="E121" s="718">
        <f t="shared" si="37"/>
        <v>267200</v>
      </c>
      <c r="F121" s="612">
        <v>237400</v>
      </c>
      <c r="G121" s="1097"/>
      <c r="H121" s="1099">
        <f t="shared" ref="H121" si="39">E121*G121</f>
        <v>0</v>
      </c>
      <c r="I121" s="632" t="s">
        <v>127</v>
      </c>
      <c r="J121" s="633">
        <v>0.17399999999999999</v>
      </c>
      <c r="K121" s="660">
        <v>29.5</v>
      </c>
      <c r="L121" s="74"/>
      <c r="M121" s="37"/>
      <c r="N121" s="37"/>
      <c r="O121" s="37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</row>
    <row r="122" spans="1:44" ht="15" customHeight="1">
      <c r="A122" s="735"/>
      <c r="B122" s="603" t="s">
        <v>1152</v>
      </c>
      <c r="C122" s="1044"/>
      <c r="D122" s="1044"/>
      <c r="E122" s="839"/>
      <c r="F122" s="612">
        <v>29800</v>
      </c>
      <c r="G122" s="1098"/>
      <c r="H122" s="1100"/>
      <c r="I122" s="640" t="s">
        <v>224</v>
      </c>
      <c r="J122" s="633">
        <v>0.11700000000000001</v>
      </c>
      <c r="K122" s="660">
        <v>10.5</v>
      </c>
      <c r="L122" s="74"/>
      <c r="M122" s="37"/>
      <c r="N122" s="37"/>
      <c r="O122" s="37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</row>
    <row r="123" spans="1:44" ht="15" customHeight="1">
      <c r="A123" s="925" t="s">
        <v>963</v>
      </c>
      <c r="B123" s="603" t="s">
        <v>963</v>
      </c>
      <c r="C123" s="1043">
        <v>9</v>
      </c>
      <c r="D123" s="1043">
        <v>10</v>
      </c>
      <c r="E123" s="718">
        <f t="shared" si="37"/>
        <v>281600</v>
      </c>
      <c r="F123" s="612">
        <v>251800</v>
      </c>
      <c r="G123" s="1097"/>
      <c r="H123" s="1099">
        <f t="shared" ref="H123" si="40">E123*G123</f>
        <v>0</v>
      </c>
      <c r="I123" s="169" t="s">
        <v>266</v>
      </c>
      <c r="J123" s="633">
        <v>0.33900000000000002</v>
      </c>
      <c r="K123" s="660">
        <v>29.5</v>
      </c>
      <c r="L123" s="74"/>
      <c r="M123" s="37"/>
      <c r="N123" s="37"/>
      <c r="O123" s="37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</row>
    <row r="124" spans="1:44" ht="15" customHeight="1">
      <c r="A124" s="735"/>
      <c r="B124" s="603" t="s">
        <v>1152</v>
      </c>
      <c r="C124" s="1044"/>
      <c r="D124" s="1044"/>
      <c r="E124" s="839"/>
      <c r="F124" s="612">
        <v>29800</v>
      </c>
      <c r="G124" s="1098"/>
      <c r="H124" s="1100"/>
      <c r="I124" s="640" t="s">
        <v>224</v>
      </c>
      <c r="J124" s="633">
        <v>0.11700000000000001</v>
      </c>
      <c r="K124" s="660">
        <v>10.5</v>
      </c>
      <c r="L124" s="74"/>
      <c r="M124" s="37"/>
      <c r="N124" s="37"/>
      <c r="O124" s="37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</row>
    <row r="125" spans="1:44" ht="30" customHeight="1">
      <c r="A125" s="1092" t="s">
        <v>552</v>
      </c>
      <c r="B125" s="1093"/>
      <c r="C125" s="1093"/>
      <c r="D125" s="1093"/>
      <c r="E125" s="1093"/>
      <c r="F125" s="1093"/>
      <c r="G125" s="1093"/>
      <c r="H125" s="1093"/>
      <c r="I125" s="1093"/>
      <c r="J125" s="1093"/>
      <c r="K125" s="1094"/>
      <c r="M125" s="37"/>
      <c r="N125" s="37"/>
      <c r="O125" s="37"/>
    </row>
    <row r="126" spans="1:44" ht="30" customHeight="1">
      <c r="A126" s="902" t="s">
        <v>81</v>
      </c>
      <c r="B126" s="903"/>
      <c r="C126" s="903"/>
      <c r="D126" s="903"/>
      <c r="E126" s="903"/>
      <c r="F126" s="903"/>
      <c r="G126" s="903"/>
      <c r="H126" s="903"/>
      <c r="I126" s="903"/>
      <c r="J126" s="903"/>
      <c r="K126" s="904"/>
      <c r="M126" s="37"/>
      <c r="N126" s="37"/>
      <c r="O126" s="37"/>
    </row>
    <row r="127" spans="1:44" ht="15" customHeight="1">
      <c r="A127" s="925" t="s">
        <v>1154</v>
      </c>
      <c r="B127" s="603" t="s">
        <v>1154</v>
      </c>
      <c r="C127" s="1043">
        <v>1.1000000000000001</v>
      </c>
      <c r="D127" s="1043">
        <v>1.3</v>
      </c>
      <c r="E127" s="718">
        <f t="shared" ref="E127:E139" si="41">SUM(F127:F128)</f>
        <v>235100</v>
      </c>
      <c r="F127" s="612">
        <v>224500</v>
      </c>
      <c r="G127" s="1097"/>
      <c r="H127" s="1099">
        <f t="shared" ref="H127" si="42">E127*G127</f>
        <v>0</v>
      </c>
      <c r="I127" s="169" t="s">
        <v>125</v>
      </c>
      <c r="J127" s="639">
        <v>0.16500000000000001</v>
      </c>
      <c r="K127" s="645">
        <v>18</v>
      </c>
      <c r="M127" s="37"/>
      <c r="N127" s="37"/>
      <c r="O127" s="37"/>
    </row>
    <row r="128" spans="1:44" ht="15" customHeight="1">
      <c r="A128" s="735"/>
      <c r="B128" s="603" t="s">
        <v>1153</v>
      </c>
      <c r="C128" s="1044"/>
      <c r="D128" s="1044"/>
      <c r="E128" s="839"/>
      <c r="F128" s="612">
        <v>10600</v>
      </c>
      <c r="G128" s="1098"/>
      <c r="H128" s="1100"/>
      <c r="I128" s="640" t="s">
        <v>126</v>
      </c>
      <c r="J128" s="639">
        <v>6.9000000000000006E-2</v>
      </c>
      <c r="K128" s="645">
        <v>4.5</v>
      </c>
      <c r="M128" s="37"/>
      <c r="N128" s="37"/>
      <c r="O128" s="37"/>
    </row>
    <row r="129" spans="1:44" ht="15" customHeight="1">
      <c r="A129" s="925" t="s">
        <v>965</v>
      </c>
      <c r="B129" s="603" t="s">
        <v>965</v>
      </c>
      <c r="C129" s="1069">
        <v>2.2000000000000002</v>
      </c>
      <c r="D129" s="1069">
        <v>2.8</v>
      </c>
      <c r="E129" s="718">
        <f t="shared" si="41"/>
        <v>247000</v>
      </c>
      <c r="F129" s="612">
        <v>236400</v>
      </c>
      <c r="G129" s="1097"/>
      <c r="H129" s="1099">
        <f t="shared" ref="H129" si="43">E129*G129</f>
        <v>0</v>
      </c>
      <c r="I129" s="169" t="s">
        <v>125</v>
      </c>
      <c r="J129" s="639">
        <v>0.16500000000000001</v>
      </c>
      <c r="K129" s="645">
        <v>18</v>
      </c>
      <c r="M129" s="37"/>
      <c r="N129" s="37"/>
      <c r="O129" s="37"/>
    </row>
    <row r="130" spans="1:44" ht="15" customHeight="1">
      <c r="A130" s="735"/>
      <c r="B130" s="603" t="s">
        <v>1153</v>
      </c>
      <c r="C130" s="1070"/>
      <c r="D130" s="1070"/>
      <c r="E130" s="839"/>
      <c r="F130" s="612">
        <v>10600</v>
      </c>
      <c r="G130" s="1098"/>
      <c r="H130" s="1100"/>
      <c r="I130" s="640" t="s">
        <v>126</v>
      </c>
      <c r="J130" s="639">
        <v>6.9000000000000006E-2</v>
      </c>
      <c r="K130" s="645">
        <v>4.5</v>
      </c>
      <c r="M130" s="37"/>
      <c r="N130" s="37"/>
      <c r="O130" s="37"/>
    </row>
    <row r="131" spans="1:44" ht="15" customHeight="1">
      <c r="A131" s="925" t="s">
        <v>966</v>
      </c>
      <c r="B131" s="603" t="s">
        <v>966</v>
      </c>
      <c r="C131" s="1069">
        <v>2.8</v>
      </c>
      <c r="D131" s="1069">
        <v>3.2</v>
      </c>
      <c r="E131" s="718">
        <f t="shared" si="41"/>
        <v>268000</v>
      </c>
      <c r="F131" s="612">
        <v>257400</v>
      </c>
      <c r="G131" s="1097"/>
      <c r="H131" s="1099">
        <f t="shared" ref="H131" si="44">E131*G131</f>
        <v>0</v>
      </c>
      <c r="I131" s="169" t="s">
        <v>125</v>
      </c>
      <c r="J131" s="639">
        <v>0.16500000000000001</v>
      </c>
      <c r="K131" s="645">
        <v>18</v>
      </c>
      <c r="M131" s="37"/>
      <c r="N131" s="37"/>
      <c r="O131" s="37"/>
    </row>
    <row r="132" spans="1:44" ht="15" customHeight="1">
      <c r="A132" s="735"/>
      <c r="B132" s="603" t="s">
        <v>1153</v>
      </c>
      <c r="C132" s="1070"/>
      <c r="D132" s="1070"/>
      <c r="E132" s="839"/>
      <c r="F132" s="612">
        <v>10600</v>
      </c>
      <c r="G132" s="1098"/>
      <c r="H132" s="1100"/>
      <c r="I132" s="640" t="s">
        <v>126</v>
      </c>
      <c r="J132" s="639">
        <v>6.9000000000000006E-2</v>
      </c>
      <c r="K132" s="645">
        <v>4.5</v>
      </c>
      <c r="M132" s="37"/>
      <c r="N132" s="37"/>
      <c r="O132" s="37"/>
    </row>
    <row r="133" spans="1:44" ht="15" customHeight="1">
      <c r="A133" s="925" t="s">
        <v>967</v>
      </c>
      <c r="B133" s="603" t="s">
        <v>967</v>
      </c>
      <c r="C133" s="1069">
        <v>3.6</v>
      </c>
      <c r="D133" s="1069">
        <v>4.0999999999999996</v>
      </c>
      <c r="E133" s="718">
        <f t="shared" si="41"/>
        <v>277200</v>
      </c>
      <c r="F133" s="612">
        <v>266600</v>
      </c>
      <c r="G133" s="1097"/>
      <c r="H133" s="1099">
        <f t="shared" ref="H133" si="45">E133*G133</f>
        <v>0</v>
      </c>
      <c r="I133" s="169" t="s">
        <v>125</v>
      </c>
      <c r="J133" s="639">
        <v>0.16500000000000001</v>
      </c>
      <c r="K133" s="645">
        <v>18</v>
      </c>
      <c r="M133" s="37"/>
      <c r="N133" s="37"/>
      <c r="O133" s="37"/>
    </row>
    <row r="134" spans="1:44" ht="15" customHeight="1">
      <c r="A134" s="735"/>
      <c r="B134" s="603" t="s">
        <v>1153</v>
      </c>
      <c r="C134" s="1070"/>
      <c r="D134" s="1070"/>
      <c r="E134" s="839"/>
      <c r="F134" s="612">
        <v>10600</v>
      </c>
      <c r="G134" s="1098"/>
      <c r="H134" s="1100"/>
      <c r="I134" s="640" t="s">
        <v>126</v>
      </c>
      <c r="J134" s="639">
        <v>6.9000000000000006E-2</v>
      </c>
      <c r="K134" s="645">
        <v>4.5</v>
      </c>
      <c r="M134" s="37"/>
      <c r="N134" s="37"/>
      <c r="O134" s="37"/>
    </row>
    <row r="135" spans="1:44" ht="15" customHeight="1">
      <c r="A135" s="925" t="s">
        <v>968</v>
      </c>
      <c r="B135" s="603" t="s">
        <v>968</v>
      </c>
      <c r="C135" s="1069">
        <v>4.5</v>
      </c>
      <c r="D135" s="968">
        <v>5</v>
      </c>
      <c r="E135" s="718">
        <f t="shared" si="41"/>
        <v>286700</v>
      </c>
      <c r="F135" s="612">
        <v>276100</v>
      </c>
      <c r="G135" s="1097"/>
      <c r="H135" s="1099">
        <f t="shared" ref="H135" si="46">E135*G135</f>
        <v>0</v>
      </c>
      <c r="I135" s="169" t="s">
        <v>125</v>
      </c>
      <c r="J135" s="639">
        <v>0.16500000000000001</v>
      </c>
      <c r="K135" s="645">
        <v>18</v>
      </c>
      <c r="M135" s="37"/>
      <c r="N135" s="37"/>
      <c r="O135" s="37"/>
    </row>
    <row r="136" spans="1:44" ht="15" customHeight="1">
      <c r="A136" s="735"/>
      <c r="B136" s="603" t="s">
        <v>1153</v>
      </c>
      <c r="C136" s="1070"/>
      <c r="D136" s="969"/>
      <c r="E136" s="839"/>
      <c r="F136" s="612">
        <v>10600</v>
      </c>
      <c r="G136" s="1098"/>
      <c r="H136" s="1100"/>
      <c r="I136" s="640" t="s">
        <v>126</v>
      </c>
      <c r="J136" s="639">
        <v>6.9000000000000006E-2</v>
      </c>
      <c r="K136" s="645">
        <v>4.5</v>
      </c>
      <c r="M136" s="37"/>
      <c r="N136" s="37"/>
      <c r="O136" s="37"/>
    </row>
    <row r="137" spans="1:44" ht="15" customHeight="1">
      <c r="A137" s="925" t="s">
        <v>969</v>
      </c>
      <c r="B137" s="603" t="s">
        <v>969</v>
      </c>
      <c r="C137" s="1069">
        <v>5.6</v>
      </c>
      <c r="D137" s="1069">
        <v>6.3</v>
      </c>
      <c r="E137" s="718">
        <f t="shared" si="41"/>
        <v>295700</v>
      </c>
      <c r="F137" s="612">
        <v>285100</v>
      </c>
      <c r="G137" s="1097"/>
      <c r="H137" s="1099">
        <f t="shared" ref="H137" si="47">E137*G137</f>
        <v>0</v>
      </c>
      <c r="I137" s="169" t="s">
        <v>125</v>
      </c>
      <c r="J137" s="639">
        <v>0.16500000000000001</v>
      </c>
      <c r="K137" s="645">
        <v>20</v>
      </c>
      <c r="M137" s="37"/>
      <c r="N137" s="37"/>
      <c r="O137" s="37"/>
    </row>
    <row r="138" spans="1:44" s="3" customFormat="1" ht="15" customHeight="1">
      <c r="A138" s="735"/>
      <c r="B138" s="603" t="s">
        <v>1153</v>
      </c>
      <c r="C138" s="1070"/>
      <c r="D138" s="1070"/>
      <c r="E138" s="839"/>
      <c r="F138" s="612">
        <v>10600</v>
      </c>
      <c r="G138" s="1098"/>
      <c r="H138" s="1100"/>
      <c r="I138" s="640" t="s">
        <v>126</v>
      </c>
      <c r="J138" s="639">
        <v>6.9000000000000006E-2</v>
      </c>
      <c r="K138" s="645">
        <v>4.5</v>
      </c>
      <c r="L138" s="38"/>
      <c r="M138" s="37"/>
      <c r="N138" s="37"/>
      <c r="O138" s="37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</row>
    <row r="139" spans="1:44" ht="15" customHeight="1">
      <c r="A139" s="925" t="s">
        <v>970</v>
      </c>
      <c r="B139" s="603" t="s">
        <v>970</v>
      </c>
      <c r="C139" s="1069">
        <v>7.1</v>
      </c>
      <c r="D139" s="968">
        <v>8</v>
      </c>
      <c r="E139" s="718">
        <f t="shared" si="41"/>
        <v>301800</v>
      </c>
      <c r="F139" s="612">
        <v>291200</v>
      </c>
      <c r="G139" s="1097"/>
      <c r="H139" s="1099">
        <f t="shared" ref="H139" si="48">E139*G139</f>
        <v>0</v>
      </c>
      <c r="I139" s="169" t="s">
        <v>125</v>
      </c>
      <c r="J139" s="639">
        <v>0.16500000000000001</v>
      </c>
      <c r="K139" s="645">
        <v>20</v>
      </c>
      <c r="M139" s="37"/>
      <c r="N139" s="37"/>
      <c r="O139" s="37"/>
    </row>
    <row r="140" spans="1:44" s="2" customFormat="1" ht="15" customHeight="1">
      <c r="A140" s="735"/>
      <c r="B140" s="603" t="s">
        <v>1153</v>
      </c>
      <c r="C140" s="1070"/>
      <c r="D140" s="969"/>
      <c r="E140" s="839"/>
      <c r="F140" s="612">
        <v>10600</v>
      </c>
      <c r="G140" s="1098"/>
      <c r="H140" s="1100"/>
      <c r="I140" s="640" t="s">
        <v>126</v>
      </c>
      <c r="J140" s="639">
        <v>6.9000000000000006E-2</v>
      </c>
      <c r="K140" s="645">
        <v>4.5</v>
      </c>
      <c r="L140" s="36"/>
      <c r="M140" s="37"/>
      <c r="N140" s="37"/>
      <c r="O140" s="37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</row>
    <row r="141" spans="1:44" ht="30" customHeight="1">
      <c r="A141" s="920" t="s">
        <v>553</v>
      </c>
      <c r="B141" s="921"/>
      <c r="C141" s="921"/>
      <c r="D141" s="921"/>
      <c r="E141" s="921"/>
      <c r="F141" s="921"/>
      <c r="G141" s="921"/>
      <c r="H141" s="623"/>
      <c r="I141" s="624"/>
      <c r="J141" s="624"/>
      <c r="K141" s="659"/>
      <c r="M141" s="37"/>
      <c r="N141" s="37"/>
      <c r="O141" s="37"/>
    </row>
    <row r="142" spans="1:44" ht="30" customHeight="1">
      <c r="A142" s="902" t="s">
        <v>551</v>
      </c>
      <c r="B142" s="903"/>
      <c r="C142" s="903"/>
      <c r="D142" s="903"/>
      <c r="E142" s="903"/>
      <c r="F142" s="903"/>
      <c r="G142" s="903"/>
      <c r="H142" s="903"/>
      <c r="I142" s="903"/>
      <c r="J142" s="903"/>
      <c r="K142" s="904"/>
      <c r="M142" s="37"/>
      <c r="N142" s="37"/>
      <c r="O142" s="37"/>
    </row>
    <row r="143" spans="1:44" ht="15" customHeight="1">
      <c r="A143" s="925" t="s">
        <v>973</v>
      </c>
      <c r="B143" s="603" t="s">
        <v>973</v>
      </c>
      <c r="C143" s="1069">
        <v>5.6</v>
      </c>
      <c r="D143" s="1069">
        <v>6.3</v>
      </c>
      <c r="E143" s="718">
        <f t="shared" ref="E143:E145" si="49">SUM(F143:F144)</f>
        <v>303400</v>
      </c>
      <c r="F143" s="612">
        <v>292600</v>
      </c>
      <c r="G143" s="1097"/>
      <c r="H143" s="1099">
        <f t="shared" ref="H143" si="50">E143*G143</f>
        <v>0</v>
      </c>
      <c r="I143" s="169" t="s">
        <v>127</v>
      </c>
      <c r="J143" s="639">
        <v>0.40400000000000003</v>
      </c>
      <c r="K143" s="647">
        <v>28</v>
      </c>
      <c r="M143" s="37"/>
      <c r="N143" s="37"/>
      <c r="O143" s="37"/>
    </row>
    <row r="144" spans="1:44" ht="15" customHeight="1">
      <c r="A144" s="735"/>
      <c r="B144" s="603" t="s">
        <v>1129</v>
      </c>
      <c r="C144" s="1070"/>
      <c r="D144" s="1070"/>
      <c r="E144" s="839"/>
      <c r="F144" s="612">
        <v>10800</v>
      </c>
      <c r="G144" s="1098"/>
      <c r="H144" s="1100"/>
      <c r="I144" s="640" t="s">
        <v>115</v>
      </c>
      <c r="J144" s="639">
        <v>0.11700000000000001</v>
      </c>
      <c r="K144" s="647">
        <v>8.5</v>
      </c>
      <c r="M144" s="37"/>
      <c r="N144" s="37"/>
      <c r="O144" s="74"/>
    </row>
    <row r="145" spans="1:44" ht="15" customHeight="1">
      <c r="A145" s="925" t="s">
        <v>974</v>
      </c>
      <c r="B145" s="603" t="s">
        <v>974</v>
      </c>
      <c r="C145" s="1069">
        <v>7.1</v>
      </c>
      <c r="D145" s="1069">
        <v>8</v>
      </c>
      <c r="E145" s="718">
        <f t="shared" si="49"/>
        <v>320100</v>
      </c>
      <c r="F145" s="612">
        <v>309300</v>
      </c>
      <c r="G145" s="1097"/>
      <c r="H145" s="1099">
        <f t="shared" ref="H145" si="51">E145*G145</f>
        <v>0</v>
      </c>
      <c r="I145" s="169" t="s">
        <v>127</v>
      </c>
      <c r="J145" s="639">
        <v>0.40400000000000003</v>
      </c>
      <c r="K145" s="647">
        <v>28</v>
      </c>
      <c r="L145" s="74"/>
      <c r="M145" s="37"/>
      <c r="N145" s="37"/>
      <c r="O145" s="37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</row>
    <row r="146" spans="1:44" ht="15" customHeight="1">
      <c r="A146" s="735"/>
      <c r="B146" s="603" t="s">
        <v>1129</v>
      </c>
      <c r="C146" s="1070"/>
      <c r="D146" s="1070"/>
      <c r="E146" s="839"/>
      <c r="F146" s="612">
        <v>10800</v>
      </c>
      <c r="G146" s="1098"/>
      <c r="H146" s="1100"/>
      <c r="I146" s="640" t="s">
        <v>115</v>
      </c>
      <c r="J146" s="639">
        <v>0.11700000000000001</v>
      </c>
      <c r="K146" s="647">
        <v>8.5</v>
      </c>
      <c r="L146" s="74"/>
      <c r="M146" s="37"/>
      <c r="N146" s="37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</row>
    <row r="147" spans="1:44" ht="30" customHeight="1">
      <c r="A147" s="920" t="s">
        <v>553</v>
      </c>
      <c r="B147" s="921"/>
      <c r="C147" s="921"/>
      <c r="D147" s="921"/>
      <c r="E147" s="921"/>
      <c r="F147" s="921"/>
      <c r="G147" s="921"/>
      <c r="H147" s="623"/>
      <c r="I147" s="624"/>
      <c r="J147" s="624"/>
      <c r="K147" s="659"/>
      <c r="L147" s="74"/>
      <c r="M147" s="37"/>
      <c r="N147" s="37"/>
      <c r="O147" s="37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</row>
    <row r="148" spans="1:44" ht="30" customHeight="1">
      <c r="A148" s="902" t="s">
        <v>550</v>
      </c>
      <c r="B148" s="903"/>
      <c r="C148" s="903"/>
      <c r="D148" s="903"/>
      <c r="E148" s="903"/>
      <c r="F148" s="903"/>
      <c r="G148" s="903"/>
      <c r="H148" s="903"/>
      <c r="I148" s="903"/>
      <c r="J148" s="903"/>
      <c r="K148" s="904"/>
      <c r="L148" s="74"/>
      <c r="M148" s="37"/>
      <c r="N148" s="37"/>
      <c r="O148" s="37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</row>
    <row r="149" spans="1:44" ht="15" customHeight="1">
      <c r="A149" s="1095" t="s">
        <v>975</v>
      </c>
      <c r="B149" s="603" t="s">
        <v>975</v>
      </c>
      <c r="C149" s="1069">
        <v>5.6</v>
      </c>
      <c r="D149" s="1069">
        <v>6.3</v>
      </c>
      <c r="E149" s="718">
        <f t="shared" ref="E149:E161" si="52">SUM(F149:F150)</f>
        <v>332800</v>
      </c>
      <c r="F149" s="612">
        <v>322000</v>
      </c>
      <c r="G149" s="1097"/>
      <c r="H149" s="1099">
        <f t="shared" ref="H149" si="53">E149*G149</f>
        <v>0</v>
      </c>
      <c r="I149" s="169" t="s">
        <v>206</v>
      </c>
      <c r="J149" s="639">
        <v>0.40400000000000003</v>
      </c>
      <c r="K149" s="647">
        <v>33</v>
      </c>
      <c r="L149" s="74"/>
      <c r="M149" s="37"/>
      <c r="N149" s="37"/>
      <c r="O149" s="37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</row>
    <row r="150" spans="1:44" ht="18" customHeight="1">
      <c r="A150" s="1096"/>
      <c r="B150" s="603" t="s">
        <v>1129</v>
      </c>
      <c r="C150" s="1070"/>
      <c r="D150" s="1070"/>
      <c r="E150" s="839"/>
      <c r="F150" s="612">
        <v>10800</v>
      </c>
      <c r="G150" s="1098"/>
      <c r="H150" s="1100"/>
      <c r="I150" s="640" t="s">
        <v>115</v>
      </c>
      <c r="J150" s="639">
        <v>0.11700000000000001</v>
      </c>
      <c r="K150" s="647">
        <v>8.5</v>
      </c>
      <c r="L150" s="74"/>
      <c r="M150" s="37"/>
      <c r="N150" s="37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</row>
    <row r="151" spans="1:44" ht="15" customHeight="1">
      <c r="A151" s="1095" t="s">
        <v>976</v>
      </c>
      <c r="B151" s="603" t="s">
        <v>976</v>
      </c>
      <c r="C151" s="1069">
        <v>7.1</v>
      </c>
      <c r="D151" s="1069">
        <v>8</v>
      </c>
      <c r="E151" s="718">
        <f t="shared" si="52"/>
        <v>336000</v>
      </c>
      <c r="F151" s="612">
        <v>325200</v>
      </c>
      <c r="G151" s="1097"/>
      <c r="H151" s="1099">
        <f t="shared" ref="H151" si="54">E151*G151</f>
        <v>0</v>
      </c>
      <c r="I151" s="169" t="s">
        <v>206</v>
      </c>
      <c r="J151" s="639">
        <v>0.40400000000000003</v>
      </c>
      <c r="K151" s="647">
        <v>33</v>
      </c>
      <c r="L151" s="74"/>
      <c r="M151" s="37"/>
      <c r="N151" s="37"/>
      <c r="O151" s="37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</row>
    <row r="152" spans="1:44" ht="18" customHeight="1">
      <c r="A152" s="1096"/>
      <c r="B152" s="603" t="s">
        <v>1129</v>
      </c>
      <c r="C152" s="1070"/>
      <c r="D152" s="1070"/>
      <c r="E152" s="839"/>
      <c r="F152" s="612">
        <v>10800</v>
      </c>
      <c r="G152" s="1098"/>
      <c r="H152" s="1100"/>
      <c r="I152" s="640" t="s">
        <v>115</v>
      </c>
      <c r="J152" s="639">
        <v>0.11700000000000001</v>
      </c>
      <c r="K152" s="647">
        <v>8.5</v>
      </c>
      <c r="L152" s="74"/>
      <c r="M152" s="37"/>
      <c r="N152" s="37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</row>
    <row r="153" spans="1:44" ht="15" customHeight="1">
      <c r="A153" s="925" t="s">
        <v>977</v>
      </c>
      <c r="B153" s="603" t="s">
        <v>977</v>
      </c>
      <c r="C153" s="1069">
        <v>9</v>
      </c>
      <c r="D153" s="1069">
        <v>10</v>
      </c>
      <c r="E153" s="718">
        <f t="shared" si="52"/>
        <v>352300</v>
      </c>
      <c r="F153" s="612">
        <v>341500</v>
      </c>
      <c r="G153" s="1097"/>
      <c r="H153" s="1099">
        <f t="shared" ref="H153" si="55">E153*G153</f>
        <v>0</v>
      </c>
      <c r="I153" s="169" t="s">
        <v>128</v>
      </c>
      <c r="J153" s="639">
        <v>0.40400000000000003</v>
      </c>
      <c r="K153" s="647">
        <v>33</v>
      </c>
      <c r="L153" s="74"/>
      <c r="M153" s="37"/>
      <c r="N153" s="37"/>
      <c r="O153" s="37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</row>
    <row r="154" spans="1:44" ht="15" customHeight="1">
      <c r="A154" s="735"/>
      <c r="B154" s="603" t="s">
        <v>1129</v>
      </c>
      <c r="C154" s="1070"/>
      <c r="D154" s="1070"/>
      <c r="E154" s="839"/>
      <c r="F154" s="612">
        <v>10800</v>
      </c>
      <c r="G154" s="1098"/>
      <c r="H154" s="1100"/>
      <c r="I154" s="640" t="s">
        <v>115</v>
      </c>
      <c r="J154" s="639">
        <v>0.11700000000000001</v>
      </c>
      <c r="K154" s="647">
        <v>8.5</v>
      </c>
      <c r="L154" s="74"/>
      <c r="M154" s="37"/>
      <c r="N154" s="37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</row>
    <row r="155" spans="1:44" ht="15" customHeight="1">
      <c r="A155" s="1095" t="s">
        <v>978</v>
      </c>
      <c r="B155" s="603" t="s">
        <v>978</v>
      </c>
      <c r="C155" s="1069">
        <v>10</v>
      </c>
      <c r="D155" s="1069">
        <v>11.2</v>
      </c>
      <c r="E155" s="718">
        <f t="shared" si="52"/>
        <v>359000</v>
      </c>
      <c r="F155" s="612">
        <v>348200</v>
      </c>
      <c r="G155" s="1097"/>
      <c r="H155" s="1099">
        <f>E155*G155</f>
        <v>0</v>
      </c>
      <c r="I155" s="169" t="s">
        <v>128</v>
      </c>
      <c r="J155" s="639">
        <v>0.40400000000000003</v>
      </c>
      <c r="K155" s="647">
        <v>33</v>
      </c>
      <c r="L155" s="74"/>
      <c r="M155" s="37"/>
      <c r="N155" s="37"/>
      <c r="O155" s="37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</row>
    <row r="156" spans="1:44" ht="18" customHeight="1">
      <c r="A156" s="1096"/>
      <c r="B156" s="603" t="s">
        <v>1129</v>
      </c>
      <c r="C156" s="1070"/>
      <c r="D156" s="1070"/>
      <c r="E156" s="839"/>
      <c r="F156" s="612">
        <v>10800</v>
      </c>
      <c r="G156" s="1098"/>
      <c r="H156" s="1100"/>
      <c r="I156" s="640" t="s">
        <v>115</v>
      </c>
      <c r="J156" s="639">
        <v>0.11700000000000001</v>
      </c>
      <c r="K156" s="647">
        <v>8.5</v>
      </c>
      <c r="L156" s="74"/>
      <c r="M156" s="37"/>
      <c r="N156" s="37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</row>
    <row r="157" spans="1:44" ht="15" customHeight="1">
      <c r="A157" s="925" t="s">
        <v>979</v>
      </c>
      <c r="B157" s="603" t="s">
        <v>979</v>
      </c>
      <c r="C157" s="1069">
        <v>11.2</v>
      </c>
      <c r="D157" s="1069">
        <v>12.5</v>
      </c>
      <c r="E157" s="718">
        <f t="shared" si="52"/>
        <v>366500</v>
      </c>
      <c r="F157" s="612">
        <v>355700</v>
      </c>
      <c r="G157" s="1097"/>
      <c r="H157" s="1099">
        <f t="shared" ref="H157" si="56">E157*G157</f>
        <v>0</v>
      </c>
      <c r="I157" s="169" t="s">
        <v>128</v>
      </c>
      <c r="J157" s="639">
        <v>0.47099999999999997</v>
      </c>
      <c r="K157" s="647">
        <v>33</v>
      </c>
      <c r="L157" s="74"/>
      <c r="M157" s="37"/>
      <c r="N157" s="37"/>
      <c r="O157" s="37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</row>
    <row r="158" spans="1:44" ht="15" customHeight="1">
      <c r="A158" s="735"/>
      <c r="B158" s="603" t="s">
        <v>1129</v>
      </c>
      <c r="C158" s="1070"/>
      <c r="D158" s="1070"/>
      <c r="E158" s="839"/>
      <c r="F158" s="612">
        <v>10800</v>
      </c>
      <c r="G158" s="1098"/>
      <c r="H158" s="1100"/>
      <c r="I158" s="640" t="s">
        <v>115</v>
      </c>
      <c r="J158" s="639">
        <v>0.11700000000000001</v>
      </c>
      <c r="K158" s="647">
        <v>8.5</v>
      </c>
      <c r="L158" s="74"/>
      <c r="M158" s="37"/>
      <c r="N158" s="37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</row>
    <row r="159" spans="1:44" ht="15" customHeight="1">
      <c r="A159" s="925" t="s">
        <v>980</v>
      </c>
      <c r="B159" s="603" t="s">
        <v>980</v>
      </c>
      <c r="C159" s="1069">
        <v>12.5</v>
      </c>
      <c r="D159" s="1069">
        <v>14</v>
      </c>
      <c r="E159" s="718">
        <f t="shared" si="52"/>
        <v>409500</v>
      </c>
      <c r="F159" s="612">
        <v>398700</v>
      </c>
      <c r="G159" s="1097"/>
      <c r="H159" s="1099">
        <f t="shared" ref="H159" si="57">E159*G159</f>
        <v>0</v>
      </c>
      <c r="I159" s="169" t="s">
        <v>128</v>
      </c>
      <c r="J159" s="639">
        <v>0.47099999999999997</v>
      </c>
      <c r="K159" s="647">
        <v>33</v>
      </c>
      <c r="L159" s="74"/>
      <c r="M159" s="37"/>
      <c r="N159" s="37"/>
      <c r="O159" s="37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</row>
    <row r="160" spans="1:44" ht="15" customHeight="1">
      <c r="A160" s="735"/>
      <c r="B160" s="603" t="s">
        <v>1129</v>
      </c>
      <c r="C160" s="1070"/>
      <c r="D160" s="1070"/>
      <c r="E160" s="839"/>
      <c r="F160" s="612">
        <v>10800</v>
      </c>
      <c r="G160" s="1098"/>
      <c r="H160" s="1100"/>
      <c r="I160" s="640" t="s">
        <v>115</v>
      </c>
      <c r="J160" s="639">
        <v>0.11700000000000001</v>
      </c>
      <c r="K160" s="647">
        <v>8.5</v>
      </c>
      <c r="L160" s="74"/>
      <c r="M160" s="37"/>
      <c r="N160" s="37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</row>
    <row r="161" spans="1:44" ht="15" customHeight="1">
      <c r="A161" s="925" t="s">
        <v>981</v>
      </c>
      <c r="B161" s="603" t="s">
        <v>981</v>
      </c>
      <c r="C161" s="1069">
        <v>14</v>
      </c>
      <c r="D161" s="1069">
        <v>16</v>
      </c>
      <c r="E161" s="718">
        <f t="shared" si="52"/>
        <v>463300</v>
      </c>
      <c r="F161" s="612">
        <v>452500</v>
      </c>
      <c r="G161" s="1097"/>
      <c r="H161" s="1099">
        <f t="shared" ref="H161" si="58">E161*G161</f>
        <v>0</v>
      </c>
      <c r="I161" s="169" t="s">
        <v>128</v>
      </c>
      <c r="J161" s="639">
        <v>0.47099999999999997</v>
      </c>
      <c r="K161" s="647">
        <v>33</v>
      </c>
      <c r="L161" s="74"/>
      <c r="M161" s="37"/>
      <c r="N161" s="37"/>
      <c r="O161" s="37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</row>
    <row r="162" spans="1:44" ht="15" customHeight="1">
      <c r="A162" s="735"/>
      <c r="B162" s="603" t="s">
        <v>1129</v>
      </c>
      <c r="C162" s="1070"/>
      <c r="D162" s="1070"/>
      <c r="E162" s="839"/>
      <c r="F162" s="612">
        <v>10800</v>
      </c>
      <c r="G162" s="1098"/>
      <c r="H162" s="1100"/>
      <c r="I162" s="640" t="s">
        <v>115</v>
      </c>
      <c r="J162" s="639">
        <v>0.11700000000000001</v>
      </c>
      <c r="K162" s="647">
        <v>8.5</v>
      </c>
      <c r="L162" s="74"/>
      <c r="M162" s="37"/>
      <c r="N162" s="37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</row>
    <row r="163" spans="1:44" ht="29.4" customHeight="1">
      <c r="A163" s="920" t="s">
        <v>28</v>
      </c>
      <c r="B163" s="921"/>
      <c r="C163" s="921"/>
      <c r="D163" s="921"/>
      <c r="E163" s="921"/>
      <c r="F163" s="921"/>
      <c r="G163" s="921"/>
      <c r="H163" s="623"/>
      <c r="I163" s="624"/>
      <c r="J163" s="624"/>
      <c r="K163" s="659"/>
      <c r="M163" s="37"/>
      <c r="N163" s="37"/>
      <c r="O163" s="37"/>
    </row>
    <row r="164" spans="1:44" s="9" customFormat="1" ht="29.4" customHeight="1">
      <c r="A164" s="902" t="s">
        <v>554</v>
      </c>
      <c r="B164" s="903"/>
      <c r="C164" s="903"/>
      <c r="D164" s="903"/>
      <c r="E164" s="903"/>
      <c r="F164" s="903"/>
      <c r="G164" s="903"/>
      <c r="H164" s="903"/>
      <c r="I164" s="903"/>
      <c r="J164" s="903"/>
      <c r="K164" s="904"/>
      <c r="L164" s="47"/>
      <c r="M164" s="37"/>
      <c r="N164" s="37"/>
      <c r="O164" s="3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</row>
    <row r="165" spans="1:44" s="9" customFormat="1" ht="19.5" customHeight="1">
      <c r="A165" s="648" t="s">
        <v>982</v>
      </c>
      <c r="B165" s="631"/>
      <c r="C165" s="644">
        <v>2.2000000000000002</v>
      </c>
      <c r="D165" s="644">
        <v>2.8</v>
      </c>
      <c r="E165" s="612"/>
      <c r="F165" s="612">
        <v>210300</v>
      </c>
      <c r="G165" s="613"/>
      <c r="H165" s="691">
        <f t="shared" ref="H165:H171" si="59">F165*G165</f>
        <v>0</v>
      </c>
      <c r="I165" s="169" t="s">
        <v>229</v>
      </c>
      <c r="J165" s="639">
        <v>0.13500000000000001</v>
      </c>
      <c r="K165" s="647">
        <v>18.5</v>
      </c>
      <c r="L165" s="47"/>
      <c r="M165" s="37"/>
      <c r="N165" s="37"/>
      <c r="O165" s="3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</row>
    <row r="166" spans="1:44" s="9" customFormat="1" ht="19.5" customHeight="1">
      <c r="A166" s="648" t="s">
        <v>983</v>
      </c>
      <c r="B166" s="631"/>
      <c r="C166" s="644">
        <v>2.2000000000000002</v>
      </c>
      <c r="D166" s="644">
        <v>2.8</v>
      </c>
      <c r="E166" s="612"/>
      <c r="F166" s="612">
        <v>220500</v>
      </c>
      <c r="G166" s="613"/>
      <c r="H166" s="691">
        <f t="shared" si="59"/>
        <v>0</v>
      </c>
      <c r="I166" s="169" t="s">
        <v>229</v>
      </c>
      <c r="J166" s="639">
        <v>0.13500000000000001</v>
      </c>
      <c r="K166" s="647">
        <v>18.5</v>
      </c>
      <c r="L166" s="47"/>
      <c r="M166" s="37"/>
      <c r="N166" s="37"/>
      <c r="O166" s="3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</row>
    <row r="167" spans="1:44" s="9" customFormat="1" ht="19.5" customHeight="1">
      <c r="A167" s="648" t="s">
        <v>984</v>
      </c>
      <c r="B167" s="631"/>
      <c r="C167" s="644">
        <v>2.8</v>
      </c>
      <c r="D167" s="644">
        <v>3.2</v>
      </c>
      <c r="E167" s="612"/>
      <c r="F167" s="612">
        <v>226000</v>
      </c>
      <c r="G167" s="613"/>
      <c r="H167" s="691">
        <f t="shared" si="59"/>
        <v>0</v>
      </c>
      <c r="I167" s="169" t="s">
        <v>229</v>
      </c>
      <c r="J167" s="639">
        <v>0.13500000000000001</v>
      </c>
      <c r="K167" s="647">
        <v>18.5</v>
      </c>
      <c r="L167" s="47"/>
      <c r="M167" s="37"/>
      <c r="N167" s="37"/>
      <c r="O167" s="3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</row>
    <row r="168" spans="1:44" s="9" customFormat="1" ht="19.2" customHeight="1">
      <c r="A168" s="648" t="s">
        <v>985</v>
      </c>
      <c r="B168" s="631"/>
      <c r="C168" s="644">
        <v>3.6</v>
      </c>
      <c r="D168" s="644">
        <v>4.0999999999999996</v>
      </c>
      <c r="E168" s="612"/>
      <c r="F168" s="612">
        <v>236600</v>
      </c>
      <c r="G168" s="613"/>
      <c r="H168" s="691">
        <f t="shared" si="59"/>
        <v>0</v>
      </c>
      <c r="I168" s="169" t="s">
        <v>229</v>
      </c>
      <c r="J168" s="639">
        <v>0.13500000000000001</v>
      </c>
      <c r="K168" s="647">
        <v>19</v>
      </c>
      <c r="L168" s="47"/>
      <c r="M168" s="37"/>
      <c r="N168" s="37"/>
      <c r="O168" s="3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</row>
    <row r="169" spans="1:44" s="9" customFormat="1" ht="19.5" customHeight="1">
      <c r="A169" s="648" t="s">
        <v>986</v>
      </c>
      <c r="B169" s="631"/>
      <c r="C169" s="644">
        <v>4.5</v>
      </c>
      <c r="D169" s="610">
        <v>5</v>
      </c>
      <c r="E169" s="612"/>
      <c r="F169" s="612">
        <v>247100</v>
      </c>
      <c r="G169" s="613"/>
      <c r="H169" s="691">
        <f t="shared" si="59"/>
        <v>0</v>
      </c>
      <c r="I169" s="169" t="s">
        <v>229</v>
      </c>
      <c r="J169" s="639">
        <v>0.13500000000000001</v>
      </c>
      <c r="K169" s="647">
        <v>19</v>
      </c>
      <c r="L169" s="47"/>
      <c r="M169" s="37"/>
      <c r="N169" s="37"/>
      <c r="O169" s="3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</row>
    <row r="170" spans="1:44" s="9" customFormat="1" ht="19.5" customHeight="1">
      <c r="A170" s="648" t="s">
        <v>987</v>
      </c>
      <c r="B170" s="631"/>
      <c r="C170" s="644">
        <v>5.6</v>
      </c>
      <c r="D170" s="644">
        <v>6.3</v>
      </c>
      <c r="E170" s="612"/>
      <c r="F170" s="612">
        <v>252900</v>
      </c>
      <c r="G170" s="613"/>
      <c r="H170" s="691">
        <f t="shared" si="59"/>
        <v>0</v>
      </c>
      <c r="I170" s="169" t="s">
        <v>230</v>
      </c>
      <c r="J170" s="639">
        <v>0.16400000000000001</v>
      </c>
      <c r="K170" s="647">
        <v>22.5</v>
      </c>
      <c r="L170" s="47"/>
      <c r="M170" s="37"/>
      <c r="N170" s="37"/>
      <c r="O170" s="3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</row>
    <row r="171" spans="1:44" s="9" customFormat="1" ht="19.5" customHeight="1">
      <c r="A171" s="648" t="s">
        <v>988</v>
      </c>
      <c r="B171" s="631"/>
      <c r="C171" s="644">
        <v>7.1</v>
      </c>
      <c r="D171" s="610">
        <v>8</v>
      </c>
      <c r="E171" s="612"/>
      <c r="F171" s="612">
        <v>279500</v>
      </c>
      <c r="G171" s="613"/>
      <c r="H171" s="691">
        <f t="shared" si="59"/>
        <v>0</v>
      </c>
      <c r="I171" s="169" t="s">
        <v>231</v>
      </c>
      <c r="J171" s="639">
        <v>0.193</v>
      </c>
      <c r="K171" s="647">
        <v>26</v>
      </c>
      <c r="L171" s="47"/>
      <c r="M171" s="37"/>
      <c r="N171" s="37"/>
      <c r="O171" s="3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</row>
    <row r="172" spans="1:44" ht="12.75" customHeight="1">
      <c r="A172" s="1089" t="s">
        <v>544</v>
      </c>
      <c r="B172" s="1090"/>
      <c r="C172" s="1090"/>
      <c r="D172" s="1090"/>
      <c r="E172" s="1090"/>
      <c r="F172" s="1090"/>
      <c r="G172" s="1090"/>
      <c r="H172" s="1090"/>
      <c r="I172" s="1090"/>
      <c r="J172" s="1090"/>
      <c r="K172" s="1091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</row>
    <row r="173" spans="1:44" s="9" customFormat="1" ht="19.5" customHeight="1" thickBot="1">
      <c r="A173" s="665" t="s">
        <v>1155</v>
      </c>
      <c r="B173" s="700"/>
      <c r="C173" s="666">
        <v>2.2000000000000002</v>
      </c>
      <c r="D173" s="666">
        <v>2.8</v>
      </c>
      <c r="E173" s="612"/>
      <c r="F173" s="612">
        <v>220500</v>
      </c>
      <c r="G173" s="693"/>
      <c r="H173" s="699">
        <f>F173*G173</f>
        <v>0</v>
      </c>
      <c r="I173" s="522" t="s">
        <v>229</v>
      </c>
      <c r="J173" s="667">
        <v>0.13500000000000001</v>
      </c>
      <c r="K173" s="692">
        <v>18.5</v>
      </c>
      <c r="L173" s="47"/>
      <c r="M173" s="37"/>
      <c r="N173" s="37"/>
      <c r="O173" s="3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</row>
    <row r="174" spans="1:44" s="24" customFormat="1" ht="29.4" customHeight="1" thickBot="1">
      <c r="A174" s="701" t="s">
        <v>28</v>
      </c>
      <c r="B174" s="702"/>
      <c r="C174" s="702"/>
      <c r="D174" s="702"/>
      <c r="E174" s="702"/>
      <c r="F174" s="702"/>
      <c r="G174" s="702"/>
      <c r="H174" s="702"/>
      <c r="I174" s="702"/>
      <c r="J174" s="695"/>
      <c r="K174" s="696"/>
      <c r="L174" s="39"/>
      <c r="M174" s="37"/>
      <c r="N174" s="37"/>
      <c r="O174" s="37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</row>
    <row r="175" spans="1:44" s="9" customFormat="1" ht="29.4" customHeight="1">
      <c r="A175" s="1086" t="s">
        <v>555</v>
      </c>
      <c r="B175" s="1087"/>
      <c r="C175" s="1087"/>
      <c r="D175" s="1087"/>
      <c r="E175" s="1087"/>
      <c r="F175" s="1087"/>
      <c r="G175" s="1087"/>
      <c r="H175" s="1087"/>
      <c r="I175" s="1087"/>
      <c r="J175" s="1087"/>
      <c r="K175" s="1088"/>
      <c r="L175" s="47"/>
      <c r="M175" s="37"/>
      <c r="N175" s="37"/>
      <c r="O175" s="3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</row>
    <row r="176" spans="1:44" s="9" customFormat="1" ht="19.5" customHeight="1">
      <c r="A176" s="648" t="s">
        <v>989</v>
      </c>
      <c r="B176" s="631"/>
      <c r="C176" s="690">
        <v>1.1000000000000001</v>
      </c>
      <c r="D176" s="690">
        <v>1.3</v>
      </c>
      <c r="E176" s="612"/>
      <c r="F176" s="612">
        <v>223000</v>
      </c>
      <c r="G176" s="613"/>
      <c r="H176" s="691">
        <f t="shared" ref="H176:H182" si="60">F176*G176</f>
        <v>0</v>
      </c>
      <c r="I176" s="628" t="s">
        <v>129</v>
      </c>
      <c r="J176" s="639">
        <v>0.20200000000000001</v>
      </c>
      <c r="K176" s="645">
        <v>24</v>
      </c>
      <c r="L176" s="32"/>
      <c r="M176" s="37"/>
      <c r="N176" s="37"/>
      <c r="O176" s="37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</row>
    <row r="177" spans="1:44" s="9" customFormat="1" ht="19.5" customHeight="1">
      <c r="A177" s="648" t="s">
        <v>1140</v>
      </c>
      <c r="B177" s="631"/>
      <c r="C177" s="644">
        <v>2.2000000000000002</v>
      </c>
      <c r="D177" s="644">
        <v>2.8</v>
      </c>
      <c r="E177" s="612"/>
      <c r="F177" s="612">
        <v>235100</v>
      </c>
      <c r="G177" s="613"/>
      <c r="H177" s="691">
        <f t="shared" si="60"/>
        <v>0</v>
      </c>
      <c r="I177" s="628" t="s">
        <v>129</v>
      </c>
      <c r="J177" s="639">
        <v>0.20200000000000001</v>
      </c>
      <c r="K177" s="645">
        <v>24</v>
      </c>
      <c r="L177" s="47"/>
      <c r="M177" s="37"/>
      <c r="N177" s="37"/>
      <c r="O177" s="3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</row>
    <row r="178" spans="1:44" s="9" customFormat="1" ht="19.5" customHeight="1">
      <c r="A178" s="648" t="s">
        <v>1141</v>
      </c>
      <c r="B178" s="631"/>
      <c r="C178" s="644">
        <v>2.8</v>
      </c>
      <c r="D178" s="644">
        <v>3.2</v>
      </c>
      <c r="E178" s="612"/>
      <c r="F178" s="612">
        <v>239700</v>
      </c>
      <c r="G178" s="613"/>
      <c r="H178" s="691">
        <f t="shared" si="60"/>
        <v>0</v>
      </c>
      <c r="I178" s="628" t="s">
        <v>129</v>
      </c>
      <c r="J178" s="639">
        <v>0.20200000000000001</v>
      </c>
      <c r="K178" s="645">
        <v>24</v>
      </c>
      <c r="L178" s="47"/>
      <c r="M178" s="37"/>
      <c r="N178" s="37"/>
      <c r="O178" s="3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</row>
    <row r="179" spans="1:44" s="9" customFormat="1" ht="19.5" customHeight="1">
      <c r="A179" s="648" t="s">
        <v>1142</v>
      </c>
      <c r="B179" s="631"/>
      <c r="C179" s="644">
        <v>3.6</v>
      </c>
      <c r="D179" s="610">
        <v>4</v>
      </c>
      <c r="E179" s="612"/>
      <c r="F179" s="612">
        <v>250400</v>
      </c>
      <c r="G179" s="613"/>
      <c r="H179" s="691">
        <f t="shared" si="60"/>
        <v>0</v>
      </c>
      <c r="I179" s="628" t="s">
        <v>129</v>
      </c>
      <c r="J179" s="639">
        <v>0.20200000000000001</v>
      </c>
      <c r="K179" s="645">
        <v>26</v>
      </c>
      <c r="L179" s="47"/>
      <c r="M179" s="37"/>
      <c r="N179" s="37"/>
      <c r="O179" s="3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</row>
    <row r="180" spans="1:44" ht="19.5" customHeight="1">
      <c r="A180" s="648" t="s">
        <v>1143</v>
      </c>
      <c r="B180" s="631"/>
      <c r="C180" s="644">
        <v>4.5</v>
      </c>
      <c r="D180" s="610">
        <v>5</v>
      </c>
      <c r="E180" s="612"/>
      <c r="F180" s="612">
        <v>260900</v>
      </c>
      <c r="G180" s="613"/>
      <c r="H180" s="691">
        <f t="shared" si="60"/>
        <v>0</v>
      </c>
      <c r="I180" s="628" t="s">
        <v>129</v>
      </c>
      <c r="J180" s="639">
        <v>0.20200000000000001</v>
      </c>
      <c r="K180" s="645">
        <v>26</v>
      </c>
      <c r="L180" s="74"/>
      <c r="M180" s="37"/>
      <c r="N180" s="37"/>
      <c r="O180" s="37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</row>
    <row r="181" spans="1:44" ht="19.5" customHeight="1">
      <c r="A181" s="648" t="s">
        <v>1144</v>
      </c>
      <c r="B181" s="631"/>
      <c r="C181" s="644">
        <v>5.6</v>
      </c>
      <c r="D181" s="644">
        <v>6.3</v>
      </c>
      <c r="E181" s="612"/>
      <c r="F181" s="612">
        <v>292200</v>
      </c>
      <c r="G181" s="613"/>
      <c r="H181" s="691">
        <f t="shared" si="60"/>
        <v>0</v>
      </c>
      <c r="I181" s="640" t="s">
        <v>203</v>
      </c>
      <c r="J181" s="639">
        <v>0.24399999999999999</v>
      </c>
      <c r="K181" s="645">
        <v>30</v>
      </c>
      <c r="L181" s="74"/>
      <c r="M181" s="37"/>
      <c r="N181" s="37"/>
      <c r="O181" s="37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</row>
    <row r="182" spans="1:44" ht="19.5" customHeight="1" thickBot="1">
      <c r="A182" s="665" t="s">
        <v>1145</v>
      </c>
      <c r="B182" s="700"/>
      <c r="C182" s="666">
        <v>7.1</v>
      </c>
      <c r="D182" s="703">
        <v>8</v>
      </c>
      <c r="E182" s="612"/>
      <c r="F182" s="612">
        <v>329000</v>
      </c>
      <c r="G182" s="693"/>
      <c r="H182" s="699">
        <f t="shared" si="60"/>
        <v>0</v>
      </c>
      <c r="I182" s="704" t="s">
        <v>204</v>
      </c>
      <c r="J182" s="667">
        <v>0.28499999999999998</v>
      </c>
      <c r="K182" s="668">
        <v>34</v>
      </c>
      <c r="L182" s="74"/>
      <c r="M182" s="37"/>
      <c r="N182" s="37"/>
      <c r="O182" s="37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</row>
    <row r="183" spans="1:44" s="24" customFormat="1" ht="29.4" customHeight="1" thickBot="1">
      <c r="A183" s="1101" t="s">
        <v>28</v>
      </c>
      <c r="B183" s="1102"/>
      <c r="C183" s="1102"/>
      <c r="D183" s="1102"/>
      <c r="E183" s="1102"/>
      <c r="F183" s="1102"/>
      <c r="G183" s="1102"/>
      <c r="H183" s="1102"/>
      <c r="I183" s="1102"/>
      <c r="J183" s="695"/>
      <c r="K183" s="696"/>
      <c r="L183" s="39"/>
      <c r="M183" s="37"/>
      <c r="N183" s="37"/>
      <c r="O183" s="37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</row>
    <row r="184" spans="1:44" s="9" customFormat="1" ht="29.4" customHeight="1">
      <c r="A184" s="1086" t="s">
        <v>556</v>
      </c>
      <c r="B184" s="1087"/>
      <c r="C184" s="1087"/>
      <c r="D184" s="1087"/>
      <c r="E184" s="1087"/>
      <c r="F184" s="1087"/>
      <c r="G184" s="1087"/>
      <c r="H184" s="1087"/>
      <c r="I184" s="1087"/>
      <c r="J184" s="1087"/>
      <c r="K184" s="1088"/>
      <c r="L184" s="47"/>
      <c r="M184" s="37"/>
      <c r="N184" s="37"/>
      <c r="O184" s="3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</row>
    <row r="185" spans="1:44" ht="19.5" customHeight="1">
      <c r="A185" s="648" t="s">
        <v>1136</v>
      </c>
      <c r="B185" s="631"/>
      <c r="C185" s="644">
        <v>7.1</v>
      </c>
      <c r="D185" s="610">
        <v>8</v>
      </c>
      <c r="E185" s="612"/>
      <c r="F185" s="612">
        <v>294000</v>
      </c>
      <c r="G185" s="613"/>
      <c r="H185" s="691">
        <f>F185*G185</f>
        <v>0</v>
      </c>
      <c r="I185" s="628" t="s">
        <v>130</v>
      </c>
      <c r="J185" s="639">
        <v>0.28499999999999998</v>
      </c>
      <c r="K185" s="647">
        <v>44</v>
      </c>
      <c r="L185" s="74"/>
      <c r="M185" s="37"/>
      <c r="N185" s="37"/>
      <c r="O185" s="37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</row>
    <row r="186" spans="1:44" ht="19.5" customHeight="1">
      <c r="A186" s="648" t="s">
        <v>1137</v>
      </c>
      <c r="B186" s="631"/>
      <c r="C186" s="610">
        <v>9</v>
      </c>
      <c r="D186" s="610">
        <v>10</v>
      </c>
      <c r="E186" s="612"/>
      <c r="F186" s="612">
        <v>340200</v>
      </c>
      <c r="G186" s="613"/>
      <c r="H186" s="691">
        <f>F186*G186</f>
        <v>0</v>
      </c>
      <c r="I186" s="628" t="s">
        <v>130</v>
      </c>
      <c r="J186" s="639">
        <v>0.308</v>
      </c>
      <c r="K186" s="647">
        <v>48</v>
      </c>
      <c r="L186" s="74"/>
      <c r="M186" s="37"/>
      <c r="N186" s="37"/>
      <c r="O186" s="37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</row>
    <row r="187" spans="1:44" ht="19.5" customHeight="1">
      <c r="A187" s="648" t="s">
        <v>1138</v>
      </c>
      <c r="B187" s="631"/>
      <c r="C187" s="644">
        <v>11.2</v>
      </c>
      <c r="D187" s="644">
        <v>12.5</v>
      </c>
      <c r="E187" s="612"/>
      <c r="F187" s="612">
        <v>381000</v>
      </c>
      <c r="G187" s="613"/>
      <c r="H187" s="691">
        <f>F187*G187</f>
        <v>0</v>
      </c>
      <c r="I187" s="628" t="s">
        <v>130</v>
      </c>
      <c r="J187" s="639">
        <v>0.308</v>
      </c>
      <c r="K187" s="647">
        <v>48</v>
      </c>
      <c r="L187" s="74"/>
      <c r="M187" s="37"/>
      <c r="N187" s="37"/>
      <c r="O187" s="37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</row>
    <row r="188" spans="1:44" ht="19.5" customHeight="1" thickBot="1">
      <c r="A188" s="665" t="s">
        <v>1139</v>
      </c>
      <c r="B188" s="700"/>
      <c r="C188" s="666">
        <v>12.5</v>
      </c>
      <c r="D188" s="703">
        <v>14</v>
      </c>
      <c r="E188" s="612"/>
      <c r="F188" s="612">
        <v>411100</v>
      </c>
      <c r="G188" s="693"/>
      <c r="H188" s="699">
        <f>F188*G188</f>
        <v>0</v>
      </c>
      <c r="I188" s="694" t="s">
        <v>130</v>
      </c>
      <c r="J188" s="667">
        <v>0.308</v>
      </c>
      <c r="K188" s="692">
        <v>48</v>
      </c>
      <c r="L188" s="74"/>
      <c r="M188" s="37"/>
      <c r="N188" s="37"/>
      <c r="O188" s="37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</row>
    <row r="189" spans="1:44" s="24" customFormat="1" ht="29.4" customHeight="1" thickBot="1">
      <c r="A189" s="1101" t="s">
        <v>28</v>
      </c>
      <c r="B189" s="1102"/>
      <c r="C189" s="1102"/>
      <c r="D189" s="1102"/>
      <c r="E189" s="1102"/>
      <c r="F189" s="1102"/>
      <c r="G189" s="1102"/>
      <c r="H189" s="1102"/>
      <c r="I189" s="1102"/>
      <c r="J189" s="695"/>
      <c r="K189" s="696"/>
      <c r="L189" s="39"/>
      <c r="M189" s="37"/>
      <c r="N189" s="37"/>
      <c r="O189" s="37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</row>
    <row r="190" spans="1:44" s="9" customFormat="1" ht="29.4" customHeight="1">
      <c r="A190" s="1086" t="s">
        <v>557</v>
      </c>
      <c r="B190" s="1087"/>
      <c r="C190" s="1087"/>
      <c r="D190" s="1087"/>
      <c r="E190" s="1087"/>
      <c r="F190" s="1087"/>
      <c r="G190" s="1087"/>
      <c r="H190" s="1087"/>
      <c r="I190" s="1087"/>
      <c r="J190" s="1087"/>
      <c r="K190" s="1088"/>
      <c r="L190" s="47"/>
      <c r="M190" s="37"/>
      <c r="N190" s="37"/>
      <c r="O190" s="3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</row>
    <row r="191" spans="1:44" ht="18.600000000000001" customHeight="1">
      <c r="A191" s="681" t="s">
        <v>990</v>
      </c>
      <c r="B191" s="631"/>
      <c r="C191" s="644">
        <v>11.2</v>
      </c>
      <c r="D191" s="644">
        <v>12.5</v>
      </c>
      <c r="E191" s="612"/>
      <c r="F191" s="612">
        <v>496300</v>
      </c>
      <c r="G191" s="613"/>
      <c r="H191" s="691">
        <f t="shared" ref="H191:H196" si="61">F191*G191</f>
        <v>0</v>
      </c>
      <c r="I191" s="628" t="s">
        <v>131</v>
      </c>
      <c r="J191" s="639">
        <v>0.36199999999999999</v>
      </c>
      <c r="K191" s="647">
        <v>45</v>
      </c>
      <c r="L191" s="74"/>
      <c r="M191" s="37"/>
      <c r="N191" s="37"/>
      <c r="O191" s="37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</row>
    <row r="192" spans="1:44" ht="18.600000000000001" customHeight="1">
      <c r="A192" s="655" t="s">
        <v>991</v>
      </c>
      <c r="B192" s="631"/>
      <c r="C192" s="644">
        <v>12.5</v>
      </c>
      <c r="D192" s="610">
        <v>14</v>
      </c>
      <c r="E192" s="612"/>
      <c r="F192" s="612">
        <v>522400</v>
      </c>
      <c r="G192" s="613"/>
      <c r="H192" s="691">
        <f t="shared" si="61"/>
        <v>0</v>
      </c>
      <c r="I192" s="628" t="s">
        <v>131</v>
      </c>
      <c r="J192" s="639">
        <v>0.36199999999999999</v>
      </c>
      <c r="K192" s="647">
        <v>51</v>
      </c>
      <c r="M192" s="37"/>
      <c r="N192" s="37"/>
      <c r="O192" s="37"/>
    </row>
    <row r="193" spans="1:44" ht="18.600000000000001" customHeight="1">
      <c r="A193" s="655" t="s">
        <v>992</v>
      </c>
      <c r="B193" s="631"/>
      <c r="C193" s="610">
        <v>18</v>
      </c>
      <c r="D193" s="610">
        <v>20</v>
      </c>
      <c r="E193" s="612"/>
      <c r="F193" s="612">
        <v>572700</v>
      </c>
      <c r="G193" s="613"/>
      <c r="H193" s="691">
        <f t="shared" si="61"/>
        <v>0</v>
      </c>
      <c r="I193" s="628" t="s">
        <v>131</v>
      </c>
      <c r="J193" s="639">
        <v>0.36199999999999999</v>
      </c>
      <c r="K193" s="647">
        <v>51</v>
      </c>
      <c r="M193" s="37"/>
      <c r="N193" s="37"/>
      <c r="O193" s="37"/>
    </row>
    <row r="194" spans="1:44" ht="18.600000000000001" customHeight="1">
      <c r="A194" s="688" t="s">
        <v>1133</v>
      </c>
      <c r="B194" s="631"/>
      <c r="C194" s="644">
        <v>22.4</v>
      </c>
      <c r="D194" s="610">
        <v>25</v>
      </c>
      <c r="E194" s="612"/>
      <c r="F194" s="612">
        <v>653400</v>
      </c>
      <c r="G194" s="613"/>
      <c r="H194" s="691">
        <f t="shared" si="61"/>
        <v>0</v>
      </c>
      <c r="I194" s="628" t="s">
        <v>132</v>
      </c>
      <c r="J194" s="639">
        <v>0.79400000000000004</v>
      </c>
      <c r="K194" s="645">
        <v>100</v>
      </c>
      <c r="L194" s="74"/>
      <c r="M194" s="37"/>
      <c r="N194" s="37"/>
      <c r="O194" s="37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</row>
    <row r="195" spans="1:44" ht="18.600000000000001" customHeight="1">
      <c r="A195" s="688" t="s">
        <v>1134</v>
      </c>
      <c r="B195" s="631"/>
      <c r="C195" s="610">
        <v>25</v>
      </c>
      <c r="D195" s="610">
        <v>28</v>
      </c>
      <c r="E195" s="612"/>
      <c r="F195" s="612">
        <v>706100</v>
      </c>
      <c r="G195" s="613"/>
      <c r="H195" s="691">
        <f t="shared" si="61"/>
        <v>0</v>
      </c>
      <c r="I195" s="628" t="s">
        <v>132</v>
      </c>
      <c r="J195" s="639">
        <v>0.79400000000000004</v>
      </c>
      <c r="K195" s="645">
        <v>100</v>
      </c>
      <c r="L195" s="74"/>
      <c r="M195" s="37"/>
      <c r="N195" s="37"/>
      <c r="O195" s="37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</row>
    <row r="196" spans="1:44" ht="18.600000000000001" customHeight="1">
      <c r="A196" s="688" t="s">
        <v>1135</v>
      </c>
      <c r="B196" s="631"/>
      <c r="C196" s="610">
        <v>28</v>
      </c>
      <c r="D196" s="610">
        <v>31.2</v>
      </c>
      <c r="E196" s="612"/>
      <c r="F196" s="612">
        <v>738700</v>
      </c>
      <c r="G196" s="613"/>
      <c r="H196" s="691">
        <f t="shared" si="61"/>
        <v>0</v>
      </c>
      <c r="I196" s="628" t="s">
        <v>132</v>
      </c>
      <c r="J196" s="639">
        <v>0.79400000000000004</v>
      </c>
      <c r="K196" s="645">
        <v>100</v>
      </c>
      <c r="L196" s="74"/>
      <c r="M196" s="37"/>
      <c r="N196" s="37"/>
      <c r="O196" s="37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</row>
    <row r="197" spans="1:44" ht="30" customHeight="1">
      <c r="A197" s="689" t="s">
        <v>82</v>
      </c>
      <c r="B197" s="634"/>
      <c r="C197" s="634"/>
      <c r="D197" s="634"/>
      <c r="E197" s="634"/>
      <c r="F197" s="634"/>
      <c r="G197" s="634"/>
      <c r="H197" s="635"/>
      <c r="I197" s="636"/>
      <c r="J197" s="636"/>
      <c r="K197" s="661"/>
      <c r="M197" s="37"/>
      <c r="N197" s="37"/>
      <c r="O197" s="37"/>
    </row>
    <row r="198" spans="1:44" ht="30" customHeight="1">
      <c r="A198" s="902" t="s">
        <v>83</v>
      </c>
      <c r="B198" s="903"/>
      <c r="C198" s="903"/>
      <c r="D198" s="903"/>
      <c r="E198" s="903"/>
      <c r="F198" s="903"/>
      <c r="G198" s="903"/>
      <c r="H198" s="903"/>
      <c r="I198" s="903"/>
      <c r="J198" s="903"/>
      <c r="K198" s="904"/>
      <c r="M198" s="37"/>
      <c r="N198" s="37"/>
      <c r="O198" s="37"/>
    </row>
    <row r="199" spans="1:44" ht="17.25" customHeight="1">
      <c r="A199" s="648" t="s">
        <v>993</v>
      </c>
      <c r="B199" s="631"/>
      <c r="C199" s="644">
        <v>3.6</v>
      </c>
      <c r="D199" s="644">
        <v>4.0999999999999996</v>
      </c>
      <c r="E199" s="612"/>
      <c r="F199" s="612">
        <v>201200</v>
      </c>
      <c r="G199" s="613"/>
      <c r="H199" s="691">
        <f t="shared" ref="H199:H206" si="62">F199*G199</f>
        <v>0</v>
      </c>
      <c r="I199" s="628" t="s">
        <v>133</v>
      </c>
      <c r="J199" s="639">
        <v>0.29099999999999998</v>
      </c>
      <c r="K199" s="647">
        <v>36</v>
      </c>
      <c r="L199" s="74"/>
      <c r="M199" s="37"/>
      <c r="N199" s="37"/>
      <c r="O199" s="37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</row>
    <row r="200" spans="1:44" ht="17.25" customHeight="1">
      <c r="A200" s="648" t="s">
        <v>994</v>
      </c>
      <c r="B200" s="631"/>
      <c r="C200" s="690">
        <v>4.5</v>
      </c>
      <c r="D200" s="629">
        <v>5</v>
      </c>
      <c r="E200" s="612"/>
      <c r="F200" s="612">
        <v>214400</v>
      </c>
      <c r="G200" s="613"/>
      <c r="H200" s="691">
        <f t="shared" si="62"/>
        <v>0</v>
      </c>
      <c r="I200" s="628" t="s">
        <v>133</v>
      </c>
      <c r="J200" s="639">
        <v>0.29099999999999998</v>
      </c>
      <c r="K200" s="645">
        <v>37</v>
      </c>
      <c r="L200" s="74"/>
      <c r="M200" s="37"/>
      <c r="N200" s="37"/>
      <c r="O200" s="37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</row>
    <row r="201" spans="1:44" ht="17.25" customHeight="1">
      <c r="A201" s="648" t="s">
        <v>995</v>
      </c>
      <c r="B201" s="631"/>
      <c r="C201" s="644">
        <v>5.6</v>
      </c>
      <c r="D201" s="644">
        <v>6.3</v>
      </c>
      <c r="E201" s="612"/>
      <c r="F201" s="612">
        <v>217300</v>
      </c>
      <c r="G201" s="613"/>
      <c r="H201" s="691">
        <f t="shared" si="62"/>
        <v>0</v>
      </c>
      <c r="I201" s="628" t="s">
        <v>133</v>
      </c>
      <c r="J201" s="639">
        <v>0.29099999999999998</v>
      </c>
      <c r="K201" s="645">
        <v>37</v>
      </c>
      <c r="L201" s="74"/>
      <c r="M201" s="37"/>
      <c r="N201" s="37"/>
      <c r="O201" s="37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</row>
    <row r="202" spans="1:44" ht="17.25" customHeight="1">
      <c r="A202" s="648" t="s">
        <v>996</v>
      </c>
      <c r="B202" s="631"/>
      <c r="C202" s="644">
        <v>7.1</v>
      </c>
      <c r="D202" s="610">
        <v>8</v>
      </c>
      <c r="E202" s="612"/>
      <c r="F202" s="612">
        <v>254900</v>
      </c>
      <c r="G202" s="613"/>
      <c r="H202" s="691">
        <f t="shared" si="62"/>
        <v>0</v>
      </c>
      <c r="I202" s="628" t="s">
        <v>133</v>
      </c>
      <c r="J202" s="639">
        <v>0.29099999999999998</v>
      </c>
      <c r="K202" s="645">
        <v>38</v>
      </c>
      <c r="L202" s="74"/>
      <c r="M202" s="37"/>
      <c r="N202" s="37"/>
      <c r="O202" s="37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</row>
    <row r="203" spans="1:44" ht="17.25" customHeight="1">
      <c r="A203" s="648" t="s">
        <v>997</v>
      </c>
      <c r="B203" s="631"/>
      <c r="C203" s="610">
        <v>9</v>
      </c>
      <c r="D203" s="610">
        <v>10</v>
      </c>
      <c r="E203" s="612"/>
      <c r="F203" s="612">
        <v>335600</v>
      </c>
      <c r="G203" s="613"/>
      <c r="H203" s="691">
        <f t="shared" si="62"/>
        <v>0</v>
      </c>
      <c r="I203" s="628" t="s">
        <v>134</v>
      </c>
      <c r="J203" s="639">
        <v>0.45200000000000001</v>
      </c>
      <c r="K203" s="645">
        <v>61</v>
      </c>
      <c r="L203" s="74"/>
      <c r="M203" s="37"/>
      <c r="N203" s="37"/>
      <c r="O203" s="37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</row>
    <row r="204" spans="1:44" ht="17.25" customHeight="1">
      <c r="A204" s="648" t="s">
        <v>998</v>
      </c>
      <c r="B204" s="631"/>
      <c r="C204" s="644">
        <v>11.2</v>
      </c>
      <c r="D204" s="644">
        <v>12.5</v>
      </c>
      <c r="E204" s="612"/>
      <c r="F204" s="612">
        <v>370300</v>
      </c>
      <c r="G204" s="613"/>
      <c r="H204" s="691">
        <f t="shared" si="62"/>
        <v>0</v>
      </c>
      <c r="I204" s="628" t="s">
        <v>134</v>
      </c>
      <c r="J204" s="639">
        <v>0.45200000000000001</v>
      </c>
      <c r="K204" s="647">
        <v>62</v>
      </c>
      <c r="L204" s="74"/>
      <c r="M204" s="37"/>
      <c r="N204" s="37"/>
      <c r="O204" s="37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</row>
    <row r="205" spans="1:44" s="3" customFormat="1" ht="17.25" customHeight="1">
      <c r="A205" s="648" t="s">
        <v>999</v>
      </c>
      <c r="B205" s="631"/>
      <c r="C205" s="644">
        <v>12.5</v>
      </c>
      <c r="D205" s="610">
        <v>14</v>
      </c>
      <c r="E205" s="612"/>
      <c r="F205" s="612">
        <v>425900</v>
      </c>
      <c r="G205" s="613"/>
      <c r="H205" s="691">
        <f t="shared" si="62"/>
        <v>0</v>
      </c>
      <c r="I205" s="628" t="s">
        <v>134</v>
      </c>
      <c r="J205" s="639">
        <v>0.45200000000000001</v>
      </c>
      <c r="K205" s="647">
        <v>62</v>
      </c>
      <c r="L205" s="38"/>
      <c r="M205" s="37"/>
      <c r="N205" s="37"/>
      <c r="O205" s="37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</row>
    <row r="206" spans="1:44" ht="17.25" customHeight="1" thickBot="1">
      <c r="A206" s="648" t="s">
        <v>1000</v>
      </c>
      <c r="B206" s="631"/>
      <c r="C206" s="610">
        <v>14</v>
      </c>
      <c r="D206" s="610">
        <v>16</v>
      </c>
      <c r="E206" s="612"/>
      <c r="F206" s="612">
        <v>504400</v>
      </c>
      <c r="G206" s="613"/>
      <c r="H206" s="691">
        <f t="shared" si="62"/>
        <v>0</v>
      </c>
      <c r="I206" s="628" t="s">
        <v>134</v>
      </c>
      <c r="J206" s="639">
        <v>0.45200000000000001</v>
      </c>
      <c r="K206" s="645">
        <v>62</v>
      </c>
      <c r="L206" s="74"/>
      <c r="M206" s="37"/>
      <c r="N206" s="37"/>
      <c r="O206" s="37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</row>
    <row r="207" spans="1:44" ht="30" customHeight="1">
      <c r="A207" s="807" t="s">
        <v>25</v>
      </c>
      <c r="B207" s="808"/>
      <c r="C207" s="808"/>
      <c r="D207" s="808"/>
      <c r="E207" s="808"/>
      <c r="F207" s="808"/>
      <c r="G207" s="808"/>
      <c r="H207" s="808"/>
      <c r="I207" s="808"/>
      <c r="J207" s="600"/>
      <c r="K207" s="646"/>
      <c r="L207" s="33"/>
      <c r="M207" s="33"/>
      <c r="N207" s="33"/>
      <c r="O207" s="37"/>
    </row>
    <row r="208" spans="1:44" ht="61.95" customHeight="1">
      <c r="A208" s="669" t="s">
        <v>21</v>
      </c>
      <c r="B208" s="933" t="s">
        <v>136</v>
      </c>
      <c r="C208" s="728"/>
      <c r="D208" s="729"/>
      <c r="E208" s="706"/>
      <c r="F208" s="682" t="s">
        <v>259</v>
      </c>
      <c r="G208" s="641" t="s">
        <v>18</v>
      </c>
      <c r="H208" s="608" t="s">
        <v>464</v>
      </c>
      <c r="I208" s="1103" t="s">
        <v>13</v>
      </c>
      <c r="J208" s="1104"/>
      <c r="K208" s="656" t="s">
        <v>14</v>
      </c>
      <c r="O208" s="37"/>
    </row>
    <row r="209" spans="1:44" ht="22.5" customHeight="1">
      <c r="A209" s="662" t="s">
        <v>183</v>
      </c>
      <c r="B209" s="637"/>
      <c r="C209" s="637"/>
      <c r="D209" s="637"/>
      <c r="E209" s="637"/>
      <c r="F209" s="637"/>
      <c r="G209" s="637"/>
      <c r="H209" s="637"/>
      <c r="I209" s="637"/>
      <c r="J209" s="637"/>
      <c r="K209" s="663"/>
      <c r="L209" s="45"/>
      <c r="M209" s="45"/>
      <c r="N209" s="45"/>
      <c r="O209" s="37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</row>
    <row r="210" spans="1:44" s="46" customFormat="1" ht="15" customHeight="1">
      <c r="A210" s="653" t="s">
        <v>1010</v>
      </c>
      <c r="B210" s="727" t="s">
        <v>88</v>
      </c>
      <c r="C210" s="725"/>
      <c r="D210" s="726"/>
      <c r="E210" s="612"/>
      <c r="F210" s="612">
        <v>16700</v>
      </c>
      <c r="G210" s="607"/>
      <c r="H210" s="691">
        <f t="shared" ref="H210:H241" si="63">F210*G210</f>
        <v>0</v>
      </c>
      <c r="I210" s="1067">
        <v>6.0000000000000001E-3</v>
      </c>
      <c r="J210" s="1068"/>
      <c r="K210" s="660">
        <v>1</v>
      </c>
      <c r="L210" s="63"/>
      <c r="M210" s="47"/>
      <c r="N210" s="3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</row>
    <row r="211" spans="1:44" s="46" customFormat="1" ht="15" customHeight="1">
      <c r="A211" s="653" t="s">
        <v>1376</v>
      </c>
      <c r="B211" s="727" t="s">
        <v>88</v>
      </c>
      <c r="C211" s="725"/>
      <c r="D211" s="726"/>
      <c r="E211" s="612"/>
      <c r="F211" s="612">
        <v>16700</v>
      </c>
      <c r="G211" s="607"/>
      <c r="H211" s="691">
        <f t="shared" si="63"/>
        <v>0</v>
      </c>
      <c r="I211" s="1067">
        <v>6.0000000000000001E-3</v>
      </c>
      <c r="J211" s="1068"/>
      <c r="K211" s="660">
        <v>1</v>
      </c>
      <c r="L211" s="63"/>
      <c r="M211" s="47"/>
      <c r="N211" s="3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</row>
    <row r="212" spans="1:44" s="27" customFormat="1" ht="15" customHeight="1">
      <c r="A212" s="653" t="s">
        <v>1171</v>
      </c>
      <c r="B212" s="727" t="s">
        <v>233</v>
      </c>
      <c r="C212" s="725"/>
      <c r="D212" s="726"/>
      <c r="E212" s="612"/>
      <c r="F212" s="612">
        <v>15600</v>
      </c>
      <c r="G212" s="607"/>
      <c r="H212" s="691">
        <f t="shared" si="63"/>
        <v>0</v>
      </c>
      <c r="I212" s="1067">
        <v>0.02</v>
      </c>
      <c r="J212" s="1068"/>
      <c r="K212" s="660">
        <v>1.1000000000000001</v>
      </c>
      <c r="L212" s="40"/>
      <c r="M212" s="40"/>
      <c r="N212" s="47"/>
      <c r="O212" s="47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</row>
    <row r="213" spans="1:44" s="27" customFormat="1" ht="15" customHeight="1">
      <c r="A213" s="653" t="s">
        <v>1057</v>
      </c>
      <c r="B213" s="727" t="s">
        <v>274</v>
      </c>
      <c r="C213" s="725"/>
      <c r="D213" s="726"/>
      <c r="E213" s="612"/>
      <c r="F213" s="612">
        <v>17100</v>
      </c>
      <c r="G213" s="607"/>
      <c r="H213" s="691">
        <f t="shared" si="63"/>
        <v>0</v>
      </c>
      <c r="I213" s="1067">
        <v>0.02</v>
      </c>
      <c r="J213" s="1068"/>
      <c r="K213" s="660">
        <v>1.1000000000000001</v>
      </c>
      <c r="L213" s="40"/>
      <c r="M213" s="40"/>
      <c r="N213" s="47"/>
      <c r="O213" s="47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</row>
    <row r="214" spans="1:44" s="27" customFormat="1" ht="15" customHeight="1">
      <c r="A214" s="653" t="s">
        <v>597</v>
      </c>
      <c r="B214" s="727" t="s">
        <v>233</v>
      </c>
      <c r="C214" s="725"/>
      <c r="D214" s="726"/>
      <c r="E214" s="612"/>
      <c r="F214" s="612">
        <v>20300</v>
      </c>
      <c r="G214" s="607"/>
      <c r="H214" s="691">
        <f t="shared" si="63"/>
        <v>0</v>
      </c>
      <c r="I214" s="1067">
        <v>0.02</v>
      </c>
      <c r="J214" s="1068"/>
      <c r="K214" s="660">
        <v>1.1000000000000001</v>
      </c>
      <c r="L214" s="40"/>
      <c r="M214" s="40"/>
      <c r="N214" s="47"/>
      <c r="O214" s="47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</row>
    <row r="215" spans="1:44" s="27" customFormat="1" ht="15" customHeight="1">
      <c r="A215" s="653" t="s">
        <v>1058</v>
      </c>
      <c r="B215" s="727" t="s">
        <v>275</v>
      </c>
      <c r="C215" s="725"/>
      <c r="D215" s="726"/>
      <c r="E215" s="612"/>
      <c r="F215" s="612">
        <v>13100</v>
      </c>
      <c r="G215" s="607"/>
      <c r="H215" s="691">
        <f t="shared" si="63"/>
        <v>0</v>
      </c>
      <c r="I215" s="1067">
        <v>0.02</v>
      </c>
      <c r="J215" s="1068"/>
      <c r="K215" s="660">
        <v>0.8</v>
      </c>
      <c r="L215" s="40"/>
      <c r="M215" s="40"/>
      <c r="N215" s="47"/>
      <c r="O215" s="47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</row>
    <row r="216" spans="1:44" s="27" customFormat="1" ht="15" customHeight="1">
      <c r="A216" s="653" t="s">
        <v>1059</v>
      </c>
      <c r="B216" s="727" t="s">
        <v>239</v>
      </c>
      <c r="C216" s="725"/>
      <c r="D216" s="726"/>
      <c r="E216" s="612"/>
      <c r="F216" s="612">
        <v>16700</v>
      </c>
      <c r="G216" s="607"/>
      <c r="H216" s="691">
        <f t="shared" si="63"/>
        <v>0</v>
      </c>
      <c r="I216" s="1067">
        <v>0.02</v>
      </c>
      <c r="J216" s="1068"/>
      <c r="K216" s="660">
        <v>1.1000000000000001</v>
      </c>
      <c r="L216" s="40"/>
      <c r="M216" s="40"/>
      <c r="N216" s="47"/>
      <c r="O216" s="47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</row>
    <row r="217" spans="1:44" s="7" customFormat="1" ht="15" customHeight="1">
      <c r="A217" s="653" t="s">
        <v>1060</v>
      </c>
      <c r="B217" s="727" t="s">
        <v>240</v>
      </c>
      <c r="C217" s="725"/>
      <c r="D217" s="726"/>
      <c r="E217" s="612"/>
      <c r="F217" s="612">
        <v>599700</v>
      </c>
      <c r="G217" s="607"/>
      <c r="H217" s="691">
        <f t="shared" si="63"/>
        <v>0</v>
      </c>
      <c r="I217" s="1067">
        <v>0.02</v>
      </c>
      <c r="J217" s="1068"/>
      <c r="K217" s="660">
        <v>1.1000000000000001</v>
      </c>
      <c r="L217" s="249"/>
      <c r="M217" s="40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</row>
    <row r="218" spans="1:44" s="7" customFormat="1" ht="15" customHeight="1">
      <c r="A218" s="653" t="s">
        <v>1061</v>
      </c>
      <c r="B218" s="727" t="s">
        <v>243</v>
      </c>
      <c r="C218" s="725"/>
      <c r="D218" s="726"/>
      <c r="E218" s="612"/>
      <c r="F218" s="612">
        <v>210300</v>
      </c>
      <c r="G218" s="607"/>
      <c r="H218" s="691">
        <f t="shared" si="63"/>
        <v>0</v>
      </c>
      <c r="I218" s="1067">
        <v>0.02</v>
      </c>
      <c r="J218" s="1068"/>
      <c r="K218" s="660">
        <v>1.1000000000000001</v>
      </c>
      <c r="L218" s="249"/>
      <c r="M218" s="40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</row>
    <row r="219" spans="1:44" s="7" customFormat="1" ht="15" customHeight="1">
      <c r="A219" s="653" t="s">
        <v>1062</v>
      </c>
      <c r="B219" s="727" t="s">
        <v>244</v>
      </c>
      <c r="C219" s="725"/>
      <c r="D219" s="726"/>
      <c r="E219" s="612"/>
      <c r="F219" s="612">
        <v>190400</v>
      </c>
      <c r="G219" s="607"/>
      <c r="H219" s="691">
        <f t="shared" si="63"/>
        <v>0</v>
      </c>
      <c r="I219" s="1067">
        <v>0.02</v>
      </c>
      <c r="J219" s="1068"/>
      <c r="K219" s="660">
        <v>1.1000000000000001</v>
      </c>
      <c r="L219" s="249"/>
      <c r="M219" s="40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</row>
    <row r="220" spans="1:44" s="7" customFormat="1" ht="15" customHeight="1">
      <c r="A220" s="653" t="s">
        <v>1063</v>
      </c>
      <c r="B220" s="727" t="s">
        <v>245</v>
      </c>
      <c r="C220" s="725"/>
      <c r="D220" s="726"/>
      <c r="E220" s="612"/>
      <c r="F220" s="612">
        <v>92400</v>
      </c>
      <c r="G220" s="607"/>
      <c r="H220" s="691">
        <f t="shared" si="63"/>
        <v>0</v>
      </c>
      <c r="I220" s="1067">
        <v>0.02</v>
      </c>
      <c r="J220" s="1068"/>
      <c r="K220" s="660">
        <v>1.1000000000000001</v>
      </c>
      <c r="L220" s="249"/>
      <c r="M220" s="40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</row>
    <row r="221" spans="1:44" s="7" customFormat="1" ht="15" customHeight="1">
      <c r="A221" s="653" t="s">
        <v>1021</v>
      </c>
      <c r="B221" s="727" t="s">
        <v>269</v>
      </c>
      <c r="C221" s="725"/>
      <c r="D221" s="726"/>
      <c r="E221" s="612"/>
      <c r="F221" s="612">
        <v>28800</v>
      </c>
      <c r="G221" s="607"/>
      <c r="H221" s="691">
        <f t="shared" si="63"/>
        <v>0</v>
      </c>
      <c r="I221" s="1065">
        <v>0.02</v>
      </c>
      <c r="J221" s="1066"/>
      <c r="K221" s="660">
        <v>1.1000000000000001</v>
      </c>
      <c r="L221" s="249"/>
      <c r="M221" s="40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</row>
    <row r="222" spans="1:44" s="7" customFormat="1" ht="15" customHeight="1">
      <c r="A222" s="653" t="s">
        <v>1022</v>
      </c>
      <c r="B222" s="727" t="s">
        <v>270</v>
      </c>
      <c r="C222" s="725"/>
      <c r="D222" s="726"/>
      <c r="E222" s="612"/>
      <c r="F222" s="612">
        <v>43400</v>
      </c>
      <c r="G222" s="607"/>
      <c r="H222" s="691">
        <f t="shared" si="63"/>
        <v>0</v>
      </c>
      <c r="I222" s="1065">
        <v>0.02</v>
      </c>
      <c r="J222" s="1066"/>
      <c r="K222" s="660">
        <v>1.1000000000000001</v>
      </c>
      <c r="L222" s="249"/>
      <c r="M222" s="40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</row>
    <row r="223" spans="1:44" s="30" customFormat="1" ht="15" customHeight="1">
      <c r="A223" s="653" t="s">
        <v>1041</v>
      </c>
      <c r="B223" s="727" t="s">
        <v>234</v>
      </c>
      <c r="C223" s="725"/>
      <c r="D223" s="726"/>
      <c r="E223" s="612"/>
      <c r="F223" s="612">
        <v>28100</v>
      </c>
      <c r="G223" s="607"/>
      <c r="H223" s="691">
        <f t="shared" si="63"/>
        <v>0</v>
      </c>
      <c r="I223" s="1065">
        <v>2.5000000000000001E-2</v>
      </c>
      <c r="J223" s="1066"/>
      <c r="K223" s="660">
        <v>3</v>
      </c>
      <c r="L223" s="40"/>
      <c r="M223" s="40"/>
      <c r="N223" s="47"/>
      <c r="O223" s="47"/>
      <c r="P223" s="47"/>
    </row>
    <row r="224" spans="1:44" s="30" customFormat="1" ht="15" customHeight="1">
      <c r="A224" s="653" t="s">
        <v>1064</v>
      </c>
      <c r="B224" s="727" t="s">
        <v>235</v>
      </c>
      <c r="C224" s="725"/>
      <c r="D224" s="726"/>
      <c r="E224" s="612"/>
      <c r="F224" s="612">
        <v>31200</v>
      </c>
      <c r="G224" s="607"/>
      <c r="H224" s="691">
        <f t="shared" si="63"/>
        <v>0</v>
      </c>
      <c r="I224" s="1065">
        <v>3.1E-2</v>
      </c>
      <c r="J224" s="1066"/>
      <c r="K224" s="660">
        <v>3.2</v>
      </c>
      <c r="L224" s="40"/>
      <c r="M224" s="40"/>
      <c r="N224" s="47"/>
      <c r="O224" s="47"/>
      <c r="P224" s="47"/>
    </row>
    <row r="225" spans="1:16" s="30" customFormat="1" ht="15" customHeight="1">
      <c r="A225" s="653" t="s">
        <v>1056</v>
      </c>
      <c r="B225" s="727" t="s">
        <v>236</v>
      </c>
      <c r="C225" s="725"/>
      <c r="D225" s="726"/>
      <c r="E225" s="612"/>
      <c r="F225" s="612">
        <v>31200</v>
      </c>
      <c r="G225" s="607"/>
      <c r="H225" s="691">
        <f t="shared" si="63"/>
        <v>0</v>
      </c>
      <c r="I225" s="1065">
        <v>1.2E-2</v>
      </c>
      <c r="J225" s="1066"/>
      <c r="K225" s="660">
        <v>2.9</v>
      </c>
      <c r="L225" s="40"/>
      <c r="M225" s="40"/>
      <c r="N225" s="47"/>
      <c r="O225" s="47"/>
      <c r="P225" s="47"/>
    </row>
    <row r="226" spans="1:16" s="30" customFormat="1" ht="15" customHeight="1">
      <c r="A226" s="652" t="s">
        <v>1023</v>
      </c>
      <c r="B226" s="727" t="s">
        <v>2</v>
      </c>
      <c r="C226" s="725"/>
      <c r="D226" s="726"/>
      <c r="E226" s="612"/>
      <c r="F226" s="612">
        <v>20500</v>
      </c>
      <c r="G226" s="607"/>
      <c r="H226" s="691">
        <f t="shared" si="63"/>
        <v>0</v>
      </c>
      <c r="I226" s="1065">
        <v>6.0000000000000001E-3</v>
      </c>
      <c r="J226" s="1066"/>
      <c r="K226" s="660">
        <v>1</v>
      </c>
      <c r="L226" s="40"/>
      <c r="M226" s="40"/>
      <c r="N226" s="47"/>
      <c r="O226" s="47"/>
      <c r="P226" s="47"/>
    </row>
    <row r="227" spans="1:16" s="30" customFormat="1" ht="15" customHeight="1">
      <c r="A227" s="652" t="s">
        <v>1065</v>
      </c>
      <c r="B227" s="727" t="s">
        <v>2</v>
      </c>
      <c r="C227" s="725"/>
      <c r="D227" s="726"/>
      <c r="E227" s="612"/>
      <c r="F227" s="612">
        <v>16700</v>
      </c>
      <c r="G227" s="607"/>
      <c r="H227" s="691">
        <f t="shared" si="63"/>
        <v>0</v>
      </c>
      <c r="I227" s="1065">
        <v>3.0000000000000001E-3</v>
      </c>
      <c r="J227" s="1066"/>
      <c r="K227" s="660">
        <v>1.1000000000000001</v>
      </c>
      <c r="N227" s="47"/>
      <c r="O227" s="47"/>
      <c r="P227" s="47"/>
    </row>
    <row r="228" spans="1:16" s="30" customFormat="1" ht="15" customHeight="1">
      <c r="A228" s="652" t="s">
        <v>1066</v>
      </c>
      <c r="B228" s="727" t="s">
        <v>560</v>
      </c>
      <c r="C228" s="725"/>
      <c r="D228" s="726"/>
      <c r="E228" s="612"/>
      <c r="F228" s="612">
        <v>17800</v>
      </c>
      <c r="G228" s="607"/>
      <c r="H228" s="691">
        <f t="shared" si="63"/>
        <v>0</v>
      </c>
      <c r="I228" s="1065">
        <v>4.0000000000000001E-3</v>
      </c>
      <c r="J228" s="1066"/>
      <c r="K228" s="660">
        <v>0.8</v>
      </c>
      <c r="N228" s="47"/>
      <c r="O228" s="47"/>
      <c r="P228" s="47"/>
    </row>
    <row r="229" spans="1:16" s="30" customFormat="1" ht="15" customHeight="1">
      <c r="A229" s="652" t="s">
        <v>1067</v>
      </c>
      <c r="B229" s="727" t="s">
        <v>561</v>
      </c>
      <c r="C229" s="725"/>
      <c r="D229" s="726"/>
      <c r="E229" s="612"/>
      <c r="F229" s="612">
        <v>18000</v>
      </c>
      <c r="G229" s="607"/>
      <c r="H229" s="691">
        <f t="shared" si="63"/>
        <v>0</v>
      </c>
      <c r="I229" s="1065">
        <v>4.0000000000000001E-3</v>
      </c>
      <c r="J229" s="1066"/>
      <c r="K229" s="660">
        <v>0.8</v>
      </c>
      <c r="N229" s="47"/>
      <c r="O229" s="47"/>
      <c r="P229" s="47"/>
    </row>
    <row r="230" spans="1:16" s="74" customFormat="1" ht="15" customHeight="1">
      <c r="A230" s="652" t="s">
        <v>1013</v>
      </c>
      <c r="B230" s="727" t="s">
        <v>282</v>
      </c>
      <c r="C230" s="725"/>
      <c r="D230" s="726"/>
      <c r="E230" s="612"/>
      <c r="F230" s="612">
        <v>15200</v>
      </c>
      <c r="G230" s="607"/>
      <c r="H230" s="691">
        <f t="shared" si="63"/>
        <v>0</v>
      </c>
      <c r="I230" s="1065">
        <v>4.0000000000000001E-3</v>
      </c>
      <c r="J230" s="1066"/>
      <c r="K230" s="660">
        <v>0.8</v>
      </c>
      <c r="N230" s="47"/>
      <c r="O230" s="47"/>
      <c r="P230" s="47"/>
    </row>
    <row r="231" spans="1:16" s="74" customFormat="1" ht="15" customHeight="1">
      <c r="A231" s="652" t="s">
        <v>1014</v>
      </c>
      <c r="B231" s="727" t="s">
        <v>283</v>
      </c>
      <c r="C231" s="725"/>
      <c r="D231" s="726"/>
      <c r="E231" s="612"/>
      <c r="F231" s="612">
        <v>15200</v>
      </c>
      <c r="G231" s="607"/>
      <c r="H231" s="691">
        <f t="shared" si="63"/>
        <v>0</v>
      </c>
      <c r="I231" s="1065">
        <v>4.0000000000000001E-3</v>
      </c>
      <c r="J231" s="1066"/>
      <c r="K231" s="660">
        <v>0.8</v>
      </c>
      <c r="N231" s="47"/>
      <c r="O231" s="47"/>
      <c r="P231" s="47"/>
    </row>
    <row r="232" spans="1:16" s="30" customFormat="1" ht="15" customHeight="1">
      <c r="A232" s="652" t="s">
        <v>1068</v>
      </c>
      <c r="B232" s="727" t="s">
        <v>1</v>
      </c>
      <c r="C232" s="725"/>
      <c r="D232" s="726"/>
      <c r="E232" s="612"/>
      <c r="F232" s="612">
        <v>17500</v>
      </c>
      <c r="G232" s="607"/>
      <c r="H232" s="691">
        <f t="shared" si="63"/>
        <v>0</v>
      </c>
      <c r="I232" s="1065">
        <v>4.0000000000000001E-3</v>
      </c>
      <c r="J232" s="1066"/>
      <c r="K232" s="660">
        <v>0.3</v>
      </c>
      <c r="N232" s="47"/>
      <c r="O232" s="47"/>
      <c r="P232" s="47"/>
    </row>
    <row r="233" spans="1:16" s="30" customFormat="1" ht="15" customHeight="1">
      <c r="A233" s="652" t="s">
        <v>1069</v>
      </c>
      <c r="B233" s="727" t="s">
        <v>158</v>
      </c>
      <c r="C233" s="725"/>
      <c r="D233" s="726"/>
      <c r="E233" s="612"/>
      <c r="F233" s="612">
        <v>23200</v>
      </c>
      <c r="G233" s="607"/>
      <c r="H233" s="691">
        <f t="shared" si="63"/>
        <v>0</v>
      </c>
      <c r="I233" s="1065">
        <v>0.01</v>
      </c>
      <c r="J233" s="1066"/>
      <c r="K233" s="660">
        <v>0.5</v>
      </c>
      <c r="N233" s="47"/>
      <c r="O233" s="47"/>
      <c r="P233" s="47"/>
    </row>
    <row r="234" spans="1:16" s="30" customFormat="1" ht="15" customHeight="1">
      <c r="A234" s="652" t="s">
        <v>1070</v>
      </c>
      <c r="B234" s="727" t="s">
        <v>3</v>
      </c>
      <c r="C234" s="725"/>
      <c r="D234" s="726"/>
      <c r="E234" s="612"/>
      <c r="F234" s="612">
        <v>26700</v>
      </c>
      <c r="G234" s="607"/>
      <c r="H234" s="691">
        <f t="shared" si="63"/>
        <v>0</v>
      </c>
      <c r="I234" s="1065">
        <v>3.0000000000000001E-3</v>
      </c>
      <c r="J234" s="1066"/>
      <c r="K234" s="660">
        <v>2</v>
      </c>
      <c r="N234" s="47"/>
      <c r="O234" s="47"/>
      <c r="P234" s="47"/>
    </row>
    <row r="235" spans="1:16" s="30" customFormat="1" ht="24" customHeight="1">
      <c r="A235" s="652" t="s">
        <v>1172</v>
      </c>
      <c r="B235" s="727" t="s">
        <v>558</v>
      </c>
      <c r="C235" s="725"/>
      <c r="D235" s="726"/>
      <c r="E235" s="612"/>
      <c r="F235" s="612">
        <v>277900</v>
      </c>
      <c r="G235" s="607"/>
      <c r="H235" s="691">
        <f t="shared" si="63"/>
        <v>0</v>
      </c>
      <c r="I235" s="1065">
        <v>3.0000000000000001E-3</v>
      </c>
      <c r="J235" s="1066"/>
      <c r="K235" s="660">
        <v>2</v>
      </c>
      <c r="N235" s="47"/>
      <c r="O235" s="47"/>
      <c r="P235" s="47"/>
    </row>
    <row r="236" spans="1:16" s="30" customFormat="1" ht="24.75" customHeight="1">
      <c r="A236" s="652" t="s">
        <v>1071</v>
      </c>
      <c r="B236" s="727" t="s">
        <v>559</v>
      </c>
      <c r="C236" s="725"/>
      <c r="D236" s="726"/>
      <c r="E236" s="612"/>
      <c r="F236" s="612">
        <v>401600</v>
      </c>
      <c r="G236" s="607"/>
      <c r="H236" s="691">
        <f t="shared" si="63"/>
        <v>0</v>
      </c>
      <c r="I236" s="1065">
        <v>4.0000000000000001E-3</v>
      </c>
      <c r="J236" s="1066"/>
      <c r="K236" s="660">
        <v>0.3</v>
      </c>
      <c r="N236" s="47"/>
      <c r="O236" s="47"/>
      <c r="P236" s="47"/>
    </row>
    <row r="237" spans="1:16" s="30" customFormat="1" ht="27" customHeight="1">
      <c r="A237" s="652" t="s">
        <v>1072</v>
      </c>
      <c r="B237" s="727" t="s">
        <v>562</v>
      </c>
      <c r="C237" s="725"/>
      <c r="D237" s="726"/>
      <c r="E237" s="612"/>
      <c r="F237" s="612">
        <v>201300</v>
      </c>
      <c r="G237" s="607"/>
      <c r="H237" s="691">
        <f t="shared" si="63"/>
        <v>0</v>
      </c>
      <c r="I237" s="1065">
        <v>4.0000000000000001E-3</v>
      </c>
      <c r="J237" s="1066"/>
      <c r="K237" s="660">
        <v>0.3</v>
      </c>
      <c r="N237" s="47"/>
      <c r="O237" s="47"/>
      <c r="P237" s="47"/>
    </row>
    <row r="238" spans="1:16" s="30" customFormat="1" ht="24.75" customHeight="1">
      <c r="A238" s="652" t="s">
        <v>284</v>
      </c>
      <c r="B238" s="727" t="s">
        <v>563</v>
      </c>
      <c r="C238" s="725"/>
      <c r="D238" s="726"/>
      <c r="E238" s="612"/>
      <c r="F238" s="612">
        <v>201300</v>
      </c>
      <c r="G238" s="607"/>
      <c r="H238" s="691">
        <f t="shared" si="63"/>
        <v>0</v>
      </c>
      <c r="I238" s="1065">
        <v>4.0000000000000001E-3</v>
      </c>
      <c r="J238" s="1066"/>
      <c r="K238" s="660">
        <v>0.3</v>
      </c>
      <c r="N238" s="47"/>
      <c r="O238" s="47"/>
      <c r="P238" s="47"/>
    </row>
    <row r="239" spans="1:16" s="74" customFormat="1" ht="27" customHeight="1">
      <c r="A239" s="705" t="s">
        <v>285</v>
      </c>
      <c r="B239" s="727" t="s">
        <v>563</v>
      </c>
      <c r="C239" s="725"/>
      <c r="D239" s="726"/>
      <c r="E239" s="612"/>
      <c r="F239" s="612">
        <v>201300</v>
      </c>
      <c r="G239" s="607"/>
      <c r="H239" s="691">
        <f t="shared" si="63"/>
        <v>0</v>
      </c>
      <c r="I239" s="1065">
        <v>4.0000000000000001E-3</v>
      </c>
      <c r="J239" s="1066"/>
      <c r="K239" s="660">
        <v>0.3</v>
      </c>
      <c r="N239" s="47"/>
      <c r="O239" s="47"/>
      <c r="P239" s="47"/>
    </row>
    <row r="240" spans="1:16" s="74" customFormat="1" ht="31.5" customHeight="1">
      <c r="A240" s="705" t="s">
        <v>1073</v>
      </c>
      <c r="B240" s="727" t="s">
        <v>563</v>
      </c>
      <c r="C240" s="725"/>
      <c r="D240" s="726"/>
      <c r="E240" s="612"/>
      <c r="F240" s="612">
        <v>201300</v>
      </c>
      <c r="G240" s="607"/>
      <c r="H240" s="691">
        <f t="shared" si="63"/>
        <v>0</v>
      </c>
      <c r="I240" s="1065">
        <v>4.0000000000000001E-3</v>
      </c>
      <c r="J240" s="1066"/>
      <c r="K240" s="660">
        <v>0.3</v>
      </c>
      <c r="N240" s="47"/>
      <c r="O240" s="47"/>
      <c r="P240" s="47"/>
    </row>
    <row r="241" spans="1:16" s="30" customFormat="1" ht="15" customHeight="1">
      <c r="A241" s="652" t="s">
        <v>1074</v>
      </c>
      <c r="B241" s="727" t="s">
        <v>5</v>
      </c>
      <c r="C241" s="725"/>
      <c r="D241" s="726"/>
      <c r="E241" s="612"/>
      <c r="F241" s="612">
        <v>947900</v>
      </c>
      <c r="G241" s="607"/>
      <c r="H241" s="691">
        <f t="shared" si="63"/>
        <v>0</v>
      </c>
      <c r="I241" s="1065">
        <v>1.4E-2</v>
      </c>
      <c r="J241" s="1066"/>
      <c r="K241" s="660">
        <v>2</v>
      </c>
      <c r="N241" s="47"/>
      <c r="O241" s="47"/>
      <c r="P241" s="47"/>
    </row>
    <row r="242" spans="1:16" s="30" customFormat="1" ht="15" customHeight="1">
      <c r="A242" s="652" t="s">
        <v>286</v>
      </c>
      <c r="B242" s="727" t="s">
        <v>67</v>
      </c>
      <c r="C242" s="725"/>
      <c r="D242" s="726"/>
      <c r="E242" s="612"/>
      <c r="F242" s="612">
        <v>536200</v>
      </c>
      <c r="G242" s="607"/>
      <c r="H242" s="691">
        <f t="shared" ref="H242:H265" si="64">F242*G242</f>
        <v>0</v>
      </c>
      <c r="I242" s="1065">
        <v>1.4E-2</v>
      </c>
      <c r="J242" s="1066"/>
      <c r="K242" s="660">
        <v>2</v>
      </c>
      <c r="N242" s="47"/>
      <c r="O242" s="47"/>
      <c r="P242" s="47"/>
    </row>
    <row r="243" spans="1:16" s="30" customFormat="1" ht="15" customHeight="1">
      <c r="A243" s="652" t="s">
        <v>1075</v>
      </c>
      <c r="B243" s="727" t="s">
        <v>6</v>
      </c>
      <c r="C243" s="725"/>
      <c r="D243" s="726"/>
      <c r="E243" s="612"/>
      <c r="F243" s="612">
        <v>355800</v>
      </c>
      <c r="G243" s="607"/>
      <c r="H243" s="691">
        <f t="shared" si="64"/>
        <v>0</v>
      </c>
      <c r="I243" s="1065">
        <v>1.4E-2</v>
      </c>
      <c r="J243" s="1066"/>
      <c r="K243" s="660">
        <v>2</v>
      </c>
      <c r="N243" s="47"/>
      <c r="O243" s="47"/>
      <c r="P243" s="47"/>
    </row>
    <row r="244" spans="1:16" s="74" customFormat="1" ht="15" customHeight="1">
      <c r="A244" s="652" t="s">
        <v>1076</v>
      </c>
      <c r="B244" s="727" t="s">
        <v>6</v>
      </c>
      <c r="C244" s="725"/>
      <c r="D244" s="726"/>
      <c r="E244" s="612"/>
      <c r="F244" s="612">
        <v>573600</v>
      </c>
      <c r="G244" s="607"/>
      <c r="H244" s="691">
        <f t="shared" si="64"/>
        <v>0</v>
      </c>
      <c r="I244" s="1065">
        <v>1.4E-2</v>
      </c>
      <c r="J244" s="1066"/>
      <c r="K244" s="660">
        <v>2</v>
      </c>
      <c r="N244" s="47"/>
      <c r="O244" s="47"/>
      <c r="P244" s="47"/>
    </row>
    <row r="245" spans="1:16" s="30" customFormat="1" ht="15" customHeight="1">
      <c r="A245" s="652" t="s">
        <v>1077</v>
      </c>
      <c r="B245" s="727" t="s">
        <v>4</v>
      </c>
      <c r="C245" s="725"/>
      <c r="D245" s="726"/>
      <c r="E245" s="612"/>
      <c r="F245" s="612">
        <v>449200</v>
      </c>
      <c r="G245" s="607"/>
      <c r="H245" s="691">
        <f t="shared" si="64"/>
        <v>0</v>
      </c>
      <c r="I245" s="1065">
        <v>4.0000000000000001E-3</v>
      </c>
      <c r="J245" s="1066"/>
      <c r="K245" s="660">
        <v>1.5</v>
      </c>
      <c r="N245" s="47"/>
      <c r="O245" s="47"/>
      <c r="P245" s="47"/>
    </row>
    <row r="246" spans="1:16" s="30" customFormat="1" ht="15" customHeight="1">
      <c r="A246" s="652" t="s">
        <v>1078</v>
      </c>
      <c r="B246" s="727" t="s">
        <v>564</v>
      </c>
      <c r="C246" s="725"/>
      <c r="D246" s="726"/>
      <c r="E246" s="612"/>
      <c r="F246" s="612">
        <v>121500</v>
      </c>
      <c r="G246" s="607"/>
      <c r="H246" s="691">
        <f t="shared" si="64"/>
        <v>0</v>
      </c>
      <c r="I246" s="1065">
        <v>1.2E-2</v>
      </c>
      <c r="J246" s="1066"/>
      <c r="K246" s="660">
        <v>1</v>
      </c>
      <c r="N246" s="47"/>
      <c r="O246" s="47"/>
      <c r="P246" s="47"/>
    </row>
    <row r="247" spans="1:16" s="30" customFormat="1" ht="15" customHeight="1">
      <c r="A247" s="652" t="s">
        <v>1079</v>
      </c>
      <c r="B247" s="727" t="s">
        <v>20</v>
      </c>
      <c r="C247" s="725"/>
      <c r="D247" s="726"/>
      <c r="E247" s="612"/>
      <c r="F247" s="612">
        <v>175100</v>
      </c>
      <c r="G247" s="607"/>
      <c r="H247" s="691">
        <f t="shared" si="64"/>
        <v>0</v>
      </c>
      <c r="I247" s="1065">
        <v>1.2E-2</v>
      </c>
      <c r="J247" s="1066"/>
      <c r="K247" s="660">
        <v>1</v>
      </c>
      <c r="N247" s="47"/>
      <c r="O247" s="47"/>
      <c r="P247" s="47"/>
    </row>
    <row r="248" spans="1:16" s="30" customFormat="1" ht="15" customHeight="1">
      <c r="A248" s="652" t="s">
        <v>1080</v>
      </c>
      <c r="B248" s="727" t="s">
        <v>26</v>
      </c>
      <c r="C248" s="725"/>
      <c r="D248" s="726"/>
      <c r="E248" s="612"/>
      <c r="F248" s="612">
        <v>190400</v>
      </c>
      <c r="G248" s="607"/>
      <c r="H248" s="691">
        <f t="shared" si="64"/>
        <v>0</v>
      </c>
      <c r="I248" s="1065">
        <v>1.2E-2</v>
      </c>
      <c r="J248" s="1066"/>
      <c r="K248" s="660">
        <v>1</v>
      </c>
      <c r="N248" s="47"/>
      <c r="O248" s="47"/>
      <c r="P248" s="47"/>
    </row>
    <row r="249" spans="1:16" s="30" customFormat="1" ht="15" customHeight="1">
      <c r="A249" s="652" t="s">
        <v>1081</v>
      </c>
      <c r="B249" s="727" t="s">
        <v>565</v>
      </c>
      <c r="C249" s="725"/>
      <c r="D249" s="726"/>
      <c r="E249" s="612"/>
      <c r="F249" s="612">
        <v>103100</v>
      </c>
      <c r="G249" s="607"/>
      <c r="H249" s="691">
        <f t="shared" si="64"/>
        <v>0</v>
      </c>
      <c r="I249" s="1065">
        <v>1.6E-2</v>
      </c>
      <c r="J249" s="1066"/>
      <c r="K249" s="660">
        <v>2</v>
      </c>
      <c r="N249" s="47"/>
      <c r="O249" s="47"/>
      <c r="P249" s="47"/>
    </row>
    <row r="250" spans="1:16" s="30" customFormat="1" ht="15" customHeight="1">
      <c r="A250" s="652" t="s">
        <v>1082</v>
      </c>
      <c r="B250" s="727" t="s">
        <v>93</v>
      </c>
      <c r="C250" s="725"/>
      <c r="D250" s="726"/>
      <c r="E250" s="612"/>
      <c r="F250" s="612">
        <v>57500</v>
      </c>
      <c r="G250" s="607"/>
      <c r="H250" s="691">
        <f t="shared" si="64"/>
        <v>0</v>
      </c>
      <c r="I250" s="1065">
        <v>1.6E-2</v>
      </c>
      <c r="J250" s="1066"/>
      <c r="K250" s="660">
        <v>2</v>
      </c>
      <c r="N250" s="47"/>
      <c r="O250" s="47"/>
      <c r="P250" s="47"/>
    </row>
    <row r="251" spans="1:16" s="30" customFormat="1" ht="15" customHeight="1">
      <c r="A251" s="652" t="s">
        <v>1024</v>
      </c>
      <c r="B251" s="727" t="s">
        <v>92</v>
      </c>
      <c r="C251" s="725"/>
      <c r="D251" s="726"/>
      <c r="E251" s="612"/>
      <c r="F251" s="612">
        <v>59300</v>
      </c>
      <c r="G251" s="607"/>
      <c r="H251" s="691">
        <f t="shared" si="64"/>
        <v>0</v>
      </c>
      <c r="I251" s="1065">
        <v>6.0000000000000001E-3</v>
      </c>
      <c r="J251" s="1066"/>
      <c r="K251" s="660">
        <v>0.27</v>
      </c>
      <c r="N251" s="47"/>
      <c r="O251" s="47"/>
      <c r="P251" s="47"/>
    </row>
    <row r="252" spans="1:16" s="30" customFormat="1" ht="15" customHeight="1">
      <c r="A252" s="652" t="s">
        <v>1026</v>
      </c>
      <c r="B252" s="727" t="s">
        <v>95</v>
      </c>
      <c r="C252" s="725"/>
      <c r="D252" s="726"/>
      <c r="E252" s="612"/>
      <c r="F252" s="612">
        <v>76600</v>
      </c>
      <c r="G252" s="607"/>
      <c r="H252" s="691">
        <f t="shared" si="64"/>
        <v>0</v>
      </c>
      <c r="I252" s="1065">
        <v>6.0000000000000001E-3</v>
      </c>
      <c r="J252" s="1066"/>
      <c r="K252" s="660">
        <v>0.27</v>
      </c>
      <c r="N252" s="47"/>
      <c r="O252" s="47"/>
      <c r="P252" s="47"/>
    </row>
    <row r="253" spans="1:16" s="74" customFormat="1" ht="15" customHeight="1">
      <c r="A253" s="652" t="s">
        <v>1030</v>
      </c>
      <c r="B253" s="727" t="s">
        <v>95</v>
      </c>
      <c r="C253" s="725"/>
      <c r="D253" s="726"/>
      <c r="E253" s="612"/>
      <c r="F253" s="612">
        <v>20300</v>
      </c>
      <c r="G253" s="607"/>
      <c r="H253" s="691">
        <f t="shared" si="64"/>
        <v>0</v>
      </c>
      <c r="I253" s="1065">
        <v>1.6E-2</v>
      </c>
      <c r="J253" s="1066"/>
      <c r="K253" s="660">
        <v>1.5</v>
      </c>
      <c r="N253" s="47"/>
      <c r="O253" s="47"/>
      <c r="P253" s="47"/>
    </row>
    <row r="254" spans="1:16" s="30" customFormat="1" ht="15" customHeight="1">
      <c r="A254" s="652" t="s">
        <v>1083</v>
      </c>
      <c r="B254" s="727" t="s">
        <v>159</v>
      </c>
      <c r="C254" s="725"/>
      <c r="D254" s="726"/>
      <c r="E254" s="612"/>
      <c r="F254" s="612">
        <v>5300</v>
      </c>
      <c r="G254" s="607"/>
      <c r="H254" s="691">
        <f t="shared" si="64"/>
        <v>0</v>
      </c>
      <c r="I254" s="1065">
        <v>6.0000000000000001E-3</v>
      </c>
      <c r="J254" s="1066"/>
      <c r="K254" s="660">
        <v>0.27</v>
      </c>
      <c r="N254" s="47"/>
      <c r="O254" s="47"/>
      <c r="P254" s="47"/>
    </row>
    <row r="255" spans="1:16" s="30" customFormat="1" ht="15" customHeight="1">
      <c r="A255" s="652" t="s">
        <v>1084</v>
      </c>
      <c r="B255" s="727" t="s">
        <v>159</v>
      </c>
      <c r="C255" s="725"/>
      <c r="D255" s="726"/>
      <c r="E255" s="612"/>
      <c r="F255" s="612">
        <v>5300</v>
      </c>
      <c r="G255" s="607"/>
      <c r="H255" s="691">
        <f t="shared" si="64"/>
        <v>0</v>
      </c>
      <c r="I255" s="1065">
        <v>6.0000000000000001E-3</v>
      </c>
      <c r="J255" s="1066"/>
      <c r="K255" s="660">
        <v>0.27</v>
      </c>
      <c r="N255" s="47"/>
      <c r="O255" s="47"/>
      <c r="P255" s="47"/>
    </row>
    <row r="256" spans="1:16" s="30" customFormat="1" ht="15" customHeight="1">
      <c r="A256" s="652" t="s">
        <v>1085</v>
      </c>
      <c r="B256" s="727" t="s">
        <v>159</v>
      </c>
      <c r="C256" s="725"/>
      <c r="D256" s="726"/>
      <c r="E256" s="612"/>
      <c r="F256" s="612">
        <v>5300</v>
      </c>
      <c r="G256" s="607"/>
      <c r="H256" s="691">
        <f t="shared" si="64"/>
        <v>0</v>
      </c>
      <c r="I256" s="1065">
        <v>6.0000000000000001E-3</v>
      </c>
      <c r="J256" s="1066"/>
      <c r="K256" s="660">
        <v>0.27</v>
      </c>
      <c r="N256" s="47"/>
      <c r="O256" s="47"/>
      <c r="P256" s="47"/>
    </row>
    <row r="257" spans="1:16" s="30" customFormat="1" ht="15" customHeight="1">
      <c r="A257" s="652" t="s">
        <v>1086</v>
      </c>
      <c r="B257" s="727" t="s">
        <v>159</v>
      </c>
      <c r="C257" s="725"/>
      <c r="D257" s="726"/>
      <c r="E257" s="612"/>
      <c r="F257" s="612">
        <v>5300</v>
      </c>
      <c r="G257" s="607"/>
      <c r="H257" s="691">
        <f t="shared" si="64"/>
        <v>0</v>
      </c>
      <c r="I257" s="1065">
        <v>6.0000000000000001E-3</v>
      </c>
      <c r="J257" s="1066"/>
      <c r="K257" s="660">
        <v>0.27</v>
      </c>
      <c r="N257" s="47"/>
      <c r="O257" s="47"/>
      <c r="P257" s="47"/>
    </row>
    <row r="258" spans="1:16" s="30" customFormat="1" ht="15" customHeight="1">
      <c r="A258" s="652" t="s">
        <v>1087</v>
      </c>
      <c r="B258" s="727" t="s">
        <v>159</v>
      </c>
      <c r="C258" s="725"/>
      <c r="D258" s="726"/>
      <c r="E258" s="612"/>
      <c r="F258" s="612">
        <v>4900</v>
      </c>
      <c r="G258" s="607"/>
      <c r="H258" s="691">
        <f t="shared" si="64"/>
        <v>0</v>
      </c>
      <c r="I258" s="1065">
        <v>6.0000000000000001E-3</v>
      </c>
      <c r="J258" s="1066"/>
      <c r="K258" s="660">
        <v>0.27</v>
      </c>
      <c r="N258" s="47"/>
      <c r="O258" s="47"/>
      <c r="P258" s="47"/>
    </row>
    <row r="259" spans="1:16" s="30" customFormat="1" ht="15" customHeight="1">
      <c r="A259" s="652" t="s">
        <v>1088</v>
      </c>
      <c r="B259" s="727" t="s">
        <v>159</v>
      </c>
      <c r="C259" s="725"/>
      <c r="D259" s="726"/>
      <c r="E259" s="612"/>
      <c r="F259" s="612">
        <v>5300</v>
      </c>
      <c r="G259" s="607"/>
      <c r="H259" s="691">
        <f t="shared" si="64"/>
        <v>0</v>
      </c>
      <c r="I259" s="1065">
        <v>6.0000000000000001E-3</v>
      </c>
      <c r="J259" s="1066"/>
      <c r="K259" s="660">
        <v>0.27</v>
      </c>
      <c r="N259" s="47"/>
      <c r="O259" s="47"/>
      <c r="P259" s="47"/>
    </row>
    <row r="260" spans="1:16" s="30" customFormat="1" ht="15" customHeight="1">
      <c r="A260" s="652" t="s">
        <v>1089</v>
      </c>
      <c r="B260" s="727" t="s">
        <v>159</v>
      </c>
      <c r="C260" s="725"/>
      <c r="D260" s="726"/>
      <c r="E260" s="612"/>
      <c r="F260" s="612">
        <v>5300</v>
      </c>
      <c r="G260" s="607"/>
      <c r="H260" s="691">
        <f t="shared" si="64"/>
        <v>0</v>
      </c>
      <c r="I260" s="1065">
        <v>6.0000000000000001E-3</v>
      </c>
      <c r="J260" s="1066"/>
      <c r="K260" s="660">
        <v>0.27</v>
      </c>
      <c r="N260" s="47"/>
      <c r="O260" s="47"/>
      <c r="P260" s="47"/>
    </row>
    <row r="261" spans="1:16" s="30" customFormat="1" ht="15" customHeight="1">
      <c r="A261" s="652" t="s">
        <v>1090</v>
      </c>
      <c r="B261" s="727" t="s">
        <v>159</v>
      </c>
      <c r="C261" s="725"/>
      <c r="D261" s="726"/>
      <c r="E261" s="612"/>
      <c r="F261" s="612">
        <v>5300</v>
      </c>
      <c r="G261" s="607"/>
      <c r="H261" s="691">
        <f t="shared" si="64"/>
        <v>0</v>
      </c>
      <c r="I261" s="1065">
        <v>6.0000000000000001E-3</v>
      </c>
      <c r="J261" s="1066"/>
      <c r="K261" s="660">
        <v>0.27</v>
      </c>
      <c r="N261" s="47"/>
      <c r="O261" s="47"/>
      <c r="P261" s="47"/>
    </row>
    <row r="262" spans="1:16" s="30" customFormat="1" ht="15" customHeight="1">
      <c r="A262" s="652" t="s">
        <v>1091</v>
      </c>
      <c r="B262" s="727" t="s">
        <v>159</v>
      </c>
      <c r="C262" s="725"/>
      <c r="D262" s="726"/>
      <c r="E262" s="612"/>
      <c r="F262" s="612">
        <v>5300</v>
      </c>
      <c r="G262" s="607"/>
      <c r="H262" s="691">
        <f t="shared" si="64"/>
        <v>0</v>
      </c>
      <c r="I262" s="1065">
        <v>6.0000000000000001E-3</v>
      </c>
      <c r="J262" s="1066"/>
      <c r="K262" s="660">
        <v>0.27</v>
      </c>
      <c r="N262" s="47"/>
      <c r="O262" s="47"/>
      <c r="P262" s="47"/>
    </row>
    <row r="263" spans="1:16" s="30" customFormat="1" ht="15" customHeight="1">
      <c r="A263" s="652" t="s">
        <v>1092</v>
      </c>
      <c r="B263" s="727" t="s">
        <v>160</v>
      </c>
      <c r="C263" s="725"/>
      <c r="D263" s="726"/>
      <c r="E263" s="612"/>
      <c r="F263" s="612">
        <v>20500</v>
      </c>
      <c r="G263" s="607"/>
      <c r="H263" s="691">
        <f t="shared" si="64"/>
        <v>0</v>
      </c>
      <c r="I263" s="1065">
        <v>6.0000000000000001E-3</v>
      </c>
      <c r="J263" s="1066"/>
      <c r="K263" s="660">
        <v>0.27</v>
      </c>
      <c r="N263" s="47"/>
      <c r="O263" s="47"/>
      <c r="P263" s="47"/>
    </row>
    <row r="264" spans="1:16" s="30" customFormat="1" ht="15" customHeight="1">
      <c r="A264" s="652" t="s">
        <v>1093</v>
      </c>
      <c r="B264" s="727" t="s">
        <v>19</v>
      </c>
      <c r="C264" s="725"/>
      <c r="D264" s="726"/>
      <c r="E264" s="612"/>
      <c r="F264" s="612">
        <v>14000</v>
      </c>
      <c r="G264" s="607"/>
      <c r="H264" s="691">
        <f t="shared" si="64"/>
        <v>0</v>
      </c>
      <c r="I264" s="1065">
        <v>4.0000000000000001E-3</v>
      </c>
      <c r="J264" s="1066"/>
      <c r="K264" s="660">
        <v>0.7</v>
      </c>
      <c r="N264" s="47"/>
      <c r="O264" s="47"/>
      <c r="P264" s="47"/>
    </row>
    <row r="265" spans="1:16" s="30" customFormat="1" ht="15" customHeight="1">
      <c r="A265" s="652" t="s">
        <v>1040</v>
      </c>
      <c r="B265" s="727" t="s">
        <v>19</v>
      </c>
      <c r="C265" s="725"/>
      <c r="D265" s="726"/>
      <c r="E265" s="612"/>
      <c r="F265" s="612">
        <v>19200</v>
      </c>
      <c r="G265" s="607"/>
      <c r="H265" s="691">
        <f t="shared" si="64"/>
        <v>0</v>
      </c>
      <c r="I265" s="1065">
        <v>3.0000000000000001E-3</v>
      </c>
      <c r="J265" s="1066"/>
      <c r="K265" s="660">
        <v>0.6</v>
      </c>
      <c r="N265" s="47"/>
      <c r="O265" s="47"/>
      <c r="P265" s="47"/>
    </row>
    <row r="266" spans="1:16" s="30" customFormat="1" ht="26.4" customHeight="1">
      <c r="A266" s="662" t="s">
        <v>184</v>
      </c>
      <c r="B266" s="698"/>
      <c r="C266" s="698"/>
      <c r="D266" s="698"/>
      <c r="E266" s="698"/>
      <c r="F266" s="637"/>
      <c r="G266" s="637"/>
      <c r="H266" s="637"/>
      <c r="I266" s="637"/>
      <c r="J266" s="637"/>
      <c r="K266" s="663"/>
      <c r="N266" s="47"/>
      <c r="O266" s="47"/>
      <c r="P266" s="47"/>
    </row>
    <row r="267" spans="1:16" s="30" customFormat="1" ht="15.75" customHeight="1">
      <c r="A267" s="652" t="s">
        <v>1094</v>
      </c>
      <c r="B267" s="727" t="s">
        <v>162</v>
      </c>
      <c r="C267" s="725"/>
      <c r="D267" s="726"/>
      <c r="E267" s="612"/>
      <c r="F267" s="612">
        <v>37600</v>
      </c>
      <c r="G267" s="607"/>
      <c r="H267" s="691">
        <f t="shared" ref="H267:H275" si="65">F267*G267</f>
        <v>0</v>
      </c>
      <c r="I267" s="1065">
        <v>3.0000000000000001E-3</v>
      </c>
      <c r="J267" s="1066"/>
      <c r="K267" s="660">
        <v>1.1000000000000001</v>
      </c>
      <c r="N267" s="47"/>
      <c r="O267" s="47"/>
      <c r="P267" s="47"/>
    </row>
    <row r="268" spans="1:16" s="30" customFormat="1" ht="15.75" customHeight="1">
      <c r="A268" s="652" t="s">
        <v>1095</v>
      </c>
      <c r="B268" s="727" t="s">
        <v>161</v>
      </c>
      <c r="C268" s="725"/>
      <c r="D268" s="726"/>
      <c r="E268" s="612"/>
      <c r="F268" s="612">
        <v>11700</v>
      </c>
      <c r="G268" s="607"/>
      <c r="H268" s="691">
        <f t="shared" si="65"/>
        <v>0</v>
      </c>
      <c r="I268" s="1065">
        <v>3.0000000000000001E-3</v>
      </c>
      <c r="J268" s="1066"/>
      <c r="K268" s="660">
        <v>1.1000000000000001</v>
      </c>
      <c r="N268" s="47"/>
      <c r="O268" s="47"/>
      <c r="P268" s="47"/>
    </row>
    <row r="269" spans="1:16" s="30" customFormat="1" ht="15.75" customHeight="1">
      <c r="A269" s="652" t="s">
        <v>1096</v>
      </c>
      <c r="B269" s="727" t="s">
        <v>162</v>
      </c>
      <c r="C269" s="725"/>
      <c r="D269" s="726"/>
      <c r="E269" s="612"/>
      <c r="F269" s="612">
        <v>14700</v>
      </c>
      <c r="G269" s="607"/>
      <c r="H269" s="691">
        <f t="shared" si="65"/>
        <v>0</v>
      </c>
      <c r="I269" s="1065">
        <v>3.0000000000000001E-3</v>
      </c>
      <c r="J269" s="1066"/>
      <c r="K269" s="660">
        <v>1.1000000000000001</v>
      </c>
      <c r="N269" s="47"/>
      <c r="O269" s="47"/>
      <c r="P269" s="47"/>
    </row>
    <row r="270" spans="1:16" s="30" customFormat="1" ht="15.75" customHeight="1">
      <c r="A270" s="652" t="s">
        <v>1097</v>
      </c>
      <c r="B270" s="727" t="s">
        <v>162</v>
      </c>
      <c r="C270" s="725"/>
      <c r="D270" s="726"/>
      <c r="E270" s="612"/>
      <c r="F270" s="612">
        <v>16700</v>
      </c>
      <c r="G270" s="607"/>
      <c r="H270" s="691">
        <f t="shared" si="65"/>
        <v>0</v>
      </c>
      <c r="I270" s="1065">
        <v>4.0000000000000001E-3</v>
      </c>
      <c r="J270" s="1066"/>
      <c r="K270" s="660">
        <v>0.8</v>
      </c>
      <c r="N270" s="47"/>
      <c r="O270" s="47"/>
      <c r="P270" s="47"/>
    </row>
    <row r="271" spans="1:16" s="30" customFormat="1" ht="15.75" customHeight="1">
      <c r="A271" s="652" t="s">
        <v>1098</v>
      </c>
      <c r="B271" s="727" t="s">
        <v>161</v>
      </c>
      <c r="C271" s="725"/>
      <c r="D271" s="726"/>
      <c r="E271" s="612"/>
      <c r="F271" s="612">
        <v>37600</v>
      </c>
      <c r="G271" s="607"/>
      <c r="H271" s="691">
        <f t="shared" si="65"/>
        <v>0</v>
      </c>
      <c r="I271" s="1065">
        <v>4.0000000000000001E-3</v>
      </c>
      <c r="J271" s="1066"/>
      <c r="K271" s="660">
        <v>0.8</v>
      </c>
      <c r="N271" s="47"/>
      <c r="O271" s="47"/>
      <c r="P271" s="47"/>
    </row>
    <row r="272" spans="1:16" s="30" customFormat="1" ht="15.75" customHeight="1">
      <c r="A272" s="652" t="s">
        <v>1099</v>
      </c>
      <c r="B272" s="727" t="s">
        <v>163</v>
      </c>
      <c r="C272" s="725"/>
      <c r="D272" s="726"/>
      <c r="E272" s="612"/>
      <c r="F272" s="612">
        <v>26300</v>
      </c>
      <c r="G272" s="607"/>
      <c r="H272" s="691">
        <f t="shared" si="65"/>
        <v>0</v>
      </c>
      <c r="I272" s="1065">
        <v>4.0000000000000001E-3</v>
      </c>
      <c r="J272" s="1066"/>
      <c r="K272" s="660">
        <v>0.8</v>
      </c>
      <c r="N272" s="47"/>
      <c r="O272" s="47"/>
      <c r="P272" s="47"/>
    </row>
    <row r="273" spans="1:16" s="30" customFormat="1" ht="15.75" customHeight="1">
      <c r="A273" s="652" t="s">
        <v>1100</v>
      </c>
      <c r="B273" s="727" t="s">
        <v>163</v>
      </c>
      <c r="C273" s="725"/>
      <c r="D273" s="726"/>
      <c r="E273" s="612"/>
      <c r="F273" s="612">
        <v>34600</v>
      </c>
      <c r="G273" s="607"/>
      <c r="H273" s="691">
        <f t="shared" si="65"/>
        <v>0</v>
      </c>
      <c r="I273" s="1065">
        <v>4.0000000000000001E-3</v>
      </c>
      <c r="J273" s="1066"/>
      <c r="K273" s="660">
        <v>0.8</v>
      </c>
      <c r="N273" s="47"/>
      <c r="O273" s="47"/>
      <c r="P273" s="47"/>
    </row>
    <row r="274" spans="1:16" s="30" customFormat="1" ht="15.75" customHeight="1">
      <c r="A274" s="652" t="s">
        <v>1101</v>
      </c>
      <c r="B274" s="727" t="s">
        <v>163</v>
      </c>
      <c r="C274" s="725"/>
      <c r="D274" s="726"/>
      <c r="E274" s="612"/>
      <c r="F274" s="612">
        <v>29800</v>
      </c>
      <c r="G274" s="607"/>
      <c r="H274" s="691">
        <f t="shared" si="65"/>
        <v>0</v>
      </c>
      <c r="I274" s="1065">
        <v>4.0000000000000001E-3</v>
      </c>
      <c r="J274" s="1066"/>
      <c r="K274" s="660">
        <v>0.8</v>
      </c>
      <c r="N274" s="47"/>
      <c r="O274" s="47"/>
      <c r="P274" s="47"/>
    </row>
    <row r="275" spans="1:16" s="30" customFormat="1" ht="15.75" customHeight="1">
      <c r="A275" s="652" t="s">
        <v>1102</v>
      </c>
      <c r="B275" s="727" t="s">
        <v>163</v>
      </c>
      <c r="C275" s="725"/>
      <c r="D275" s="726"/>
      <c r="E275" s="612"/>
      <c r="F275" s="612">
        <v>38100</v>
      </c>
      <c r="G275" s="607"/>
      <c r="H275" s="691">
        <f t="shared" si="65"/>
        <v>0</v>
      </c>
      <c r="I275" s="1065">
        <v>4.0000000000000001E-3</v>
      </c>
      <c r="J275" s="1066"/>
      <c r="K275" s="660">
        <v>0.8</v>
      </c>
      <c r="N275" s="47"/>
      <c r="O275" s="47"/>
      <c r="P275" s="47"/>
    </row>
    <row r="276" spans="1:16" s="30" customFormat="1" ht="26.4" customHeight="1">
      <c r="A276" s="662" t="s">
        <v>185</v>
      </c>
      <c r="B276" s="698"/>
      <c r="C276" s="698"/>
      <c r="D276" s="698"/>
      <c r="E276" s="698"/>
      <c r="F276" s="637"/>
      <c r="G276" s="637"/>
      <c r="H276" s="637"/>
      <c r="I276" s="637"/>
      <c r="J276" s="637"/>
      <c r="K276" s="663"/>
      <c r="N276" s="47"/>
      <c r="O276" s="47"/>
      <c r="P276" s="47"/>
    </row>
    <row r="277" spans="1:16" s="30" customFormat="1" ht="15" customHeight="1">
      <c r="A277" s="652" t="s">
        <v>1103</v>
      </c>
      <c r="B277" s="727" t="s">
        <v>162</v>
      </c>
      <c r="C277" s="725"/>
      <c r="D277" s="726"/>
      <c r="E277" s="612"/>
      <c r="F277" s="149">
        <v>83100</v>
      </c>
      <c r="G277" s="607"/>
      <c r="H277" s="691">
        <f t="shared" ref="H277:H284" si="66">F277*G277</f>
        <v>0</v>
      </c>
      <c r="I277" s="1065">
        <v>0.03</v>
      </c>
      <c r="J277" s="1066"/>
      <c r="K277" s="660">
        <v>2.6</v>
      </c>
      <c r="N277" s="47"/>
      <c r="O277" s="47"/>
      <c r="P277" s="47"/>
    </row>
    <row r="278" spans="1:16" s="30" customFormat="1" ht="15" customHeight="1">
      <c r="A278" s="652" t="s">
        <v>1104</v>
      </c>
      <c r="B278" s="727" t="s">
        <v>162</v>
      </c>
      <c r="C278" s="725"/>
      <c r="D278" s="726"/>
      <c r="E278" s="612"/>
      <c r="F278" s="149">
        <v>20500</v>
      </c>
      <c r="G278" s="607"/>
      <c r="H278" s="691">
        <f t="shared" si="66"/>
        <v>0</v>
      </c>
      <c r="I278" s="1065">
        <v>0.03</v>
      </c>
      <c r="J278" s="1066"/>
      <c r="K278" s="660">
        <v>2.6</v>
      </c>
      <c r="N278" s="47"/>
      <c r="O278" s="47"/>
      <c r="P278" s="47"/>
    </row>
    <row r="279" spans="1:16" s="30" customFormat="1" ht="15" customHeight="1">
      <c r="A279" s="652" t="s">
        <v>1105</v>
      </c>
      <c r="B279" s="727" t="s">
        <v>161</v>
      </c>
      <c r="C279" s="725"/>
      <c r="D279" s="726"/>
      <c r="E279" s="612"/>
      <c r="F279" s="149">
        <v>25300</v>
      </c>
      <c r="G279" s="607"/>
      <c r="H279" s="691">
        <f t="shared" si="66"/>
        <v>0</v>
      </c>
      <c r="I279" s="1065">
        <v>0.03</v>
      </c>
      <c r="J279" s="1066"/>
      <c r="K279" s="660">
        <v>2.6</v>
      </c>
      <c r="N279" s="47"/>
      <c r="O279" s="47"/>
      <c r="P279" s="47"/>
    </row>
    <row r="280" spans="1:16" s="30" customFormat="1" ht="15" customHeight="1">
      <c r="A280" s="652" t="s">
        <v>1106</v>
      </c>
      <c r="B280" s="727" t="s">
        <v>161</v>
      </c>
      <c r="C280" s="725"/>
      <c r="D280" s="726"/>
      <c r="E280" s="612"/>
      <c r="F280" s="149">
        <v>60400</v>
      </c>
      <c r="G280" s="607"/>
      <c r="H280" s="691">
        <f t="shared" si="66"/>
        <v>0</v>
      </c>
      <c r="I280" s="1065">
        <v>0.03</v>
      </c>
      <c r="J280" s="1066"/>
      <c r="K280" s="660">
        <v>2.6</v>
      </c>
      <c r="N280" s="47"/>
      <c r="O280" s="47"/>
      <c r="P280" s="47"/>
    </row>
    <row r="281" spans="1:16" s="30" customFormat="1" ht="15" customHeight="1">
      <c r="A281" s="652" t="s">
        <v>1107</v>
      </c>
      <c r="B281" s="727" t="s">
        <v>163</v>
      </c>
      <c r="C281" s="725"/>
      <c r="D281" s="726"/>
      <c r="E281" s="612"/>
      <c r="F281" s="149">
        <v>26300</v>
      </c>
      <c r="G281" s="607"/>
      <c r="H281" s="691">
        <f t="shared" si="66"/>
        <v>0</v>
      </c>
      <c r="I281" s="1065">
        <v>0.03</v>
      </c>
      <c r="J281" s="1066"/>
      <c r="K281" s="660">
        <v>2.6</v>
      </c>
      <c r="N281" s="47"/>
      <c r="O281" s="47"/>
      <c r="P281" s="47"/>
    </row>
    <row r="282" spans="1:16" s="30" customFormat="1" ht="15" customHeight="1">
      <c r="A282" s="652" t="s">
        <v>1108</v>
      </c>
      <c r="B282" s="727" t="s">
        <v>164</v>
      </c>
      <c r="C282" s="725"/>
      <c r="D282" s="726"/>
      <c r="E282" s="612"/>
      <c r="F282" s="149">
        <v>29800</v>
      </c>
      <c r="G282" s="607"/>
      <c r="H282" s="691">
        <f t="shared" si="66"/>
        <v>0</v>
      </c>
      <c r="I282" s="1065">
        <v>0.03</v>
      </c>
      <c r="J282" s="1066"/>
      <c r="K282" s="660">
        <v>3</v>
      </c>
      <c r="N282" s="47"/>
      <c r="O282" s="47"/>
      <c r="P282" s="47"/>
    </row>
    <row r="283" spans="1:16" s="30" customFormat="1" ht="15" customHeight="1">
      <c r="A283" s="652" t="s">
        <v>1109</v>
      </c>
      <c r="B283" s="727" t="s">
        <v>163</v>
      </c>
      <c r="C283" s="725"/>
      <c r="D283" s="726"/>
      <c r="E283" s="612"/>
      <c r="F283" s="149">
        <v>34600</v>
      </c>
      <c r="G283" s="607"/>
      <c r="H283" s="691">
        <f t="shared" si="66"/>
        <v>0</v>
      </c>
      <c r="I283" s="1065">
        <v>0.03</v>
      </c>
      <c r="J283" s="1066"/>
      <c r="K283" s="660">
        <v>3.3</v>
      </c>
      <c r="N283" s="47"/>
      <c r="O283" s="47"/>
      <c r="P283" s="47"/>
    </row>
    <row r="284" spans="1:16" s="30" customFormat="1" ht="15" customHeight="1">
      <c r="A284" s="652" t="s">
        <v>1110</v>
      </c>
      <c r="B284" s="727" t="s">
        <v>163</v>
      </c>
      <c r="C284" s="725"/>
      <c r="D284" s="726"/>
      <c r="E284" s="612"/>
      <c r="F284" s="149">
        <v>38100</v>
      </c>
      <c r="G284" s="607"/>
      <c r="H284" s="691">
        <f t="shared" si="66"/>
        <v>0</v>
      </c>
      <c r="I284" s="1065">
        <v>0.03</v>
      </c>
      <c r="J284" s="1066"/>
      <c r="K284" s="660">
        <v>3.8</v>
      </c>
      <c r="N284" s="47"/>
      <c r="O284" s="47"/>
      <c r="P284" s="47"/>
    </row>
    <row r="285" spans="1:16" s="30" customFormat="1" ht="29.4" customHeight="1">
      <c r="A285" s="662" t="s">
        <v>186</v>
      </c>
      <c r="B285" s="698"/>
      <c r="C285" s="698"/>
      <c r="D285" s="698"/>
      <c r="E285" s="698"/>
      <c r="F285" s="637"/>
      <c r="G285" s="637"/>
      <c r="H285" s="637"/>
      <c r="I285" s="637"/>
      <c r="J285" s="637"/>
      <c r="K285" s="663"/>
      <c r="N285" s="47"/>
      <c r="O285" s="47"/>
      <c r="P285" s="47"/>
    </row>
    <row r="286" spans="1:16" s="30" customFormat="1" ht="15.6" customHeight="1">
      <c r="A286" s="652" t="s">
        <v>1111</v>
      </c>
      <c r="B286" s="727" t="s">
        <v>165</v>
      </c>
      <c r="C286" s="725"/>
      <c r="D286" s="726"/>
      <c r="E286" s="612"/>
      <c r="F286" s="612">
        <v>117900</v>
      </c>
      <c r="G286" s="607"/>
      <c r="H286" s="691">
        <f t="shared" ref="H286:H291" si="67">F286*G286</f>
        <v>0</v>
      </c>
      <c r="I286" s="1065">
        <v>0.08</v>
      </c>
      <c r="J286" s="1066"/>
      <c r="K286" s="660">
        <v>9.5</v>
      </c>
      <c r="N286" s="47"/>
      <c r="O286" s="47"/>
      <c r="P286" s="47"/>
    </row>
    <row r="287" spans="1:16" s="30" customFormat="1" ht="15.6" customHeight="1">
      <c r="A287" s="652" t="s">
        <v>1112</v>
      </c>
      <c r="B287" s="727" t="s">
        <v>166</v>
      </c>
      <c r="C287" s="725"/>
      <c r="D287" s="726"/>
      <c r="E287" s="612"/>
      <c r="F287" s="612">
        <v>139600</v>
      </c>
      <c r="G287" s="607"/>
      <c r="H287" s="691">
        <f t="shared" si="67"/>
        <v>0</v>
      </c>
      <c r="I287" s="1065">
        <v>8.5150000000000003E-2</v>
      </c>
      <c r="J287" s="1066"/>
      <c r="K287" s="660">
        <v>10.5</v>
      </c>
      <c r="N287" s="47"/>
      <c r="O287" s="47"/>
      <c r="P287" s="47"/>
    </row>
    <row r="288" spans="1:16" s="30" customFormat="1" ht="15.6" customHeight="1">
      <c r="A288" s="652" t="s">
        <v>1113</v>
      </c>
      <c r="B288" s="727" t="s">
        <v>165</v>
      </c>
      <c r="C288" s="725"/>
      <c r="D288" s="726"/>
      <c r="E288" s="612"/>
      <c r="F288" s="612">
        <v>296800</v>
      </c>
      <c r="G288" s="607"/>
      <c r="H288" s="691">
        <f t="shared" si="67"/>
        <v>0</v>
      </c>
      <c r="I288" s="1065">
        <v>7.9839999999999994E-2</v>
      </c>
      <c r="J288" s="1066"/>
      <c r="K288" s="660">
        <v>11</v>
      </c>
      <c r="N288" s="47"/>
      <c r="O288" s="47"/>
      <c r="P288" s="47"/>
    </row>
    <row r="289" spans="1:16" s="30" customFormat="1" ht="15.6">
      <c r="A289" s="652" t="s">
        <v>1114</v>
      </c>
      <c r="B289" s="727" t="s">
        <v>167</v>
      </c>
      <c r="C289" s="725"/>
      <c r="D289" s="726"/>
      <c r="E289" s="612"/>
      <c r="F289" s="612">
        <v>442100</v>
      </c>
      <c r="G289" s="607"/>
      <c r="H289" s="691">
        <f t="shared" si="67"/>
        <v>0</v>
      </c>
      <c r="I289" s="1065">
        <v>0.34125</v>
      </c>
      <c r="J289" s="1066"/>
      <c r="K289" s="660">
        <v>39.5</v>
      </c>
      <c r="N289" s="47"/>
      <c r="O289" s="47"/>
      <c r="P289" s="47"/>
    </row>
    <row r="290" spans="1:16" s="74" customFormat="1" ht="15.6">
      <c r="A290" s="670" t="s">
        <v>1115</v>
      </c>
      <c r="B290" s="727" t="s">
        <v>566</v>
      </c>
      <c r="C290" s="725"/>
      <c r="D290" s="726"/>
      <c r="E290" s="612"/>
      <c r="F290" s="612">
        <v>1021900</v>
      </c>
      <c r="G290" s="607"/>
      <c r="H290" s="691">
        <f t="shared" si="67"/>
        <v>0</v>
      </c>
      <c r="I290" s="1065">
        <v>0.34125</v>
      </c>
      <c r="J290" s="1066"/>
      <c r="K290" s="660">
        <v>39.5</v>
      </c>
      <c r="N290" s="47"/>
      <c r="O290" s="47"/>
      <c r="P290" s="47"/>
    </row>
    <row r="291" spans="1:16" s="74" customFormat="1" ht="15.6">
      <c r="A291" s="670" t="s">
        <v>1116</v>
      </c>
      <c r="B291" s="727" t="s">
        <v>567</v>
      </c>
      <c r="C291" s="725"/>
      <c r="D291" s="726"/>
      <c r="E291" s="612"/>
      <c r="F291" s="612">
        <v>678600</v>
      </c>
      <c r="G291" s="607"/>
      <c r="H291" s="691">
        <f t="shared" si="67"/>
        <v>0</v>
      </c>
      <c r="I291" s="1065">
        <v>0.34125</v>
      </c>
      <c r="J291" s="1066"/>
      <c r="K291" s="660">
        <v>39.5</v>
      </c>
      <c r="N291" s="47"/>
      <c r="O291" s="47"/>
      <c r="P291" s="47"/>
    </row>
    <row r="292" spans="1:16" s="30" customFormat="1" ht="28.95" customHeight="1">
      <c r="A292" s="662" t="s">
        <v>187</v>
      </c>
      <c r="B292" s="698"/>
      <c r="C292" s="698"/>
      <c r="D292" s="698"/>
      <c r="E292" s="698"/>
      <c r="F292" s="637"/>
      <c r="G292" s="637"/>
      <c r="H292" s="637"/>
      <c r="I292" s="637"/>
      <c r="J292" s="637"/>
      <c r="K292" s="663"/>
      <c r="N292" s="47"/>
      <c r="O292" s="47"/>
      <c r="P292" s="47"/>
    </row>
    <row r="293" spans="1:16" s="30" customFormat="1" ht="15.6">
      <c r="A293" s="652" t="s">
        <v>1117</v>
      </c>
      <c r="B293" s="727" t="s">
        <v>171</v>
      </c>
      <c r="C293" s="725"/>
      <c r="D293" s="726"/>
      <c r="E293" s="612"/>
      <c r="F293" s="612">
        <v>51800</v>
      </c>
      <c r="G293" s="607"/>
      <c r="H293" s="691">
        <f>F293*G293</f>
        <v>0</v>
      </c>
      <c r="I293" s="1065">
        <v>2.6460000000000001E-2</v>
      </c>
      <c r="J293" s="1066"/>
      <c r="K293" s="660">
        <v>3</v>
      </c>
      <c r="N293" s="47"/>
      <c r="O293" s="47"/>
      <c r="P293" s="47"/>
    </row>
    <row r="294" spans="1:16" s="30" customFormat="1" ht="15.6">
      <c r="A294" s="652" t="s">
        <v>1118</v>
      </c>
      <c r="B294" s="727" t="s">
        <v>171</v>
      </c>
      <c r="C294" s="725"/>
      <c r="D294" s="726"/>
      <c r="E294" s="612"/>
      <c r="F294" s="612">
        <v>51900</v>
      </c>
      <c r="G294" s="607"/>
      <c r="H294" s="691">
        <f>F294*G294</f>
        <v>0</v>
      </c>
      <c r="I294" s="1065">
        <v>2.6460000000000001E-2</v>
      </c>
      <c r="J294" s="1066"/>
      <c r="K294" s="660">
        <v>3</v>
      </c>
      <c r="N294" s="47"/>
      <c r="O294" s="47"/>
      <c r="P294" s="47"/>
    </row>
    <row r="295" spans="1:16" s="30" customFormat="1" ht="15.6">
      <c r="A295" s="652" t="s">
        <v>1119</v>
      </c>
      <c r="B295" s="727" t="s">
        <v>171</v>
      </c>
      <c r="C295" s="725"/>
      <c r="D295" s="726"/>
      <c r="E295" s="612"/>
      <c r="F295" s="612">
        <v>51900</v>
      </c>
      <c r="G295" s="607"/>
      <c r="H295" s="691">
        <f>F295*G295</f>
        <v>0</v>
      </c>
      <c r="I295" s="1065">
        <v>2.6460000000000001E-2</v>
      </c>
      <c r="J295" s="1066"/>
      <c r="K295" s="660">
        <v>3</v>
      </c>
      <c r="N295" s="47"/>
      <c r="O295" s="47"/>
      <c r="P295" s="47"/>
    </row>
    <row r="296" spans="1:16" s="30" customFormat="1" ht="15.6" customHeight="1">
      <c r="A296" s="652" t="s">
        <v>251</v>
      </c>
      <c r="B296" s="727" t="s">
        <v>172</v>
      </c>
      <c r="C296" s="725"/>
      <c r="D296" s="726"/>
      <c r="E296" s="612"/>
      <c r="F296" s="612">
        <v>330800</v>
      </c>
      <c r="G296" s="607"/>
      <c r="H296" s="691">
        <f>F296*G296</f>
        <v>0</v>
      </c>
      <c r="I296" s="1065">
        <v>7.0000000000000007E-2</v>
      </c>
      <c r="J296" s="1066"/>
      <c r="K296" s="660">
        <v>13</v>
      </c>
      <c r="N296" s="47"/>
      <c r="O296" s="47"/>
      <c r="P296" s="47"/>
    </row>
    <row r="297" spans="1:16" s="30" customFormat="1" ht="28.95" customHeight="1">
      <c r="A297" s="662" t="s">
        <v>188</v>
      </c>
      <c r="B297" s="698"/>
      <c r="C297" s="698"/>
      <c r="D297" s="698"/>
      <c r="E297" s="698"/>
      <c r="F297" s="680"/>
      <c r="G297" s="637"/>
      <c r="H297" s="637"/>
      <c r="I297" s="637"/>
      <c r="J297" s="637"/>
      <c r="K297" s="663"/>
      <c r="N297" s="47"/>
      <c r="O297" s="47"/>
      <c r="P297" s="47"/>
    </row>
    <row r="298" spans="1:16" s="30" customFormat="1" ht="15.6" customHeight="1">
      <c r="A298" s="652" t="s">
        <v>1120</v>
      </c>
      <c r="B298" s="727" t="s">
        <v>9</v>
      </c>
      <c r="C298" s="725"/>
      <c r="D298" s="726"/>
      <c r="E298" s="612"/>
      <c r="F298" s="612">
        <v>16100</v>
      </c>
      <c r="G298" s="607"/>
      <c r="H298" s="691">
        <f t="shared" ref="H298:H311" si="68">F298*G298</f>
        <v>0</v>
      </c>
      <c r="I298" s="1065">
        <v>4.7E-2</v>
      </c>
      <c r="J298" s="1066"/>
      <c r="K298" s="660">
        <v>2.38</v>
      </c>
      <c r="N298" s="47"/>
      <c r="O298" s="47"/>
      <c r="P298" s="47"/>
    </row>
    <row r="299" spans="1:16" s="30" customFormat="1" ht="15.6" customHeight="1">
      <c r="A299" s="652" t="s">
        <v>1121</v>
      </c>
      <c r="B299" s="727" t="s">
        <v>9</v>
      </c>
      <c r="C299" s="725"/>
      <c r="D299" s="726"/>
      <c r="E299" s="612"/>
      <c r="F299" s="612">
        <v>16100</v>
      </c>
      <c r="G299" s="607"/>
      <c r="H299" s="691">
        <f t="shared" si="68"/>
        <v>0</v>
      </c>
      <c r="I299" s="1065">
        <v>4.7E-2</v>
      </c>
      <c r="J299" s="1066"/>
      <c r="K299" s="660">
        <v>2.38</v>
      </c>
      <c r="N299" s="47"/>
      <c r="O299" s="47"/>
      <c r="P299" s="47"/>
    </row>
    <row r="300" spans="1:16" s="30" customFormat="1" ht="15.6" customHeight="1">
      <c r="A300" s="652" t="s">
        <v>1031</v>
      </c>
      <c r="B300" s="727" t="s">
        <v>10</v>
      </c>
      <c r="C300" s="725"/>
      <c r="D300" s="726"/>
      <c r="E300" s="612"/>
      <c r="F300" s="612">
        <v>65700</v>
      </c>
      <c r="G300" s="607"/>
      <c r="H300" s="691">
        <f t="shared" si="68"/>
        <v>0</v>
      </c>
      <c r="I300" s="1065">
        <v>0.06</v>
      </c>
      <c r="J300" s="1066"/>
      <c r="K300" s="660">
        <v>5.5</v>
      </c>
      <c r="N300" s="47"/>
      <c r="O300" s="47"/>
      <c r="P300" s="47"/>
    </row>
    <row r="301" spans="1:16" s="30" customFormat="1" ht="15.6" customHeight="1">
      <c r="A301" s="652" t="s">
        <v>1033</v>
      </c>
      <c r="B301" s="727" t="s">
        <v>10</v>
      </c>
      <c r="C301" s="725"/>
      <c r="D301" s="726"/>
      <c r="E301" s="612"/>
      <c r="F301" s="612">
        <v>84500</v>
      </c>
      <c r="G301" s="607"/>
      <c r="H301" s="691">
        <f t="shared" si="68"/>
        <v>0</v>
      </c>
      <c r="I301" s="1065">
        <v>0.12</v>
      </c>
      <c r="J301" s="1066"/>
      <c r="K301" s="660">
        <v>9</v>
      </c>
      <c r="N301" s="47"/>
      <c r="O301" s="47"/>
      <c r="P301" s="47"/>
    </row>
    <row r="302" spans="1:16" s="30" customFormat="1" ht="15" customHeight="1">
      <c r="A302" s="652" t="s">
        <v>1032</v>
      </c>
      <c r="B302" s="727" t="s">
        <v>66</v>
      </c>
      <c r="C302" s="725"/>
      <c r="D302" s="726"/>
      <c r="E302" s="612"/>
      <c r="F302" s="612">
        <v>38900</v>
      </c>
      <c r="G302" s="607"/>
      <c r="H302" s="691">
        <f t="shared" si="68"/>
        <v>0</v>
      </c>
      <c r="I302" s="1065">
        <v>12</v>
      </c>
      <c r="J302" s="1066"/>
      <c r="K302" s="660">
        <v>0.7</v>
      </c>
      <c r="N302" s="47"/>
      <c r="O302" s="47"/>
      <c r="P302" s="47"/>
    </row>
    <row r="303" spans="1:16" s="30" customFormat="1" ht="15" customHeight="1">
      <c r="A303" s="652" t="s">
        <v>1122</v>
      </c>
      <c r="B303" s="727" t="s">
        <v>66</v>
      </c>
      <c r="C303" s="725"/>
      <c r="D303" s="726"/>
      <c r="E303" s="612"/>
      <c r="F303" s="612">
        <v>38900</v>
      </c>
      <c r="G303" s="607"/>
      <c r="H303" s="691">
        <f t="shared" si="68"/>
        <v>0</v>
      </c>
      <c r="I303" s="1065">
        <v>11</v>
      </c>
      <c r="J303" s="1066"/>
      <c r="K303" s="660">
        <v>2</v>
      </c>
      <c r="N303" s="47"/>
      <c r="O303" s="47"/>
      <c r="P303" s="47"/>
    </row>
    <row r="304" spans="1:16" s="30" customFormat="1" ht="15" customHeight="1">
      <c r="A304" s="652" t="s">
        <v>1034</v>
      </c>
      <c r="B304" s="727" t="s">
        <v>66</v>
      </c>
      <c r="C304" s="725"/>
      <c r="D304" s="726"/>
      <c r="E304" s="612"/>
      <c r="F304" s="612">
        <v>38900</v>
      </c>
      <c r="G304" s="607"/>
      <c r="H304" s="691">
        <f t="shared" si="68"/>
        <v>0</v>
      </c>
      <c r="I304" s="1065">
        <v>7</v>
      </c>
      <c r="J304" s="1066"/>
      <c r="K304" s="660">
        <v>1</v>
      </c>
      <c r="N304" s="47"/>
      <c r="O304" s="47"/>
      <c r="P304" s="47"/>
    </row>
    <row r="305" spans="1:16" s="30" customFormat="1" ht="15" customHeight="1">
      <c r="A305" s="652" t="s">
        <v>1123</v>
      </c>
      <c r="B305" s="727" t="s">
        <v>152</v>
      </c>
      <c r="C305" s="725"/>
      <c r="D305" s="726"/>
      <c r="E305" s="612"/>
      <c r="F305" s="612">
        <v>39400</v>
      </c>
      <c r="G305" s="607"/>
      <c r="H305" s="691">
        <f t="shared" si="68"/>
        <v>0</v>
      </c>
      <c r="I305" s="1065">
        <v>2.7E-2</v>
      </c>
      <c r="J305" s="1066"/>
      <c r="K305" s="660">
        <v>1</v>
      </c>
      <c r="N305" s="47"/>
      <c r="O305" s="47"/>
      <c r="P305" s="47"/>
    </row>
    <row r="306" spans="1:16" s="30" customFormat="1" ht="15" customHeight="1">
      <c r="A306" s="652" t="s">
        <v>1046</v>
      </c>
      <c r="B306" s="727" t="s">
        <v>152</v>
      </c>
      <c r="C306" s="725"/>
      <c r="D306" s="726"/>
      <c r="E306" s="612"/>
      <c r="F306" s="612">
        <v>39400</v>
      </c>
      <c r="G306" s="607"/>
      <c r="H306" s="691">
        <f t="shared" si="68"/>
        <v>0</v>
      </c>
      <c r="I306" s="1065">
        <v>2.7E-2</v>
      </c>
      <c r="J306" s="1066"/>
      <c r="K306" s="660">
        <v>1</v>
      </c>
      <c r="N306" s="47"/>
      <c r="O306" s="47"/>
      <c r="P306" s="47"/>
    </row>
    <row r="307" spans="1:16" s="30" customFormat="1" ht="15" customHeight="1">
      <c r="A307" s="652" t="s">
        <v>1049</v>
      </c>
      <c r="B307" s="727" t="s">
        <v>8</v>
      </c>
      <c r="C307" s="725"/>
      <c r="D307" s="726"/>
      <c r="E307" s="612"/>
      <c r="F307" s="612">
        <v>34600</v>
      </c>
      <c r="G307" s="607"/>
      <c r="H307" s="691">
        <f t="shared" si="68"/>
        <v>0</v>
      </c>
      <c r="I307" s="1065">
        <v>0.08</v>
      </c>
      <c r="J307" s="1066"/>
      <c r="K307" s="660">
        <v>1.25</v>
      </c>
      <c r="N307" s="47"/>
      <c r="O307" s="47"/>
      <c r="P307" s="47"/>
    </row>
    <row r="308" spans="1:16" s="30" customFormat="1" ht="15" customHeight="1">
      <c r="A308" s="652" t="s">
        <v>1043</v>
      </c>
      <c r="B308" s="727" t="s">
        <v>150</v>
      </c>
      <c r="C308" s="725"/>
      <c r="D308" s="726"/>
      <c r="E308" s="612"/>
      <c r="F308" s="612">
        <v>13100</v>
      </c>
      <c r="G308" s="607"/>
      <c r="H308" s="691">
        <f t="shared" si="68"/>
        <v>0</v>
      </c>
      <c r="I308" s="1065">
        <v>0.01</v>
      </c>
      <c r="J308" s="1066"/>
      <c r="K308" s="660">
        <v>1</v>
      </c>
      <c r="N308" s="47"/>
      <c r="O308" s="47"/>
      <c r="P308" s="47"/>
    </row>
    <row r="309" spans="1:16" s="30" customFormat="1" ht="15" customHeight="1">
      <c r="A309" s="652" t="s">
        <v>1044</v>
      </c>
      <c r="B309" s="727" t="s">
        <v>151</v>
      </c>
      <c r="C309" s="725"/>
      <c r="D309" s="726"/>
      <c r="E309" s="612"/>
      <c r="F309" s="612">
        <v>10300</v>
      </c>
      <c r="G309" s="607"/>
      <c r="H309" s="691">
        <f t="shared" si="68"/>
        <v>0</v>
      </c>
      <c r="I309" s="1065">
        <v>1.0999999999999999E-2</v>
      </c>
      <c r="J309" s="1066"/>
      <c r="K309" s="660">
        <v>2</v>
      </c>
      <c r="N309" s="47"/>
      <c r="O309" s="47"/>
      <c r="P309" s="47"/>
    </row>
    <row r="310" spans="1:16" s="30" customFormat="1" ht="15" customHeight="1">
      <c r="A310" s="652" t="s">
        <v>1045</v>
      </c>
      <c r="B310" s="727" t="s">
        <v>151</v>
      </c>
      <c r="C310" s="725"/>
      <c r="D310" s="726"/>
      <c r="E310" s="612"/>
      <c r="F310" s="612">
        <v>12600</v>
      </c>
      <c r="G310" s="607"/>
      <c r="H310" s="691">
        <f t="shared" si="68"/>
        <v>0</v>
      </c>
      <c r="I310" s="1065">
        <v>1.9E-2</v>
      </c>
      <c r="J310" s="1066"/>
      <c r="K310" s="660">
        <v>2</v>
      </c>
      <c r="N310" s="47"/>
      <c r="O310" s="47"/>
      <c r="P310" s="47"/>
    </row>
    <row r="311" spans="1:16" s="30" customFormat="1" ht="15" customHeight="1">
      <c r="A311" s="652" t="s">
        <v>1124</v>
      </c>
      <c r="B311" s="1075" t="s">
        <v>150</v>
      </c>
      <c r="C311" s="1076"/>
      <c r="D311" s="1077"/>
      <c r="E311" s="612"/>
      <c r="F311" s="612">
        <v>14700</v>
      </c>
      <c r="G311" s="607"/>
      <c r="H311" s="691">
        <f t="shared" si="68"/>
        <v>0</v>
      </c>
      <c r="I311" s="1084">
        <v>0.122</v>
      </c>
      <c r="J311" s="1085"/>
      <c r="K311" s="660">
        <v>1</v>
      </c>
      <c r="N311" s="47"/>
      <c r="O311" s="47"/>
      <c r="P311" s="47"/>
    </row>
    <row r="312" spans="1:16" s="30" customFormat="1">
      <c r="A312" s="1080" t="s">
        <v>189</v>
      </c>
      <c r="B312" s="1081"/>
      <c r="C312" s="1081"/>
      <c r="D312" s="1081"/>
      <c r="E312" s="1081"/>
      <c r="F312" s="1081"/>
      <c r="G312" s="1081"/>
      <c r="H312" s="609"/>
      <c r="I312" s="599"/>
      <c r="J312" s="596"/>
      <c r="K312" s="664"/>
      <c r="L312" s="34"/>
    </row>
    <row r="313" spans="1:16" s="30" customFormat="1">
      <c r="A313" s="654"/>
      <c r="B313" s="1082"/>
      <c r="C313" s="1082"/>
      <c r="D313" s="1082"/>
      <c r="E313" s="583"/>
      <c r="F313" s="597"/>
      <c r="G313" s="598"/>
      <c r="H313" s="599"/>
      <c r="I313" s="599"/>
      <c r="J313" s="596"/>
      <c r="K313" s="664"/>
      <c r="L313" s="34"/>
    </row>
    <row r="314" spans="1:16" s="30" customFormat="1">
      <c r="A314" s="684"/>
      <c r="B314" s="1073" t="s">
        <v>290</v>
      </c>
      <c r="C314" s="1073"/>
      <c r="D314" s="1073"/>
      <c r="E314" s="1073"/>
      <c r="F314" s="1073"/>
      <c r="G314" s="1073"/>
      <c r="H314" s="1073"/>
      <c r="I314" s="1073"/>
      <c r="J314" s="1073"/>
      <c r="K314" s="1074"/>
      <c r="L314" s="79"/>
    </row>
    <row r="315" spans="1:16" s="30" customFormat="1">
      <c r="A315" s="685"/>
      <c r="B315" s="1078"/>
      <c r="C315" s="1078"/>
      <c r="D315" s="1078"/>
      <c r="E315" s="1078"/>
      <c r="F315" s="1078"/>
      <c r="G315" s="1078"/>
      <c r="H315" s="1078"/>
      <c r="I315" s="1078"/>
      <c r="J315" s="1078"/>
      <c r="K315" s="1079"/>
      <c r="L315" s="80"/>
    </row>
    <row r="316" spans="1:16" s="30" customFormat="1">
      <c r="A316" s="686"/>
      <c r="B316" s="973" t="s">
        <v>200</v>
      </c>
      <c r="C316" s="973"/>
      <c r="D316" s="973"/>
      <c r="E316" s="973"/>
      <c r="F316" s="973"/>
      <c r="G316" s="973"/>
      <c r="H316" s="973"/>
      <c r="I316" s="973"/>
      <c r="J316" s="973"/>
      <c r="K316" s="1083"/>
      <c r="L316" s="81"/>
    </row>
    <row r="317" spans="1:16" s="30" customFormat="1">
      <c r="A317" s="686"/>
      <c r="B317" s="973" t="s">
        <v>291</v>
      </c>
      <c r="C317" s="973"/>
      <c r="D317" s="973"/>
      <c r="E317" s="973"/>
      <c r="F317" s="973"/>
      <c r="G317" s="973"/>
      <c r="H317" s="973"/>
      <c r="I317" s="973"/>
      <c r="J317" s="973"/>
      <c r="K317" s="1083"/>
      <c r="L317" s="81"/>
    </row>
    <row r="318" spans="1:16" s="30" customFormat="1" ht="13.8" thickBot="1">
      <c r="A318" s="683"/>
      <c r="B318" s="1071" t="s">
        <v>207</v>
      </c>
      <c r="C318" s="1071"/>
      <c r="D318" s="1071"/>
      <c r="E318" s="1071"/>
      <c r="F318" s="1071"/>
      <c r="G318" s="1071"/>
      <c r="H318" s="1071"/>
      <c r="I318" s="1071"/>
      <c r="J318" s="1071"/>
      <c r="K318" s="1072"/>
      <c r="L318" s="81"/>
    </row>
    <row r="319" spans="1:16" s="30" customFormat="1">
      <c r="A319" s="591"/>
      <c r="B319" s="592"/>
      <c r="C319" s="592"/>
      <c r="D319" s="592"/>
      <c r="E319" s="592"/>
      <c r="F319" s="593"/>
      <c r="G319" s="591"/>
      <c r="H319" s="594"/>
      <c r="I319" s="594"/>
      <c r="J319" s="594"/>
      <c r="K319" s="594"/>
    </row>
    <row r="320" spans="1:16" s="30" customFormat="1">
      <c r="A320" s="591"/>
      <c r="B320" s="592"/>
      <c r="C320" s="592"/>
      <c r="D320" s="592"/>
      <c r="E320" s="592"/>
      <c r="F320" s="593"/>
      <c r="G320" s="591"/>
      <c r="H320" s="594"/>
      <c r="I320" s="594"/>
      <c r="J320" s="594"/>
      <c r="K320" s="594"/>
    </row>
    <row r="321" spans="1:11" s="30" customFormat="1">
      <c r="A321" s="591"/>
      <c r="B321" s="592"/>
      <c r="C321" s="592"/>
      <c r="D321" s="592"/>
      <c r="E321" s="592"/>
      <c r="F321" s="593"/>
      <c r="G321" s="591"/>
      <c r="H321" s="594"/>
      <c r="I321" s="594"/>
      <c r="J321" s="594"/>
      <c r="K321" s="594"/>
    </row>
    <row r="322" spans="1:11" s="30" customFormat="1">
      <c r="A322" s="591"/>
      <c r="B322" s="592"/>
      <c r="C322" s="592"/>
      <c r="D322" s="592"/>
      <c r="E322" s="592"/>
      <c r="F322" s="593"/>
      <c r="G322" s="591"/>
      <c r="H322" s="594"/>
      <c r="I322" s="594"/>
      <c r="J322" s="594"/>
      <c r="K322" s="594"/>
    </row>
    <row r="323" spans="1:11" s="30" customFormat="1">
      <c r="A323" s="591"/>
      <c r="B323" s="592"/>
      <c r="C323" s="592"/>
      <c r="D323" s="592"/>
      <c r="E323" s="592"/>
      <c r="F323" s="593"/>
      <c r="G323" s="591"/>
      <c r="H323" s="594"/>
      <c r="I323" s="594"/>
      <c r="J323" s="594"/>
      <c r="K323" s="594"/>
    </row>
    <row r="324" spans="1:11" s="30" customFormat="1">
      <c r="A324" s="591"/>
      <c r="B324" s="592"/>
      <c r="C324" s="592"/>
      <c r="D324" s="592"/>
      <c r="E324" s="592"/>
      <c r="F324" s="593"/>
      <c r="G324" s="591"/>
      <c r="H324" s="594"/>
      <c r="I324" s="594"/>
      <c r="J324" s="594"/>
      <c r="K324" s="594"/>
    </row>
    <row r="325" spans="1:11" s="30" customFormat="1">
      <c r="A325" s="591"/>
      <c r="B325" s="592"/>
      <c r="C325" s="592"/>
      <c r="D325" s="592"/>
      <c r="E325" s="592"/>
      <c r="F325" s="593"/>
      <c r="G325" s="591"/>
      <c r="H325" s="594"/>
      <c r="I325" s="594"/>
      <c r="J325" s="594"/>
      <c r="K325" s="594"/>
    </row>
    <row r="326" spans="1:11" s="30" customFormat="1">
      <c r="A326" s="591"/>
      <c r="B326" s="592"/>
      <c r="C326" s="592"/>
      <c r="D326" s="592"/>
      <c r="E326" s="592"/>
      <c r="F326" s="593"/>
      <c r="G326" s="591"/>
      <c r="H326" s="594"/>
      <c r="I326" s="594"/>
      <c r="J326" s="594"/>
      <c r="K326" s="594"/>
    </row>
    <row r="327" spans="1:11" s="30" customFormat="1">
      <c r="A327" s="591"/>
      <c r="B327" s="592"/>
      <c r="C327" s="592"/>
      <c r="D327" s="592"/>
      <c r="E327" s="592"/>
      <c r="F327" s="593"/>
      <c r="G327" s="591"/>
      <c r="H327" s="594"/>
      <c r="I327" s="594"/>
      <c r="J327" s="594"/>
      <c r="K327" s="594"/>
    </row>
    <row r="328" spans="1:11" s="30" customFormat="1">
      <c r="A328" s="591"/>
      <c r="B328" s="592"/>
      <c r="C328" s="592"/>
      <c r="D328" s="592"/>
      <c r="E328" s="592"/>
      <c r="F328" s="593"/>
      <c r="G328" s="591"/>
      <c r="H328" s="594"/>
      <c r="I328" s="594"/>
      <c r="J328" s="594"/>
      <c r="K328" s="594"/>
    </row>
    <row r="329" spans="1:11" s="30" customFormat="1">
      <c r="A329" s="591"/>
      <c r="B329" s="592"/>
      <c r="C329" s="592"/>
      <c r="D329" s="592"/>
      <c r="E329" s="592"/>
      <c r="F329" s="593"/>
      <c r="G329" s="591"/>
      <c r="H329" s="594"/>
      <c r="I329" s="594"/>
      <c r="J329" s="594"/>
      <c r="K329" s="594"/>
    </row>
    <row r="330" spans="1:11" s="30" customFormat="1">
      <c r="A330" s="591"/>
      <c r="B330" s="592"/>
      <c r="C330" s="592"/>
      <c r="D330" s="592"/>
      <c r="E330" s="592"/>
      <c r="F330" s="593"/>
      <c r="G330" s="591"/>
      <c r="H330" s="594"/>
      <c r="I330" s="594"/>
      <c r="J330" s="594"/>
      <c r="K330" s="594"/>
    </row>
    <row r="331" spans="1:11" s="30" customFormat="1">
      <c r="A331" s="591"/>
      <c r="B331" s="592"/>
      <c r="C331" s="592"/>
      <c r="D331" s="592"/>
      <c r="E331" s="592"/>
      <c r="F331" s="593"/>
      <c r="G331" s="591"/>
      <c r="H331" s="594"/>
      <c r="I331" s="594"/>
      <c r="J331" s="594"/>
      <c r="K331" s="594"/>
    </row>
    <row r="332" spans="1:11" s="30" customFormat="1">
      <c r="A332" s="591"/>
      <c r="B332" s="592"/>
      <c r="C332" s="592"/>
      <c r="D332" s="592"/>
      <c r="E332" s="592"/>
      <c r="F332" s="593"/>
      <c r="G332" s="591"/>
      <c r="H332" s="594"/>
      <c r="I332" s="594"/>
      <c r="J332" s="594"/>
      <c r="K332" s="594"/>
    </row>
    <row r="333" spans="1:11" s="30" customFormat="1">
      <c r="A333" s="591"/>
      <c r="B333" s="592"/>
      <c r="C333" s="592"/>
      <c r="D333" s="592"/>
      <c r="E333" s="592"/>
      <c r="F333" s="593"/>
      <c r="G333" s="591"/>
      <c r="H333" s="594"/>
      <c r="I333" s="594"/>
      <c r="J333" s="594"/>
      <c r="K333" s="594"/>
    </row>
    <row r="334" spans="1:11" s="30" customFormat="1">
      <c r="A334" s="591"/>
      <c r="B334" s="592"/>
      <c r="C334" s="592"/>
      <c r="D334" s="592"/>
      <c r="E334" s="592"/>
      <c r="F334" s="593"/>
      <c r="G334" s="591"/>
      <c r="H334" s="594"/>
      <c r="I334" s="594"/>
      <c r="J334" s="594"/>
      <c r="K334" s="594"/>
    </row>
    <row r="335" spans="1:11" s="30" customFormat="1">
      <c r="A335" s="591"/>
      <c r="B335" s="592"/>
      <c r="C335" s="592"/>
      <c r="D335" s="592"/>
      <c r="E335" s="592"/>
      <c r="F335" s="593"/>
      <c r="G335" s="591"/>
      <c r="H335" s="594"/>
      <c r="I335" s="594"/>
      <c r="J335" s="594"/>
      <c r="K335" s="594"/>
    </row>
    <row r="336" spans="1:11" s="30" customFormat="1">
      <c r="A336" s="591"/>
      <c r="B336" s="592"/>
      <c r="C336" s="592"/>
      <c r="D336" s="592"/>
      <c r="E336" s="592"/>
      <c r="F336" s="593"/>
      <c r="G336" s="591"/>
      <c r="H336" s="594"/>
      <c r="I336" s="594"/>
      <c r="J336" s="594"/>
      <c r="K336" s="594"/>
    </row>
    <row r="337" spans="1:11" s="30" customFormat="1">
      <c r="A337" s="591"/>
      <c r="B337" s="592"/>
      <c r="C337" s="592"/>
      <c r="D337" s="592"/>
      <c r="E337" s="592"/>
      <c r="F337" s="593"/>
      <c r="G337" s="591"/>
      <c r="H337" s="594"/>
      <c r="I337" s="594"/>
      <c r="J337" s="594"/>
      <c r="K337" s="594"/>
    </row>
    <row r="338" spans="1:11" s="30" customFormat="1">
      <c r="A338" s="591"/>
      <c r="B338" s="592"/>
      <c r="C338" s="592"/>
      <c r="D338" s="592"/>
      <c r="E338" s="592"/>
      <c r="F338" s="593"/>
      <c r="G338" s="591"/>
      <c r="H338" s="594"/>
      <c r="I338" s="594"/>
      <c r="J338" s="594"/>
      <c r="K338" s="594"/>
    </row>
    <row r="339" spans="1:11" s="30" customFormat="1">
      <c r="A339" s="591"/>
      <c r="B339" s="592"/>
      <c r="C339" s="592"/>
      <c r="D339" s="592"/>
      <c r="E339" s="592"/>
      <c r="F339" s="593"/>
      <c r="G339" s="591"/>
      <c r="H339" s="594"/>
      <c r="I339" s="594"/>
      <c r="J339" s="594"/>
      <c r="K339" s="594"/>
    </row>
    <row r="340" spans="1:11" s="30" customFormat="1">
      <c r="A340" s="591"/>
      <c r="B340" s="592"/>
      <c r="C340" s="592"/>
      <c r="D340" s="592"/>
      <c r="E340" s="592"/>
      <c r="F340" s="593"/>
      <c r="G340" s="591"/>
      <c r="H340" s="594"/>
      <c r="I340" s="594"/>
      <c r="J340" s="594"/>
      <c r="K340" s="594"/>
    </row>
    <row r="341" spans="1:11" s="30" customFormat="1">
      <c r="A341" s="591"/>
      <c r="B341" s="592"/>
      <c r="C341" s="592"/>
      <c r="D341" s="592"/>
      <c r="E341" s="592"/>
      <c r="F341" s="593"/>
      <c r="G341" s="591"/>
      <c r="H341" s="594"/>
      <c r="I341" s="594"/>
      <c r="J341" s="594"/>
      <c r="K341" s="594"/>
    </row>
    <row r="342" spans="1:11" s="30" customFormat="1">
      <c r="A342" s="591"/>
      <c r="B342" s="592"/>
      <c r="C342" s="592"/>
      <c r="D342" s="592"/>
      <c r="E342" s="592"/>
      <c r="F342" s="593"/>
      <c r="G342" s="591"/>
      <c r="H342" s="594"/>
      <c r="I342" s="594"/>
      <c r="J342" s="594"/>
      <c r="K342" s="594"/>
    </row>
    <row r="343" spans="1:11" s="30" customFormat="1">
      <c r="A343" s="591"/>
      <c r="B343" s="592"/>
      <c r="C343" s="592"/>
      <c r="D343" s="592"/>
      <c r="E343" s="592"/>
      <c r="F343" s="593"/>
      <c r="G343" s="591"/>
      <c r="H343" s="594"/>
      <c r="I343" s="594"/>
      <c r="J343" s="594"/>
      <c r="K343" s="594"/>
    </row>
    <row r="344" spans="1:11" s="30" customFormat="1">
      <c r="A344" s="591"/>
      <c r="B344" s="592"/>
      <c r="C344" s="592"/>
      <c r="D344" s="592"/>
      <c r="E344" s="592"/>
      <c r="F344" s="593"/>
      <c r="G344" s="591"/>
      <c r="H344" s="594"/>
      <c r="I344" s="594"/>
      <c r="J344" s="594"/>
      <c r="K344" s="594"/>
    </row>
    <row r="345" spans="1:11" s="30" customFormat="1">
      <c r="A345" s="591"/>
      <c r="B345" s="592"/>
      <c r="C345" s="592"/>
      <c r="D345" s="592"/>
      <c r="E345" s="592"/>
      <c r="F345" s="593"/>
      <c r="G345" s="591"/>
      <c r="H345" s="594"/>
      <c r="I345" s="594"/>
      <c r="J345" s="594"/>
      <c r="K345" s="594"/>
    </row>
    <row r="346" spans="1:11" s="30" customFormat="1">
      <c r="A346" s="591"/>
      <c r="B346" s="592"/>
      <c r="C346" s="592"/>
      <c r="D346" s="592"/>
      <c r="E346" s="592"/>
      <c r="F346" s="593"/>
      <c r="G346" s="591"/>
      <c r="H346" s="594"/>
      <c r="I346" s="594"/>
      <c r="J346" s="594"/>
      <c r="K346" s="594"/>
    </row>
    <row r="347" spans="1:11" s="30" customFormat="1">
      <c r="A347" s="591"/>
      <c r="B347" s="592"/>
      <c r="C347" s="592"/>
      <c r="D347" s="592"/>
      <c r="E347" s="592"/>
      <c r="F347" s="593"/>
      <c r="G347" s="591"/>
      <c r="H347" s="594"/>
      <c r="I347" s="594"/>
      <c r="J347" s="594"/>
      <c r="K347" s="594"/>
    </row>
    <row r="348" spans="1:11" s="30" customFormat="1">
      <c r="A348" s="591"/>
      <c r="B348" s="592"/>
      <c r="C348" s="592"/>
      <c r="D348" s="592"/>
      <c r="E348" s="592"/>
      <c r="F348" s="593"/>
      <c r="G348" s="591"/>
      <c r="H348" s="594"/>
      <c r="I348" s="594"/>
      <c r="J348" s="594"/>
      <c r="K348" s="594"/>
    </row>
    <row r="349" spans="1:11" s="30" customFormat="1">
      <c r="A349" s="591"/>
      <c r="B349" s="592"/>
      <c r="C349" s="592"/>
      <c r="D349" s="592"/>
      <c r="E349" s="592"/>
      <c r="F349" s="593"/>
      <c r="G349" s="591"/>
      <c r="H349" s="594"/>
      <c r="I349" s="594"/>
      <c r="J349" s="594"/>
      <c r="K349" s="594"/>
    </row>
    <row r="350" spans="1:11" s="30" customFormat="1">
      <c r="A350" s="591"/>
      <c r="B350" s="592"/>
      <c r="C350" s="592"/>
      <c r="D350" s="592"/>
      <c r="E350" s="592"/>
      <c r="F350" s="593"/>
      <c r="G350" s="591"/>
      <c r="H350" s="594"/>
      <c r="I350" s="594"/>
      <c r="J350" s="594"/>
      <c r="K350" s="594"/>
    </row>
    <row r="351" spans="1:11" s="30" customFormat="1">
      <c r="A351" s="591"/>
      <c r="B351" s="592"/>
      <c r="C351" s="592"/>
      <c r="D351" s="592"/>
      <c r="E351" s="592"/>
      <c r="F351" s="593"/>
      <c r="G351" s="591"/>
      <c r="H351" s="594"/>
      <c r="I351" s="594"/>
      <c r="J351" s="594"/>
      <c r="K351" s="594"/>
    </row>
    <row r="352" spans="1:11" s="30" customFormat="1">
      <c r="A352" s="591"/>
      <c r="B352" s="592"/>
      <c r="C352" s="592"/>
      <c r="D352" s="592"/>
      <c r="E352" s="592"/>
      <c r="F352" s="593"/>
      <c r="G352" s="591"/>
      <c r="H352" s="594"/>
      <c r="I352" s="594"/>
      <c r="J352" s="594"/>
      <c r="K352" s="594"/>
    </row>
    <row r="353" spans="1:11" s="30" customFormat="1">
      <c r="A353" s="591"/>
      <c r="B353" s="592"/>
      <c r="C353" s="592"/>
      <c r="D353" s="592"/>
      <c r="E353" s="592"/>
      <c r="F353" s="593"/>
      <c r="G353" s="591"/>
      <c r="H353" s="594"/>
      <c r="I353" s="594"/>
      <c r="J353" s="594"/>
      <c r="K353" s="594"/>
    </row>
    <row r="354" spans="1:11" s="30" customFormat="1">
      <c r="A354" s="591"/>
      <c r="B354" s="592"/>
      <c r="C354" s="592"/>
      <c r="D354" s="592"/>
      <c r="E354" s="592"/>
      <c r="F354" s="593"/>
      <c r="G354" s="591"/>
      <c r="H354" s="594"/>
      <c r="I354" s="594"/>
      <c r="J354" s="594"/>
      <c r="K354" s="594"/>
    </row>
    <row r="355" spans="1:11" s="30" customFormat="1">
      <c r="A355" s="591"/>
      <c r="B355" s="592"/>
      <c r="C355" s="592"/>
      <c r="D355" s="592"/>
      <c r="E355" s="592"/>
      <c r="F355" s="593"/>
      <c r="G355" s="591"/>
      <c r="H355" s="594"/>
      <c r="I355" s="594"/>
      <c r="J355" s="594"/>
      <c r="K355" s="594"/>
    </row>
    <row r="356" spans="1:11" s="30" customFormat="1">
      <c r="A356" s="591"/>
      <c r="B356" s="592"/>
      <c r="C356" s="592"/>
      <c r="D356" s="592"/>
      <c r="E356" s="592"/>
      <c r="F356" s="593"/>
      <c r="G356" s="591"/>
      <c r="H356" s="594"/>
      <c r="I356" s="594"/>
      <c r="J356" s="594"/>
      <c r="K356" s="594"/>
    </row>
    <row r="357" spans="1:11" s="30" customFormat="1">
      <c r="A357" s="591"/>
      <c r="B357" s="592"/>
      <c r="C357" s="592"/>
      <c r="D357" s="592"/>
      <c r="E357" s="592"/>
      <c r="F357" s="593"/>
      <c r="G357" s="591"/>
      <c r="H357" s="594"/>
      <c r="I357" s="594"/>
      <c r="J357" s="594"/>
      <c r="K357" s="594"/>
    </row>
    <row r="358" spans="1:11" s="30" customFormat="1">
      <c r="A358" s="591"/>
      <c r="B358" s="592"/>
      <c r="C358" s="592"/>
      <c r="D358" s="592"/>
      <c r="E358" s="592"/>
      <c r="F358" s="593"/>
      <c r="G358" s="591"/>
      <c r="H358" s="594"/>
      <c r="I358" s="594"/>
      <c r="J358" s="594"/>
      <c r="K358" s="594"/>
    </row>
    <row r="359" spans="1:11" s="30" customFormat="1">
      <c r="A359" s="591"/>
      <c r="B359" s="592"/>
      <c r="C359" s="592"/>
      <c r="D359" s="592"/>
      <c r="E359" s="592"/>
      <c r="F359" s="593"/>
      <c r="G359" s="591"/>
      <c r="H359" s="594"/>
      <c r="I359" s="594"/>
      <c r="J359" s="594"/>
      <c r="K359" s="594"/>
    </row>
    <row r="360" spans="1:11" s="30" customFormat="1">
      <c r="A360" s="591"/>
      <c r="B360" s="592"/>
      <c r="C360" s="592"/>
      <c r="D360" s="592"/>
      <c r="E360" s="592"/>
      <c r="F360" s="593"/>
      <c r="G360" s="591"/>
      <c r="H360" s="594"/>
      <c r="I360" s="594"/>
      <c r="J360" s="594"/>
      <c r="K360" s="594"/>
    </row>
    <row r="361" spans="1:11" s="30" customFormat="1">
      <c r="A361" s="591"/>
      <c r="B361" s="592"/>
      <c r="C361" s="592"/>
      <c r="D361" s="592"/>
      <c r="E361" s="592"/>
      <c r="F361" s="593"/>
      <c r="G361" s="591"/>
      <c r="H361" s="594"/>
      <c r="I361" s="594"/>
      <c r="J361" s="594"/>
      <c r="K361" s="594"/>
    </row>
    <row r="362" spans="1:11" s="30" customFormat="1">
      <c r="A362" s="591"/>
      <c r="B362" s="592"/>
      <c r="C362" s="592"/>
      <c r="D362" s="592"/>
      <c r="E362" s="592"/>
      <c r="F362" s="593"/>
      <c r="G362" s="591"/>
      <c r="H362" s="594"/>
      <c r="I362" s="594"/>
      <c r="J362" s="594"/>
      <c r="K362" s="594"/>
    </row>
    <row r="363" spans="1:11" s="30" customFormat="1">
      <c r="A363" s="591"/>
      <c r="B363" s="592"/>
      <c r="C363" s="592"/>
      <c r="D363" s="592"/>
      <c r="E363" s="592"/>
      <c r="F363" s="593"/>
      <c r="G363" s="591"/>
      <c r="H363" s="594"/>
      <c r="I363" s="594"/>
      <c r="J363" s="594"/>
      <c r="K363" s="594"/>
    </row>
    <row r="364" spans="1:11" s="30" customFormat="1">
      <c r="A364" s="591"/>
      <c r="B364" s="592"/>
      <c r="C364" s="592"/>
      <c r="D364" s="592"/>
      <c r="E364" s="592"/>
      <c r="F364" s="593"/>
      <c r="G364" s="591"/>
      <c r="H364" s="594"/>
      <c r="I364" s="594"/>
      <c r="J364" s="594"/>
      <c r="K364" s="594"/>
    </row>
    <row r="365" spans="1:11" s="30" customFormat="1">
      <c r="A365" s="591"/>
      <c r="B365" s="592"/>
      <c r="C365" s="592"/>
      <c r="D365" s="592"/>
      <c r="E365" s="592"/>
      <c r="F365" s="593"/>
      <c r="G365" s="591"/>
      <c r="H365" s="594"/>
      <c r="I365" s="594"/>
      <c r="J365" s="594"/>
      <c r="K365" s="594"/>
    </row>
    <row r="366" spans="1:11" s="30" customFormat="1">
      <c r="A366" s="591"/>
      <c r="B366" s="592"/>
      <c r="C366" s="592"/>
      <c r="D366" s="592"/>
      <c r="E366" s="592"/>
      <c r="F366" s="593"/>
      <c r="G366" s="591"/>
      <c r="H366" s="594"/>
      <c r="I366" s="594"/>
      <c r="J366" s="594"/>
      <c r="K366" s="594"/>
    </row>
    <row r="367" spans="1:11" s="30" customFormat="1">
      <c r="A367" s="591"/>
      <c r="B367" s="592"/>
      <c r="C367" s="592"/>
      <c r="D367" s="592"/>
      <c r="E367" s="592"/>
      <c r="F367" s="593"/>
      <c r="G367" s="591"/>
      <c r="H367" s="594"/>
      <c r="I367" s="594"/>
      <c r="J367" s="594"/>
      <c r="K367" s="594"/>
    </row>
    <row r="368" spans="1:11" s="30" customFormat="1">
      <c r="A368" s="591"/>
      <c r="B368" s="592"/>
      <c r="C368" s="592"/>
      <c r="D368" s="592"/>
      <c r="E368" s="592"/>
      <c r="F368" s="593"/>
      <c r="G368" s="591"/>
      <c r="H368" s="594"/>
      <c r="I368" s="594"/>
      <c r="J368" s="594"/>
      <c r="K368" s="594"/>
    </row>
    <row r="369" spans="1:11" s="30" customFormat="1">
      <c r="A369" s="591"/>
      <c r="B369" s="592"/>
      <c r="C369" s="592"/>
      <c r="D369" s="592"/>
      <c r="E369" s="592"/>
      <c r="F369" s="593"/>
      <c r="G369" s="591"/>
      <c r="H369" s="594"/>
      <c r="I369" s="594"/>
      <c r="J369" s="594"/>
      <c r="K369" s="594"/>
    </row>
    <row r="370" spans="1:11" s="30" customFormat="1">
      <c r="A370" s="591"/>
      <c r="B370" s="592"/>
      <c r="C370" s="592"/>
      <c r="D370" s="592"/>
      <c r="E370" s="592"/>
      <c r="F370" s="593"/>
      <c r="G370" s="591"/>
      <c r="H370" s="594"/>
      <c r="I370" s="594"/>
      <c r="J370" s="594"/>
      <c r="K370" s="594"/>
    </row>
    <row r="371" spans="1:11" s="30" customFormat="1">
      <c r="A371" s="591"/>
      <c r="B371" s="592"/>
      <c r="C371" s="592"/>
      <c r="D371" s="592"/>
      <c r="E371" s="592"/>
      <c r="F371" s="593"/>
      <c r="G371" s="591"/>
      <c r="H371" s="594"/>
      <c r="I371" s="594"/>
      <c r="J371" s="594"/>
      <c r="K371" s="594"/>
    </row>
    <row r="372" spans="1:11" s="30" customFormat="1">
      <c r="A372" s="591"/>
      <c r="B372" s="592"/>
      <c r="C372" s="592"/>
      <c r="D372" s="592"/>
      <c r="E372" s="592"/>
      <c r="F372" s="593"/>
      <c r="G372" s="591"/>
      <c r="H372" s="594"/>
      <c r="I372" s="594"/>
      <c r="J372" s="594"/>
      <c r="K372" s="594"/>
    </row>
    <row r="373" spans="1:11" s="30" customFormat="1">
      <c r="A373" s="591"/>
      <c r="B373" s="592"/>
      <c r="C373" s="592"/>
      <c r="D373" s="592"/>
      <c r="E373" s="592"/>
      <c r="F373" s="593"/>
      <c r="G373" s="591"/>
      <c r="H373" s="594"/>
      <c r="I373" s="594"/>
      <c r="J373" s="594"/>
      <c r="K373" s="594"/>
    </row>
    <row r="374" spans="1:11" s="30" customFormat="1">
      <c r="A374" s="591"/>
      <c r="B374" s="592"/>
      <c r="C374" s="592"/>
      <c r="D374" s="592"/>
      <c r="E374" s="592"/>
      <c r="F374" s="593"/>
      <c r="G374" s="591"/>
      <c r="H374" s="594"/>
      <c r="I374" s="594"/>
      <c r="J374" s="594"/>
      <c r="K374" s="594"/>
    </row>
    <row r="375" spans="1:11" s="30" customFormat="1">
      <c r="A375" s="591"/>
      <c r="B375" s="592"/>
      <c r="C375" s="592"/>
      <c r="D375" s="592"/>
      <c r="E375" s="592"/>
      <c r="F375" s="593"/>
      <c r="G375" s="591"/>
      <c r="H375" s="594"/>
      <c r="I375" s="594"/>
      <c r="J375" s="594"/>
      <c r="K375" s="594"/>
    </row>
    <row r="376" spans="1:11" s="30" customFormat="1">
      <c r="A376" s="591"/>
      <c r="B376" s="592"/>
      <c r="C376" s="592"/>
      <c r="D376" s="592"/>
      <c r="E376" s="592"/>
      <c r="F376" s="593"/>
      <c r="G376" s="591"/>
      <c r="H376" s="594"/>
      <c r="I376" s="594"/>
      <c r="J376" s="594"/>
      <c r="K376" s="594"/>
    </row>
    <row r="377" spans="1:11" s="30" customFormat="1">
      <c r="A377" s="591"/>
      <c r="B377" s="592"/>
      <c r="C377" s="592"/>
      <c r="D377" s="592"/>
      <c r="E377" s="592"/>
      <c r="F377" s="593"/>
      <c r="G377" s="591"/>
      <c r="H377" s="594"/>
      <c r="I377" s="594"/>
      <c r="J377" s="594"/>
      <c r="K377" s="594"/>
    </row>
    <row r="378" spans="1:11" s="30" customFormat="1">
      <c r="A378" s="591"/>
      <c r="B378" s="592"/>
      <c r="C378" s="592"/>
      <c r="D378" s="592"/>
      <c r="E378" s="592"/>
      <c r="F378" s="593"/>
      <c r="G378" s="591"/>
      <c r="H378" s="594"/>
      <c r="I378" s="594"/>
      <c r="J378" s="594"/>
      <c r="K378" s="594"/>
    </row>
    <row r="379" spans="1:11" s="30" customFormat="1">
      <c r="A379" s="591"/>
      <c r="B379" s="592"/>
      <c r="C379" s="592"/>
      <c r="D379" s="592"/>
      <c r="E379" s="592"/>
      <c r="F379" s="593"/>
      <c r="G379" s="591"/>
      <c r="H379" s="594"/>
      <c r="I379" s="594"/>
      <c r="J379" s="594"/>
      <c r="K379" s="594"/>
    </row>
    <row r="380" spans="1:11" s="30" customFormat="1">
      <c r="A380" s="591"/>
      <c r="B380" s="592"/>
      <c r="C380" s="592"/>
      <c r="D380" s="592"/>
      <c r="E380" s="592"/>
      <c r="F380" s="593"/>
      <c r="G380" s="591"/>
      <c r="H380" s="594"/>
      <c r="I380" s="594"/>
      <c r="J380" s="594"/>
      <c r="K380" s="594"/>
    </row>
    <row r="381" spans="1:11" s="30" customFormat="1">
      <c r="A381" s="591"/>
      <c r="B381" s="592"/>
      <c r="C381" s="592"/>
      <c r="D381" s="592"/>
      <c r="E381" s="592"/>
      <c r="F381" s="593"/>
      <c r="G381" s="591"/>
      <c r="H381" s="594"/>
      <c r="I381" s="594"/>
      <c r="J381" s="594"/>
      <c r="K381" s="594"/>
    </row>
    <row r="382" spans="1:11" s="30" customFormat="1">
      <c r="A382" s="591"/>
      <c r="B382" s="592"/>
      <c r="C382" s="592"/>
      <c r="D382" s="592"/>
      <c r="E382" s="592"/>
      <c r="F382" s="593"/>
      <c r="G382" s="591"/>
      <c r="H382" s="594"/>
      <c r="I382" s="594"/>
      <c r="J382" s="594"/>
      <c r="K382" s="594"/>
    </row>
    <row r="383" spans="1:11" s="30" customFormat="1">
      <c r="A383" s="591"/>
      <c r="B383" s="592"/>
      <c r="C383" s="592"/>
      <c r="D383" s="592"/>
      <c r="E383" s="592"/>
      <c r="F383" s="593"/>
      <c r="G383" s="591"/>
      <c r="H383" s="594"/>
      <c r="I383" s="594"/>
      <c r="J383" s="594"/>
      <c r="K383" s="594"/>
    </row>
    <row r="384" spans="1:11" s="30" customFormat="1">
      <c r="A384" s="591"/>
      <c r="B384" s="592"/>
      <c r="C384" s="592"/>
      <c r="D384" s="592"/>
      <c r="E384" s="592"/>
      <c r="F384" s="593"/>
      <c r="G384" s="591"/>
      <c r="H384" s="594"/>
      <c r="I384" s="594"/>
      <c r="J384" s="594"/>
      <c r="K384" s="594"/>
    </row>
    <row r="385" spans="1:11" s="30" customFormat="1">
      <c r="A385" s="591"/>
      <c r="B385" s="592"/>
      <c r="C385" s="592"/>
      <c r="D385" s="592"/>
      <c r="E385" s="592"/>
      <c r="F385" s="593"/>
      <c r="G385" s="591"/>
      <c r="H385" s="594"/>
      <c r="I385" s="594"/>
      <c r="J385" s="594"/>
      <c r="K385" s="594"/>
    </row>
    <row r="386" spans="1:11" s="30" customFormat="1">
      <c r="A386" s="591"/>
      <c r="B386" s="592"/>
      <c r="C386" s="592"/>
      <c r="D386" s="592"/>
      <c r="E386" s="592"/>
      <c r="F386" s="593"/>
      <c r="G386" s="591"/>
      <c r="H386" s="594"/>
      <c r="I386" s="594"/>
      <c r="J386" s="594"/>
      <c r="K386" s="594"/>
    </row>
    <row r="387" spans="1:11" s="30" customFormat="1">
      <c r="A387" s="591"/>
      <c r="B387" s="592"/>
      <c r="C387" s="592"/>
      <c r="D387" s="592"/>
      <c r="E387" s="592"/>
      <c r="F387" s="593"/>
      <c r="G387" s="591"/>
      <c r="H387" s="594"/>
      <c r="I387" s="594"/>
      <c r="J387" s="594"/>
      <c r="K387" s="594"/>
    </row>
    <row r="388" spans="1:11" s="30" customFormat="1">
      <c r="A388" s="591"/>
      <c r="B388" s="592"/>
      <c r="C388" s="592"/>
      <c r="D388" s="592"/>
      <c r="E388" s="592"/>
      <c r="F388" s="593"/>
      <c r="G388" s="591"/>
      <c r="H388" s="594"/>
      <c r="I388" s="594"/>
      <c r="J388" s="594"/>
      <c r="K388" s="594"/>
    </row>
    <row r="389" spans="1:11" s="30" customFormat="1">
      <c r="A389" s="591"/>
      <c r="B389" s="592"/>
      <c r="C389" s="592"/>
      <c r="D389" s="592"/>
      <c r="E389" s="592"/>
      <c r="F389" s="593"/>
      <c r="G389" s="591"/>
      <c r="H389" s="594"/>
      <c r="I389" s="594"/>
      <c r="J389" s="594"/>
      <c r="K389" s="594"/>
    </row>
    <row r="390" spans="1:11" s="30" customFormat="1">
      <c r="A390" s="591"/>
      <c r="B390" s="592"/>
      <c r="C390" s="592"/>
      <c r="D390" s="592"/>
      <c r="E390" s="592"/>
      <c r="F390" s="593"/>
      <c r="G390" s="591"/>
      <c r="H390" s="594"/>
      <c r="I390" s="594"/>
      <c r="J390" s="594"/>
      <c r="K390" s="594"/>
    </row>
    <row r="391" spans="1:11" s="30" customFormat="1">
      <c r="A391" s="591"/>
      <c r="B391" s="592"/>
      <c r="C391" s="592"/>
      <c r="D391" s="592"/>
      <c r="E391" s="592"/>
      <c r="F391" s="593"/>
      <c r="G391" s="591"/>
      <c r="H391" s="594"/>
      <c r="I391" s="594"/>
      <c r="J391" s="594"/>
      <c r="K391" s="594"/>
    </row>
    <row r="392" spans="1:11" s="30" customFormat="1">
      <c r="A392" s="591"/>
      <c r="B392" s="592"/>
      <c r="C392" s="592"/>
      <c r="D392" s="592"/>
      <c r="E392" s="592"/>
      <c r="F392" s="593"/>
      <c r="G392" s="591"/>
      <c r="H392" s="594"/>
      <c r="I392" s="594"/>
      <c r="J392" s="594"/>
      <c r="K392" s="594"/>
    </row>
    <row r="393" spans="1:11" s="30" customFormat="1">
      <c r="A393" s="591"/>
      <c r="B393" s="592"/>
      <c r="C393" s="592"/>
      <c r="D393" s="592"/>
      <c r="E393" s="592"/>
      <c r="F393" s="593"/>
      <c r="G393" s="591"/>
      <c r="H393" s="594"/>
      <c r="I393" s="594"/>
      <c r="J393" s="594"/>
      <c r="K393" s="594"/>
    </row>
    <row r="394" spans="1:11" s="30" customFormat="1">
      <c r="A394" s="591"/>
      <c r="B394" s="592"/>
      <c r="C394" s="592"/>
      <c r="D394" s="592"/>
      <c r="E394" s="592"/>
      <c r="F394" s="593"/>
      <c r="G394" s="591"/>
      <c r="H394" s="594"/>
      <c r="I394" s="594"/>
      <c r="J394" s="594"/>
      <c r="K394" s="594"/>
    </row>
    <row r="395" spans="1:11" s="30" customFormat="1">
      <c r="A395" s="591"/>
      <c r="B395" s="592"/>
      <c r="C395" s="592"/>
      <c r="D395" s="592"/>
      <c r="E395" s="592"/>
      <c r="F395" s="593"/>
      <c r="G395" s="591"/>
      <c r="H395" s="594"/>
      <c r="I395" s="594"/>
      <c r="J395" s="594"/>
      <c r="K395" s="594"/>
    </row>
    <row r="396" spans="1:11" s="30" customFormat="1">
      <c r="A396" s="591"/>
      <c r="B396" s="592"/>
      <c r="C396" s="592"/>
      <c r="D396" s="592"/>
      <c r="E396" s="592"/>
      <c r="F396" s="593"/>
      <c r="G396" s="591"/>
      <c r="H396" s="594"/>
      <c r="I396" s="594"/>
      <c r="J396" s="594"/>
      <c r="K396" s="594"/>
    </row>
    <row r="397" spans="1:11" s="30" customFormat="1">
      <c r="A397" s="591"/>
      <c r="B397" s="592"/>
      <c r="C397" s="592"/>
      <c r="D397" s="592"/>
      <c r="E397" s="592"/>
      <c r="F397" s="593"/>
      <c r="G397" s="591"/>
      <c r="H397" s="594"/>
      <c r="I397" s="594"/>
      <c r="J397" s="594"/>
      <c r="K397" s="594"/>
    </row>
    <row r="398" spans="1:11">
      <c r="A398" s="591"/>
      <c r="B398" s="592"/>
      <c r="C398" s="592"/>
      <c r="D398" s="592"/>
      <c r="E398" s="592"/>
      <c r="F398" s="593"/>
      <c r="G398" s="591"/>
      <c r="H398" s="594"/>
      <c r="I398" s="594"/>
      <c r="J398" s="594"/>
      <c r="K398" s="594"/>
    </row>
    <row r="399" spans="1:11">
      <c r="A399" s="591"/>
      <c r="B399" s="592"/>
      <c r="C399" s="592"/>
      <c r="D399" s="592"/>
      <c r="E399" s="592"/>
      <c r="F399" s="593"/>
      <c r="G399" s="591"/>
      <c r="H399" s="594"/>
      <c r="I399" s="594"/>
      <c r="J399" s="594"/>
      <c r="K399" s="594"/>
    </row>
    <row r="400" spans="1:11">
      <c r="A400" s="591"/>
      <c r="B400" s="592"/>
      <c r="C400" s="592"/>
      <c r="D400" s="592"/>
      <c r="E400" s="592"/>
      <c r="F400" s="593"/>
      <c r="G400" s="591"/>
      <c r="H400" s="594"/>
      <c r="I400" s="594"/>
      <c r="J400" s="594"/>
      <c r="K400" s="594"/>
    </row>
    <row r="401" spans="1:11">
      <c r="A401" s="591"/>
      <c r="B401" s="592"/>
      <c r="C401" s="592"/>
      <c r="D401" s="592"/>
      <c r="E401" s="592"/>
      <c r="F401" s="593"/>
      <c r="G401" s="591"/>
      <c r="H401" s="594"/>
      <c r="I401" s="594"/>
      <c r="J401" s="594"/>
      <c r="K401" s="594"/>
    </row>
    <row r="402" spans="1:11">
      <c r="A402" s="591"/>
      <c r="B402" s="592"/>
      <c r="C402" s="592"/>
      <c r="D402" s="592"/>
      <c r="E402" s="592"/>
      <c r="F402" s="593"/>
      <c r="G402" s="591"/>
      <c r="H402" s="594"/>
      <c r="I402" s="594"/>
      <c r="J402" s="594"/>
      <c r="K402" s="594"/>
    </row>
    <row r="403" spans="1:11">
      <c r="A403" s="591"/>
      <c r="B403" s="592"/>
      <c r="C403" s="592"/>
      <c r="D403" s="592"/>
      <c r="E403" s="592"/>
      <c r="F403" s="593"/>
      <c r="G403" s="591"/>
      <c r="H403" s="594"/>
      <c r="I403" s="594"/>
      <c r="J403" s="594"/>
      <c r="K403" s="594"/>
    </row>
    <row r="404" spans="1:11">
      <c r="A404" s="591"/>
      <c r="B404" s="592"/>
      <c r="C404" s="592"/>
      <c r="D404" s="592"/>
      <c r="E404" s="592"/>
      <c r="F404" s="593"/>
      <c r="G404" s="591"/>
      <c r="H404" s="594"/>
      <c r="I404" s="594"/>
      <c r="J404" s="594"/>
      <c r="K404" s="594"/>
    </row>
    <row r="405" spans="1:11">
      <c r="A405" s="591"/>
      <c r="B405" s="592"/>
      <c r="C405" s="592"/>
      <c r="D405" s="592"/>
      <c r="E405" s="592"/>
      <c r="F405" s="593"/>
      <c r="G405" s="591"/>
      <c r="H405" s="594"/>
      <c r="I405" s="594"/>
      <c r="J405" s="594"/>
      <c r="K405" s="594"/>
    </row>
    <row r="406" spans="1:11">
      <c r="A406" s="591"/>
      <c r="B406" s="592"/>
      <c r="C406" s="592"/>
      <c r="D406" s="592"/>
      <c r="E406" s="592"/>
      <c r="F406" s="593"/>
      <c r="G406" s="591"/>
      <c r="H406" s="594"/>
      <c r="I406" s="594"/>
      <c r="J406" s="594"/>
      <c r="K406" s="594"/>
    </row>
    <row r="407" spans="1:11">
      <c r="A407" s="591"/>
      <c r="B407" s="592"/>
      <c r="C407" s="592"/>
      <c r="D407" s="592"/>
      <c r="E407" s="592"/>
      <c r="F407" s="593"/>
      <c r="G407" s="591"/>
      <c r="H407" s="594"/>
      <c r="I407" s="594"/>
      <c r="J407" s="594"/>
      <c r="K407" s="594"/>
    </row>
    <row r="408" spans="1:11">
      <c r="A408" s="591"/>
      <c r="B408" s="592"/>
      <c r="C408" s="592"/>
      <c r="D408" s="592"/>
      <c r="E408" s="592"/>
      <c r="F408" s="593"/>
      <c r="G408" s="591"/>
      <c r="H408" s="594"/>
      <c r="I408" s="594"/>
      <c r="J408" s="594"/>
      <c r="K408" s="594"/>
    </row>
    <row r="409" spans="1:11">
      <c r="A409" s="591"/>
      <c r="B409" s="592"/>
      <c r="C409" s="592"/>
      <c r="D409" s="592"/>
      <c r="E409" s="592"/>
      <c r="F409" s="593"/>
      <c r="G409" s="591"/>
      <c r="H409" s="594"/>
      <c r="I409" s="594"/>
      <c r="J409" s="594"/>
      <c r="K409" s="594"/>
    </row>
    <row r="410" spans="1:11">
      <c r="A410" s="591"/>
      <c r="B410" s="592"/>
      <c r="C410" s="592"/>
      <c r="D410" s="592"/>
      <c r="E410" s="592"/>
      <c r="F410" s="593"/>
      <c r="G410" s="591"/>
      <c r="H410" s="594"/>
      <c r="I410" s="594"/>
      <c r="J410" s="594"/>
      <c r="K410" s="594"/>
    </row>
    <row r="411" spans="1:11">
      <c r="A411" s="591"/>
      <c r="B411" s="592"/>
      <c r="C411" s="592"/>
      <c r="D411" s="592"/>
      <c r="E411" s="592"/>
      <c r="F411" s="593"/>
      <c r="G411" s="591"/>
      <c r="H411" s="594"/>
      <c r="I411" s="594"/>
      <c r="J411" s="594"/>
      <c r="K411" s="594"/>
    </row>
    <row r="412" spans="1:11">
      <c r="A412" s="591"/>
      <c r="B412" s="592"/>
      <c r="C412" s="592"/>
      <c r="D412" s="592"/>
      <c r="E412" s="592"/>
      <c r="F412" s="593"/>
      <c r="G412" s="591"/>
      <c r="H412" s="594"/>
      <c r="I412" s="594"/>
      <c r="J412" s="594"/>
      <c r="K412" s="594"/>
    </row>
    <row r="413" spans="1:11">
      <c r="A413" s="591"/>
      <c r="B413" s="592"/>
      <c r="C413" s="592"/>
      <c r="D413" s="592"/>
      <c r="E413" s="592"/>
      <c r="F413" s="593"/>
      <c r="G413" s="591"/>
      <c r="H413" s="594"/>
      <c r="I413" s="594"/>
      <c r="J413" s="594"/>
      <c r="K413" s="594"/>
    </row>
    <row r="414" spans="1:11">
      <c r="A414" s="591"/>
      <c r="B414" s="592"/>
      <c r="C414" s="592"/>
      <c r="D414" s="592"/>
      <c r="E414" s="592"/>
      <c r="F414" s="593"/>
      <c r="G414" s="591"/>
      <c r="H414" s="594"/>
      <c r="I414" s="594"/>
      <c r="J414" s="594"/>
      <c r="K414" s="594"/>
    </row>
    <row r="415" spans="1:11">
      <c r="A415" s="591"/>
      <c r="B415" s="592"/>
      <c r="C415" s="592"/>
      <c r="D415" s="592"/>
      <c r="E415" s="592"/>
      <c r="F415" s="593"/>
      <c r="G415" s="591"/>
      <c r="H415" s="594"/>
      <c r="I415" s="594"/>
      <c r="J415" s="594"/>
      <c r="K415" s="594"/>
    </row>
    <row r="416" spans="1:11">
      <c r="A416" s="591"/>
      <c r="B416" s="592"/>
      <c r="C416" s="592"/>
      <c r="D416" s="592"/>
      <c r="E416" s="592"/>
      <c r="F416" s="593"/>
      <c r="G416" s="591"/>
      <c r="H416" s="594"/>
      <c r="I416" s="594"/>
      <c r="J416" s="594"/>
      <c r="K416" s="594"/>
    </row>
    <row r="417" spans="1:11">
      <c r="A417" s="591"/>
      <c r="B417" s="592"/>
      <c r="C417" s="592"/>
      <c r="D417" s="592"/>
      <c r="E417" s="592"/>
      <c r="F417" s="593"/>
      <c r="G417" s="591"/>
      <c r="H417" s="594"/>
      <c r="I417" s="594"/>
      <c r="J417" s="594"/>
      <c r="K417" s="594"/>
    </row>
    <row r="418" spans="1:11">
      <c r="A418" s="591"/>
      <c r="B418" s="592"/>
      <c r="C418" s="592"/>
      <c r="D418" s="592"/>
      <c r="E418" s="592"/>
      <c r="F418" s="593"/>
      <c r="G418" s="591"/>
      <c r="H418" s="594"/>
      <c r="I418" s="594"/>
      <c r="J418" s="594"/>
      <c r="K418" s="594"/>
    </row>
    <row r="419" spans="1:11">
      <c r="A419" s="591"/>
      <c r="B419" s="592"/>
      <c r="C419" s="592"/>
      <c r="D419" s="592"/>
      <c r="E419" s="592"/>
      <c r="F419" s="593"/>
      <c r="G419" s="591"/>
      <c r="H419" s="594"/>
      <c r="I419" s="594"/>
      <c r="J419" s="594"/>
      <c r="K419" s="594"/>
    </row>
    <row r="420" spans="1:11">
      <c r="A420" s="591"/>
      <c r="B420" s="592"/>
      <c r="C420" s="592"/>
      <c r="D420" s="592"/>
      <c r="E420" s="592"/>
      <c r="F420" s="593"/>
      <c r="G420" s="591"/>
      <c r="H420" s="594"/>
      <c r="I420" s="594"/>
      <c r="J420" s="594"/>
      <c r="K420" s="594"/>
    </row>
    <row r="421" spans="1:11">
      <c r="A421" s="591"/>
      <c r="B421" s="592"/>
      <c r="C421" s="592"/>
      <c r="D421" s="592"/>
      <c r="E421" s="592"/>
      <c r="F421" s="593"/>
      <c r="G421" s="591"/>
      <c r="H421" s="594"/>
      <c r="I421" s="594"/>
      <c r="J421" s="594"/>
      <c r="K421" s="594"/>
    </row>
    <row r="422" spans="1:11">
      <c r="A422" s="591"/>
      <c r="B422" s="592"/>
      <c r="C422" s="592"/>
      <c r="D422" s="592"/>
      <c r="E422" s="592"/>
      <c r="F422" s="593"/>
      <c r="G422" s="591"/>
      <c r="H422" s="594"/>
      <c r="I422" s="594"/>
      <c r="J422" s="594"/>
      <c r="K422" s="594"/>
    </row>
    <row r="423" spans="1:11">
      <c r="A423" s="591"/>
      <c r="B423" s="592"/>
      <c r="C423" s="592"/>
      <c r="D423" s="592"/>
      <c r="E423" s="592"/>
      <c r="F423" s="593"/>
      <c r="G423" s="591"/>
      <c r="H423" s="594"/>
      <c r="I423" s="594"/>
      <c r="J423" s="594"/>
      <c r="K423" s="594"/>
    </row>
    <row r="424" spans="1:11">
      <c r="A424" s="591"/>
      <c r="B424" s="592"/>
      <c r="C424" s="592"/>
      <c r="D424" s="592"/>
      <c r="E424" s="592"/>
      <c r="F424" s="593"/>
      <c r="G424" s="591"/>
      <c r="H424" s="594"/>
      <c r="I424" s="594"/>
      <c r="J424" s="594"/>
      <c r="K424" s="594"/>
    </row>
    <row r="425" spans="1:11">
      <c r="A425" s="591"/>
      <c r="B425" s="592"/>
      <c r="C425" s="592"/>
      <c r="D425" s="592"/>
      <c r="E425" s="592"/>
      <c r="F425" s="593"/>
      <c r="G425" s="591"/>
      <c r="H425" s="594"/>
      <c r="I425" s="594"/>
      <c r="J425" s="594"/>
      <c r="K425" s="594"/>
    </row>
    <row r="426" spans="1:11">
      <c r="A426" s="591"/>
      <c r="B426" s="592"/>
      <c r="C426" s="592"/>
      <c r="D426" s="592"/>
      <c r="E426" s="592"/>
      <c r="F426" s="593"/>
      <c r="G426" s="591"/>
      <c r="H426" s="594"/>
      <c r="I426" s="594"/>
      <c r="J426" s="594"/>
      <c r="K426" s="594"/>
    </row>
    <row r="427" spans="1:11">
      <c r="A427" s="591"/>
      <c r="B427" s="592"/>
      <c r="C427" s="592"/>
      <c r="D427" s="592"/>
      <c r="E427" s="592"/>
      <c r="F427" s="593"/>
      <c r="G427" s="591"/>
      <c r="H427" s="594"/>
      <c r="I427" s="594"/>
      <c r="J427" s="594"/>
      <c r="K427" s="594"/>
    </row>
    <row r="428" spans="1:11">
      <c r="A428" s="591"/>
      <c r="B428" s="592"/>
      <c r="C428" s="592"/>
      <c r="D428" s="592"/>
      <c r="E428" s="592"/>
      <c r="F428" s="593"/>
      <c r="G428" s="591"/>
      <c r="H428" s="594"/>
      <c r="I428" s="594"/>
      <c r="J428" s="594"/>
      <c r="K428" s="594"/>
    </row>
    <row r="429" spans="1:11">
      <c r="A429" s="591"/>
      <c r="B429" s="592"/>
      <c r="C429" s="592"/>
      <c r="D429" s="592"/>
      <c r="E429" s="592"/>
      <c r="F429" s="593"/>
      <c r="G429" s="591"/>
      <c r="H429" s="594"/>
      <c r="I429" s="594"/>
      <c r="J429" s="594"/>
      <c r="K429" s="594"/>
    </row>
    <row r="430" spans="1:11">
      <c r="A430" s="591"/>
      <c r="B430" s="592"/>
      <c r="C430" s="592"/>
      <c r="D430" s="592"/>
      <c r="E430" s="592"/>
      <c r="F430" s="593"/>
      <c r="G430" s="591"/>
      <c r="H430" s="594"/>
      <c r="I430" s="594"/>
      <c r="J430" s="594"/>
      <c r="K430" s="594"/>
    </row>
    <row r="431" spans="1:11">
      <c r="A431" s="591"/>
      <c r="B431" s="592"/>
      <c r="C431" s="592"/>
      <c r="D431" s="592"/>
      <c r="E431" s="592"/>
      <c r="F431" s="593"/>
      <c r="G431" s="591"/>
      <c r="H431" s="594"/>
      <c r="I431" s="594"/>
      <c r="J431" s="594"/>
      <c r="K431" s="594"/>
    </row>
    <row r="432" spans="1:11">
      <c r="A432" s="591"/>
      <c r="B432" s="592"/>
      <c r="C432" s="592"/>
      <c r="D432" s="592"/>
      <c r="E432" s="592"/>
      <c r="F432" s="593"/>
      <c r="G432" s="591"/>
      <c r="H432" s="594"/>
      <c r="I432" s="594"/>
      <c r="J432" s="594"/>
      <c r="K432" s="594"/>
    </row>
    <row r="433" spans="1:11">
      <c r="A433" s="591"/>
      <c r="B433" s="592"/>
      <c r="C433" s="592"/>
      <c r="D433" s="592"/>
      <c r="E433" s="592"/>
      <c r="F433" s="593"/>
      <c r="G433" s="591"/>
      <c r="H433" s="594"/>
      <c r="I433" s="594"/>
      <c r="J433" s="594"/>
      <c r="K433" s="594"/>
    </row>
    <row r="434" spans="1:11">
      <c r="A434" s="591"/>
      <c r="B434" s="592"/>
      <c r="C434" s="592"/>
      <c r="D434" s="592"/>
      <c r="E434" s="592"/>
      <c r="F434" s="593"/>
      <c r="G434" s="591"/>
      <c r="H434" s="594"/>
      <c r="I434" s="594"/>
      <c r="J434" s="594"/>
      <c r="K434" s="594"/>
    </row>
    <row r="435" spans="1:11">
      <c r="A435" s="591"/>
      <c r="B435" s="592"/>
      <c r="C435" s="592"/>
      <c r="D435" s="592"/>
      <c r="E435" s="592"/>
      <c r="F435" s="593"/>
      <c r="G435" s="591"/>
      <c r="H435" s="594"/>
      <c r="I435" s="594"/>
      <c r="J435" s="594"/>
      <c r="K435" s="594"/>
    </row>
    <row r="436" spans="1:11">
      <c r="A436" s="591"/>
      <c r="B436" s="592"/>
      <c r="C436" s="592"/>
      <c r="D436" s="592"/>
      <c r="E436" s="592"/>
      <c r="F436" s="593"/>
      <c r="G436" s="591"/>
      <c r="H436" s="594"/>
      <c r="I436" s="594"/>
      <c r="J436" s="594"/>
      <c r="K436" s="594"/>
    </row>
    <row r="437" spans="1:11">
      <c r="A437" s="591"/>
      <c r="B437" s="592"/>
      <c r="C437" s="592"/>
      <c r="D437" s="592"/>
      <c r="E437" s="592"/>
      <c r="F437" s="593"/>
      <c r="G437" s="591"/>
      <c r="H437" s="594"/>
      <c r="I437" s="594"/>
      <c r="J437" s="594"/>
      <c r="K437" s="594"/>
    </row>
    <row r="438" spans="1:11">
      <c r="A438" s="591"/>
      <c r="B438" s="592"/>
      <c r="C438" s="592"/>
      <c r="D438" s="592"/>
      <c r="E438" s="592"/>
      <c r="F438" s="593"/>
      <c r="G438" s="591"/>
      <c r="H438" s="594"/>
      <c r="I438" s="594"/>
      <c r="J438" s="594"/>
      <c r="K438" s="594"/>
    </row>
    <row r="439" spans="1:11">
      <c r="A439" s="591"/>
      <c r="B439" s="592"/>
      <c r="C439" s="592"/>
      <c r="D439" s="592"/>
      <c r="E439" s="592"/>
      <c r="F439" s="593"/>
      <c r="G439" s="591"/>
      <c r="H439" s="594"/>
      <c r="I439" s="594"/>
      <c r="J439" s="594"/>
      <c r="K439" s="594"/>
    </row>
    <row r="440" spans="1:11">
      <c r="A440" s="591"/>
      <c r="B440" s="592"/>
      <c r="C440" s="592"/>
      <c r="D440" s="592"/>
      <c r="E440" s="592"/>
      <c r="F440" s="593"/>
      <c r="G440" s="591"/>
      <c r="H440" s="594"/>
      <c r="I440" s="594"/>
      <c r="J440" s="594"/>
      <c r="K440" s="594"/>
    </row>
    <row r="441" spans="1:11">
      <c r="A441" s="591"/>
      <c r="B441" s="592"/>
      <c r="C441" s="592"/>
      <c r="D441" s="592"/>
      <c r="E441" s="592"/>
      <c r="F441" s="593"/>
      <c r="G441" s="591"/>
      <c r="H441" s="594"/>
      <c r="I441" s="594"/>
      <c r="J441" s="594"/>
      <c r="K441" s="594"/>
    </row>
    <row r="442" spans="1:11">
      <c r="A442" s="591"/>
      <c r="B442" s="592"/>
      <c r="C442" s="592"/>
      <c r="D442" s="592"/>
      <c r="E442" s="592"/>
      <c r="F442" s="593"/>
      <c r="G442" s="591"/>
      <c r="H442" s="594"/>
      <c r="I442" s="594"/>
      <c r="J442" s="594"/>
      <c r="K442" s="594"/>
    </row>
    <row r="443" spans="1:11">
      <c r="A443" s="591"/>
      <c r="B443" s="592"/>
      <c r="C443" s="592"/>
      <c r="D443" s="592"/>
      <c r="E443" s="592"/>
      <c r="F443" s="593"/>
      <c r="G443" s="591"/>
      <c r="H443" s="594"/>
      <c r="I443" s="594"/>
      <c r="J443" s="594"/>
      <c r="K443" s="594"/>
    </row>
    <row r="444" spans="1:11">
      <c r="A444" s="591"/>
      <c r="B444" s="592"/>
      <c r="C444" s="592"/>
      <c r="D444" s="592"/>
      <c r="E444" s="592"/>
      <c r="F444" s="593"/>
      <c r="G444" s="591"/>
      <c r="H444" s="594"/>
      <c r="I444" s="594"/>
      <c r="J444" s="594"/>
      <c r="K444" s="594"/>
    </row>
    <row r="445" spans="1:11">
      <c r="A445" s="591"/>
      <c r="B445" s="592"/>
      <c r="C445" s="592"/>
      <c r="D445" s="592"/>
      <c r="E445" s="592"/>
      <c r="F445" s="593"/>
      <c r="G445" s="591"/>
      <c r="H445" s="594"/>
      <c r="I445" s="594"/>
      <c r="J445" s="594"/>
      <c r="K445" s="594"/>
    </row>
    <row r="446" spans="1:11">
      <c r="A446" s="591"/>
      <c r="B446" s="592"/>
      <c r="C446" s="592"/>
      <c r="D446" s="592"/>
      <c r="E446" s="592"/>
      <c r="F446" s="593"/>
      <c r="G446" s="591"/>
      <c r="H446" s="594"/>
      <c r="I446" s="594"/>
      <c r="J446" s="594"/>
      <c r="K446" s="594"/>
    </row>
    <row r="447" spans="1:11">
      <c r="A447" s="591"/>
      <c r="B447" s="592"/>
      <c r="C447" s="592"/>
      <c r="D447" s="592"/>
      <c r="E447" s="592"/>
      <c r="F447" s="593"/>
      <c r="G447" s="591"/>
      <c r="H447" s="594"/>
      <c r="I447" s="594"/>
      <c r="J447" s="594"/>
      <c r="K447" s="594"/>
    </row>
    <row r="448" spans="1:11">
      <c r="A448" s="591"/>
      <c r="B448" s="592"/>
      <c r="C448" s="592"/>
      <c r="D448" s="592"/>
      <c r="E448" s="592"/>
      <c r="F448" s="593"/>
      <c r="G448" s="591"/>
      <c r="H448" s="594"/>
      <c r="I448" s="594"/>
      <c r="J448" s="594"/>
      <c r="K448" s="594"/>
    </row>
    <row r="449" spans="1:11">
      <c r="A449" s="591"/>
      <c r="B449" s="592"/>
      <c r="C449" s="592"/>
      <c r="D449" s="592"/>
      <c r="E449" s="592"/>
      <c r="F449" s="593"/>
      <c r="G449" s="591"/>
      <c r="H449" s="594"/>
      <c r="I449" s="594"/>
      <c r="J449" s="594"/>
      <c r="K449" s="594"/>
    </row>
    <row r="450" spans="1:11">
      <c r="A450" s="591"/>
      <c r="B450" s="592"/>
      <c r="C450" s="592"/>
      <c r="D450" s="592"/>
      <c r="E450" s="592"/>
      <c r="F450" s="593"/>
      <c r="G450" s="591"/>
      <c r="H450" s="594"/>
      <c r="I450" s="594"/>
      <c r="J450" s="594"/>
      <c r="K450" s="594"/>
    </row>
    <row r="451" spans="1:11">
      <c r="A451" s="591"/>
      <c r="B451" s="592"/>
      <c r="C451" s="592"/>
      <c r="D451" s="592"/>
      <c r="E451" s="592"/>
      <c r="F451" s="593"/>
      <c r="G451" s="591"/>
      <c r="H451" s="594"/>
      <c r="I451" s="594"/>
      <c r="J451" s="594"/>
      <c r="K451" s="594"/>
    </row>
    <row r="452" spans="1:11">
      <c r="A452" s="591"/>
      <c r="B452" s="592"/>
      <c r="C452" s="592"/>
      <c r="D452" s="592"/>
      <c r="E452" s="592"/>
      <c r="F452" s="593"/>
      <c r="G452" s="591"/>
      <c r="H452" s="594"/>
      <c r="I452" s="594"/>
      <c r="J452" s="594"/>
      <c r="K452" s="594"/>
    </row>
    <row r="453" spans="1:11">
      <c r="A453" s="591"/>
      <c r="B453" s="592"/>
      <c r="C453" s="592"/>
      <c r="D453" s="592"/>
      <c r="E453" s="592"/>
      <c r="F453" s="593"/>
      <c r="G453" s="591"/>
      <c r="H453" s="594"/>
      <c r="I453" s="594"/>
      <c r="J453" s="594"/>
      <c r="K453" s="594"/>
    </row>
    <row r="454" spans="1:11">
      <c r="A454" s="591"/>
      <c r="B454" s="592"/>
      <c r="C454" s="592"/>
      <c r="D454" s="592"/>
      <c r="E454" s="592"/>
      <c r="F454" s="593"/>
      <c r="G454" s="591"/>
      <c r="H454" s="594"/>
      <c r="I454" s="594"/>
      <c r="J454" s="594"/>
      <c r="K454" s="594"/>
    </row>
    <row r="455" spans="1:11">
      <c r="A455" s="591"/>
      <c r="B455" s="592"/>
      <c r="C455" s="592"/>
      <c r="D455" s="592"/>
      <c r="E455" s="592"/>
      <c r="F455" s="593"/>
      <c r="G455" s="591"/>
      <c r="H455" s="594"/>
      <c r="I455" s="594"/>
      <c r="J455" s="594"/>
      <c r="K455" s="594"/>
    </row>
    <row r="456" spans="1:11">
      <c r="A456" s="591"/>
      <c r="B456" s="592"/>
      <c r="C456" s="592"/>
      <c r="D456" s="592"/>
      <c r="E456" s="592"/>
      <c r="F456" s="593"/>
      <c r="G456" s="591"/>
      <c r="H456" s="594"/>
      <c r="I456" s="594"/>
      <c r="J456" s="594"/>
      <c r="K456" s="594"/>
    </row>
    <row r="457" spans="1:11">
      <c r="A457" s="591"/>
      <c r="B457" s="592"/>
      <c r="C457" s="592"/>
      <c r="D457" s="592"/>
      <c r="E457" s="592"/>
      <c r="F457" s="593"/>
      <c r="G457" s="591"/>
      <c r="H457" s="594"/>
      <c r="I457" s="594"/>
      <c r="J457" s="594"/>
      <c r="K457" s="594"/>
    </row>
    <row r="458" spans="1:11">
      <c r="A458" s="591"/>
      <c r="B458" s="592"/>
      <c r="C458" s="592"/>
      <c r="D458" s="592"/>
      <c r="E458" s="592"/>
      <c r="F458" s="593"/>
      <c r="G458" s="591"/>
      <c r="H458" s="594"/>
      <c r="I458" s="594"/>
      <c r="J458" s="594"/>
      <c r="K458" s="594"/>
    </row>
    <row r="459" spans="1:11">
      <c r="A459" s="591"/>
      <c r="B459" s="592"/>
      <c r="C459" s="592"/>
      <c r="D459" s="592"/>
      <c r="E459" s="592"/>
      <c r="F459" s="593"/>
      <c r="G459" s="591"/>
      <c r="H459" s="594"/>
      <c r="I459" s="594"/>
      <c r="J459" s="594"/>
      <c r="K459" s="594"/>
    </row>
    <row r="460" spans="1:11">
      <c r="A460" s="591"/>
      <c r="B460" s="592"/>
      <c r="C460" s="592"/>
      <c r="D460" s="592"/>
      <c r="E460" s="592"/>
      <c r="F460" s="593"/>
      <c r="G460" s="591"/>
      <c r="H460" s="594"/>
      <c r="I460" s="594"/>
      <c r="J460" s="594"/>
      <c r="K460" s="594"/>
    </row>
    <row r="461" spans="1:11">
      <c r="A461" s="591"/>
      <c r="B461" s="592"/>
      <c r="C461" s="592"/>
      <c r="D461" s="592"/>
      <c r="E461" s="592"/>
      <c r="F461" s="593"/>
      <c r="G461" s="591"/>
      <c r="H461" s="594"/>
      <c r="I461" s="594"/>
      <c r="J461" s="594"/>
      <c r="K461" s="594"/>
    </row>
    <row r="462" spans="1:11">
      <c r="A462" s="591"/>
      <c r="B462" s="592"/>
      <c r="C462" s="592"/>
      <c r="D462" s="592"/>
      <c r="E462" s="592"/>
      <c r="F462" s="593"/>
      <c r="G462" s="591"/>
      <c r="H462" s="594"/>
      <c r="I462" s="594"/>
      <c r="J462" s="594"/>
      <c r="K462" s="594"/>
    </row>
    <row r="463" spans="1:11">
      <c r="A463" s="591"/>
      <c r="B463" s="592"/>
      <c r="C463" s="592"/>
      <c r="D463" s="592"/>
      <c r="E463" s="592"/>
      <c r="F463" s="593"/>
      <c r="G463" s="591"/>
      <c r="H463" s="594"/>
      <c r="I463" s="594"/>
      <c r="J463" s="594"/>
      <c r="K463" s="594"/>
    </row>
    <row r="464" spans="1:11">
      <c r="A464" s="591"/>
      <c r="B464" s="592"/>
      <c r="C464" s="592"/>
      <c r="D464" s="592"/>
      <c r="E464" s="592"/>
      <c r="F464" s="593"/>
      <c r="G464" s="591"/>
      <c r="H464" s="594"/>
      <c r="I464" s="594"/>
      <c r="J464" s="594"/>
      <c r="K464" s="594"/>
    </row>
    <row r="465" spans="1:11">
      <c r="A465" s="591"/>
      <c r="B465" s="592"/>
      <c r="C465" s="592"/>
      <c r="D465" s="592"/>
      <c r="E465" s="592"/>
      <c r="F465" s="593"/>
      <c r="G465" s="591"/>
      <c r="H465" s="594"/>
      <c r="I465" s="594"/>
      <c r="J465" s="594"/>
      <c r="K465" s="594"/>
    </row>
    <row r="466" spans="1:11">
      <c r="A466" s="591"/>
      <c r="B466" s="592"/>
      <c r="C466" s="592"/>
      <c r="D466" s="592"/>
      <c r="E466" s="592"/>
      <c r="F466" s="593"/>
      <c r="G466" s="591"/>
      <c r="H466" s="594"/>
      <c r="I466" s="594"/>
      <c r="J466" s="594"/>
      <c r="K466" s="594"/>
    </row>
    <row r="467" spans="1:11">
      <c r="A467" s="591"/>
      <c r="B467" s="592"/>
      <c r="C467" s="592"/>
      <c r="D467" s="592"/>
      <c r="E467" s="592"/>
      <c r="F467" s="593"/>
      <c r="G467" s="591"/>
      <c r="H467" s="594"/>
      <c r="I467" s="594"/>
      <c r="J467" s="594"/>
      <c r="K467" s="594"/>
    </row>
    <row r="468" spans="1:11">
      <c r="A468" s="591"/>
      <c r="B468" s="592"/>
      <c r="C468" s="592"/>
      <c r="D468" s="592"/>
      <c r="E468" s="592"/>
      <c r="F468" s="593"/>
      <c r="G468" s="591"/>
      <c r="H468" s="594"/>
      <c r="I468" s="594"/>
      <c r="J468" s="594"/>
      <c r="K468" s="594"/>
    </row>
    <row r="469" spans="1:11">
      <c r="A469" s="591"/>
      <c r="B469" s="592"/>
      <c r="C469" s="592"/>
      <c r="D469" s="592"/>
      <c r="E469" s="592"/>
      <c r="F469" s="593"/>
      <c r="G469" s="591"/>
      <c r="H469" s="594"/>
      <c r="I469" s="594"/>
      <c r="J469" s="594"/>
      <c r="K469" s="594"/>
    </row>
    <row r="470" spans="1:11">
      <c r="A470" s="591"/>
      <c r="B470" s="592"/>
      <c r="C470" s="592"/>
      <c r="D470" s="592"/>
      <c r="E470" s="592"/>
      <c r="F470" s="593"/>
      <c r="G470" s="591"/>
      <c r="H470" s="594"/>
      <c r="I470" s="594"/>
      <c r="J470" s="594"/>
      <c r="K470" s="594"/>
    </row>
    <row r="471" spans="1:11">
      <c r="A471" s="591"/>
      <c r="B471" s="592"/>
      <c r="C471" s="592"/>
      <c r="D471" s="592"/>
      <c r="E471" s="592"/>
      <c r="F471" s="593"/>
      <c r="G471" s="591"/>
      <c r="H471" s="594"/>
      <c r="I471" s="594"/>
      <c r="J471" s="594"/>
      <c r="K471" s="594"/>
    </row>
    <row r="472" spans="1:11">
      <c r="A472" s="591"/>
      <c r="B472" s="592"/>
      <c r="C472" s="592"/>
      <c r="D472" s="592"/>
      <c r="E472" s="592"/>
      <c r="F472" s="593"/>
      <c r="G472" s="591"/>
      <c r="H472" s="594"/>
      <c r="I472" s="594"/>
      <c r="J472" s="594"/>
      <c r="K472" s="594"/>
    </row>
    <row r="473" spans="1:11">
      <c r="A473" s="591"/>
      <c r="B473" s="592"/>
      <c r="C473" s="592"/>
      <c r="D473" s="592"/>
      <c r="E473" s="592"/>
      <c r="F473" s="593"/>
      <c r="G473" s="591"/>
      <c r="H473" s="594"/>
      <c r="I473" s="594"/>
      <c r="J473" s="594"/>
      <c r="K473" s="594"/>
    </row>
    <row r="474" spans="1:11">
      <c r="A474" s="591"/>
      <c r="B474" s="592"/>
      <c r="C474" s="592"/>
      <c r="D474" s="592"/>
      <c r="E474" s="592"/>
      <c r="F474" s="593"/>
      <c r="G474" s="591"/>
      <c r="H474" s="594"/>
      <c r="I474" s="594"/>
      <c r="J474" s="594"/>
      <c r="K474" s="594"/>
    </row>
    <row r="475" spans="1:11">
      <c r="A475" s="591"/>
      <c r="B475" s="592"/>
      <c r="C475" s="592"/>
      <c r="D475" s="592"/>
      <c r="E475" s="592"/>
      <c r="F475" s="593"/>
      <c r="G475" s="591"/>
      <c r="H475" s="594"/>
      <c r="I475" s="594"/>
      <c r="J475" s="594"/>
      <c r="K475" s="594"/>
    </row>
    <row r="476" spans="1:11">
      <c r="A476" s="591"/>
      <c r="B476" s="592"/>
      <c r="C476" s="592"/>
      <c r="D476" s="592"/>
      <c r="E476" s="592"/>
      <c r="F476" s="593"/>
      <c r="G476" s="591"/>
      <c r="H476" s="594"/>
      <c r="I476" s="594"/>
      <c r="J476" s="594"/>
      <c r="K476" s="594"/>
    </row>
    <row r="477" spans="1:11">
      <c r="A477" s="591"/>
      <c r="B477" s="592"/>
      <c r="C477" s="592"/>
      <c r="D477" s="592"/>
      <c r="E477" s="592"/>
      <c r="F477" s="593"/>
      <c r="G477" s="591"/>
      <c r="H477" s="594"/>
      <c r="I477" s="594"/>
      <c r="J477" s="594"/>
      <c r="K477" s="594"/>
    </row>
    <row r="478" spans="1:11">
      <c r="A478" s="591"/>
      <c r="B478" s="592"/>
      <c r="C478" s="592"/>
      <c r="D478" s="592"/>
      <c r="E478" s="592"/>
      <c r="F478" s="593"/>
      <c r="G478" s="591"/>
      <c r="H478" s="594"/>
      <c r="I478" s="594"/>
      <c r="J478" s="594"/>
      <c r="K478" s="594"/>
    </row>
    <row r="479" spans="1:11">
      <c r="A479" s="591"/>
      <c r="B479" s="592"/>
      <c r="C479" s="592"/>
      <c r="D479" s="592"/>
      <c r="E479" s="592"/>
      <c r="F479" s="593"/>
      <c r="G479" s="591"/>
      <c r="H479" s="594"/>
      <c r="I479" s="594"/>
      <c r="J479" s="594"/>
      <c r="K479" s="594"/>
    </row>
    <row r="480" spans="1:11">
      <c r="A480" s="591"/>
      <c r="B480" s="592"/>
      <c r="C480" s="592"/>
      <c r="D480" s="592"/>
      <c r="E480" s="592"/>
      <c r="F480" s="593"/>
      <c r="G480" s="591"/>
      <c r="H480" s="594"/>
      <c r="I480" s="594"/>
      <c r="J480" s="594"/>
      <c r="K480" s="594"/>
    </row>
    <row r="481" spans="1:11">
      <c r="A481" s="591"/>
      <c r="B481" s="592"/>
      <c r="C481" s="592"/>
      <c r="D481" s="592"/>
      <c r="E481" s="592"/>
      <c r="F481" s="593"/>
      <c r="G481" s="591"/>
      <c r="H481" s="594"/>
      <c r="I481" s="594"/>
      <c r="J481" s="594"/>
      <c r="K481" s="594"/>
    </row>
    <row r="482" spans="1:11">
      <c r="A482" s="591"/>
      <c r="B482" s="592"/>
      <c r="C482" s="592"/>
      <c r="D482" s="592"/>
      <c r="E482" s="592"/>
      <c r="F482" s="593"/>
      <c r="G482" s="591"/>
      <c r="H482" s="594"/>
      <c r="I482" s="594"/>
      <c r="J482" s="594"/>
      <c r="K482" s="594"/>
    </row>
    <row r="483" spans="1:11">
      <c r="A483" s="591"/>
      <c r="B483" s="592"/>
      <c r="C483" s="592"/>
      <c r="D483" s="592"/>
      <c r="E483" s="592"/>
      <c r="F483" s="593"/>
      <c r="G483" s="591"/>
      <c r="H483" s="594"/>
      <c r="I483" s="594"/>
      <c r="J483" s="594"/>
      <c r="K483" s="594"/>
    </row>
    <row r="484" spans="1:11">
      <c r="A484" s="591"/>
      <c r="B484" s="592"/>
      <c r="C484" s="592"/>
      <c r="D484" s="592"/>
      <c r="E484" s="592"/>
      <c r="F484" s="593"/>
      <c r="G484" s="591"/>
      <c r="H484" s="594"/>
      <c r="I484" s="594"/>
      <c r="J484" s="594"/>
      <c r="K484" s="594"/>
    </row>
    <row r="485" spans="1:11">
      <c r="A485" s="591"/>
      <c r="B485" s="592"/>
      <c r="C485" s="592"/>
      <c r="D485" s="592"/>
      <c r="E485" s="592"/>
      <c r="F485" s="593"/>
      <c r="G485" s="591"/>
      <c r="H485" s="594"/>
      <c r="I485" s="594"/>
      <c r="J485" s="594"/>
      <c r="K485" s="594"/>
    </row>
    <row r="486" spans="1:11">
      <c r="A486" s="591"/>
      <c r="B486" s="592"/>
      <c r="C486" s="592"/>
      <c r="D486" s="592"/>
      <c r="E486" s="592"/>
      <c r="F486" s="593"/>
      <c r="G486" s="591"/>
      <c r="H486" s="594"/>
      <c r="I486" s="594"/>
      <c r="J486" s="594"/>
      <c r="K486" s="594"/>
    </row>
    <row r="487" spans="1:11">
      <c r="A487" s="591"/>
      <c r="B487" s="592"/>
      <c r="C487" s="592"/>
      <c r="D487" s="592"/>
      <c r="E487" s="592"/>
      <c r="F487" s="593"/>
      <c r="G487" s="591"/>
      <c r="H487" s="594"/>
      <c r="I487" s="594"/>
      <c r="J487" s="594"/>
      <c r="K487" s="594"/>
    </row>
    <row r="488" spans="1:11">
      <c r="A488" s="591"/>
      <c r="B488" s="592"/>
      <c r="C488" s="592"/>
      <c r="D488" s="592"/>
      <c r="E488" s="592"/>
      <c r="F488" s="593"/>
      <c r="G488" s="591"/>
      <c r="H488" s="594"/>
      <c r="I488" s="594"/>
      <c r="J488" s="594"/>
      <c r="K488" s="594"/>
    </row>
    <row r="489" spans="1:11">
      <c r="A489" s="591"/>
      <c r="B489" s="592"/>
      <c r="C489" s="592"/>
      <c r="D489" s="592"/>
      <c r="E489" s="592"/>
      <c r="F489" s="593"/>
      <c r="G489" s="591"/>
      <c r="H489" s="594"/>
      <c r="I489" s="594"/>
      <c r="J489" s="594"/>
      <c r="K489" s="594"/>
    </row>
    <row r="490" spans="1:11">
      <c r="A490" s="591"/>
      <c r="B490" s="592"/>
      <c r="C490" s="592"/>
      <c r="D490" s="592"/>
      <c r="E490" s="592"/>
      <c r="F490" s="593"/>
      <c r="G490" s="591"/>
      <c r="H490" s="594"/>
      <c r="I490" s="594"/>
      <c r="J490" s="594"/>
      <c r="K490" s="594"/>
    </row>
    <row r="491" spans="1:11">
      <c r="A491" s="591"/>
      <c r="B491" s="592"/>
      <c r="C491" s="592"/>
      <c r="D491" s="592"/>
      <c r="E491" s="592"/>
      <c r="F491" s="593"/>
      <c r="G491" s="591"/>
      <c r="H491" s="594"/>
      <c r="I491" s="594"/>
      <c r="J491" s="594"/>
      <c r="K491" s="594"/>
    </row>
    <row r="492" spans="1:11">
      <c r="A492" s="591"/>
      <c r="B492" s="592"/>
      <c r="C492" s="592"/>
      <c r="D492" s="592"/>
      <c r="E492" s="592"/>
      <c r="F492" s="593"/>
      <c r="G492" s="591"/>
      <c r="H492" s="594"/>
      <c r="I492" s="594"/>
      <c r="J492" s="594"/>
      <c r="K492" s="594"/>
    </row>
    <row r="493" spans="1:11">
      <c r="A493" s="591"/>
      <c r="B493" s="592"/>
      <c r="C493" s="592"/>
      <c r="D493" s="592"/>
      <c r="E493" s="592"/>
      <c r="F493" s="593"/>
      <c r="G493" s="591"/>
      <c r="H493" s="594"/>
      <c r="I493" s="594"/>
      <c r="J493" s="594"/>
      <c r="K493" s="594"/>
    </row>
    <row r="494" spans="1:11">
      <c r="A494" s="591"/>
      <c r="B494" s="592"/>
      <c r="C494" s="592"/>
      <c r="D494" s="592"/>
      <c r="E494" s="592"/>
      <c r="F494" s="593"/>
      <c r="G494" s="591"/>
      <c r="H494" s="594"/>
      <c r="I494" s="594"/>
      <c r="J494" s="594"/>
      <c r="K494" s="594"/>
    </row>
  </sheetData>
  <customSheetViews>
    <customSheetView guid="{FA833650-9147-48FF-9246-B3943D91CD8D}" scale="70" showPageBreaks="1" printArea="1" hiddenColumns="1" view="pageBreakPreview">
      <pane ySplit="7" topLeftCell="A370" activePane="bottomLeft" state="frozen"/>
      <selection pane="bottomLeft" activeCell="A3" sqref="A3:O382"/>
      <rowBreaks count="2" manualBreakCount="2">
        <brk id="159" max="13" man="1"/>
        <brk id="280" max="13" man="1"/>
      </rowBreaks>
      <pageMargins left="0.25" right="0.25" top="0.75" bottom="0.75" header="0.3" footer="0.3"/>
      <pageSetup paperSize="9" scale="46" orientation="portrait" r:id="rId1"/>
    </customSheetView>
  </customSheetViews>
  <mergeCells count="503">
    <mergeCell ref="G143:G144"/>
    <mergeCell ref="H143:H144"/>
    <mergeCell ref="G157:G158"/>
    <mergeCell ref="H157:H158"/>
    <mergeCell ref="G159:G160"/>
    <mergeCell ref="H159:H160"/>
    <mergeCell ref="G161:G162"/>
    <mergeCell ref="H161:H162"/>
    <mergeCell ref="G145:G146"/>
    <mergeCell ref="H145:H146"/>
    <mergeCell ref="G149:G150"/>
    <mergeCell ref="H149:H150"/>
    <mergeCell ref="G151:G152"/>
    <mergeCell ref="H151:H152"/>
    <mergeCell ref="G153:G154"/>
    <mergeCell ref="H153:H154"/>
    <mergeCell ref="G155:G156"/>
    <mergeCell ref="H155:H156"/>
    <mergeCell ref="G131:G132"/>
    <mergeCell ref="H131:H132"/>
    <mergeCell ref="G133:G134"/>
    <mergeCell ref="H133:H134"/>
    <mergeCell ref="G135:G136"/>
    <mergeCell ref="H135:H136"/>
    <mergeCell ref="G137:G138"/>
    <mergeCell ref="H137:H138"/>
    <mergeCell ref="G139:G140"/>
    <mergeCell ref="H139:H140"/>
    <mergeCell ref="G119:G120"/>
    <mergeCell ref="H119:H120"/>
    <mergeCell ref="G121:G122"/>
    <mergeCell ref="H121:H122"/>
    <mergeCell ref="G123:G124"/>
    <mergeCell ref="H123:H124"/>
    <mergeCell ref="G127:G128"/>
    <mergeCell ref="H127:H128"/>
    <mergeCell ref="G129:G130"/>
    <mergeCell ref="H129:H130"/>
    <mergeCell ref="H107:H108"/>
    <mergeCell ref="G109:G110"/>
    <mergeCell ref="H109:H110"/>
    <mergeCell ref="G111:G112"/>
    <mergeCell ref="H111:H112"/>
    <mergeCell ref="G113:G114"/>
    <mergeCell ref="H113:H114"/>
    <mergeCell ref="G115:G116"/>
    <mergeCell ref="H115:H116"/>
    <mergeCell ref="H87:H88"/>
    <mergeCell ref="G89:G90"/>
    <mergeCell ref="H89:H90"/>
    <mergeCell ref="G91:G92"/>
    <mergeCell ref="H91:H92"/>
    <mergeCell ref="G93:G94"/>
    <mergeCell ref="H93:H94"/>
    <mergeCell ref="G95:G96"/>
    <mergeCell ref="H95:H96"/>
    <mergeCell ref="G87:G88"/>
    <mergeCell ref="H56:H57"/>
    <mergeCell ref="G56:G57"/>
    <mergeCell ref="G58:G59"/>
    <mergeCell ref="H58:H59"/>
    <mergeCell ref="G60:G61"/>
    <mergeCell ref="H60:H61"/>
    <mergeCell ref="G62:G63"/>
    <mergeCell ref="H62:H63"/>
    <mergeCell ref="G64:G65"/>
    <mergeCell ref="H64:H65"/>
    <mergeCell ref="E159:E160"/>
    <mergeCell ref="E161:E162"/>
    <mergeCell ref="E137:E138"/>
    <mergeCell ref="E139:E140"/>
    <mergeCell ref="E143:E144"/>
    <mergeCell ref="E145:E146"/>
    <mergeCell ref="E149:E150"/>
    <mergeCell ref="E151:E152"/>
    <mergeCell ref="E153:E154"/>
    <mergeCell ref="E155:E156"/>
    <mergeCell ref="E157:E158"/>
    <mergeCell ref="A148:K148"/>
    <mergeCell ref="A161:A162"/>
    <mergeCell ref="A155:A156"/>
    <mergeCell ref="C155:C156"/>
    <mergeCell ref="A149:A150"/>
    <mergeCell ref="C149:C150"/>
    <mergeCell ref="D149:D150"/>
    <mergeCell ref="A153:A154"/>
    <mergeCell ref="C143:C144"/>
    <mergeCell ref="A137:A138"/>
    <mergeCell ref="C137:C138"/>
    <mergeCell ref="A151:A152"/>
    <mergeCell ref="C151:C152"/>
    <mergeCell ref="E115:E116"/>
    <mergeCell ref="E119:E120"/>
    <mergeCell ref="E121:E122"/>
    <mergeCell ref="E123:E124"/>
    <mergeCell ref="E127:E128"/>
    <mergeCell ref="E129:E130"/>
    <mergeCell ref="E131:E132"/>
    <mergeCell ref="E133:E134"/>
    <mergeCell ref="E135:E136"/>
    <mergeCell ref="E95:E96"/>
    <mergeCell ref="E97:E98"/>
    <mergeCell ref="E99:E100"/>
    <mergeCell ref="E103:E104"/>
    <mergeCell ref="E105:E106"/>
    <mergeCell ref="E107:E108"/>
    <mergeCell ref="E109:E110"/>
    <mergeCell ref="E111:E112"/>
    <mergeCell ref="E113:E114"/>
    <mergeCell ref="A102:K102"/>
    <mergeCell ref="A103:A104"/>
    <mergeCell ref="C103:C104"/>
    <mergeCell ref="D103:D104"/>
    <mergeCell ref="C97:C98"/>
    <mergeCell ref="D97:D98"/>
    <mergeCell ref="G97:G98"/>
    <mergeCell ref="H97:H98"/>
    <mergeCell ref="G99:G100"/>
    <mergeCell ref="H99:H100"/>
    <mergeCell ref="G103:G104"/>
    <mergeCell ref="H103:H104"/>
    <mergeCell ref="G105:G106"/>
    <mergeCell ref="H105:H106"/>
    <mergeCell ref="G107:G108"/>
    <mergeCell ref="E5:E6"/>
    <mergeCell ref="E56:E57"/>
    <mergeCell ref="E58:E59"/>
    <mergeCell ref="E60:E61"/>
    <mergeCell ref="E62:E63"/>
    <mergeCell ref="E64:E65"/>
    <mergeCell ref="E75:E76"/>
    <mergeCell ref="E77:E78"/>
    <mergeCell ref="E79:E80"/>
    <mergeCell ref="A67:K67"/>
    <mergeCell ref="D64:D65"/>
    <mergeCell ref="A62:A63"/>
    <mergeCell ref="C62:C63"/>
    <mergeCell ref="D62:D63"/>
    <mergeCell ref="A64:A65"/>
    <mergeCell ref="C64:C65"/>
    <mergeCell ref="A58:A59"/>
    <mergeCell ref="C58:C59"/>
    <mergeCell ref="D58:D59"/>
    <mergeCell ref="A29:K29"/>
    <mergeCell ref="A21:K21"/>
    <mergeCell ref="A28:G28"/>
    <mergeCell ref="G75:G76"/>
    <mergeCell ref="H75:H76"/>
    <mergeCell ref="I217:J217"/>
    <mergeCell ref="I218:J218"/>
    <mergeCell ref="H183:I183"/>
    <mergeCell ref="A184:K184"/>
    <mergeCell ref="A189:G189"/>
    <mergeCell ref="H189:I189"/>
    <mergeCell ref="B208:D208"/>
    <mergeCell ref="A207:I207"/>
    <mergeCell ref="A198:K198"/>
    <mergeCell ref="I214:J214"/>
    <mergeCell ref="B214:D214"/>
    <mergeCell ref="B213:D213"/>
    <mergeCell ref="B212:D212"/>
    <mergeCell ref="I208:J208"/>
    <mergeCell ref="I210:J210"/>
    <mergeCell ref="I212:J212"/>
    <mergeCell ref="I213:J213"/>
    <mergeCell ref="B210:D210"/>
    <mergeCell ref="I211:J211"/>
    <mergeCell ref="D113:D114"/>
    <mergeCell ref="A75:A76"/>
    <mergeCell ref="A77:A78"/>
    <mergeCell ref="A79:A80"/>
    <mergeCell ref="A81:A82"/>
    <mergeCell ref="A83:A84"/>
    <mergeCell ref="B228:D228"/>
    <mergeCell ref="B227:D227"/>
    <mergeCell ref="B226:D226"/>
    <mergeCell ref="A183:G183"/>
    <mergeCell ref="C139:C140"/>
    <mergeCell ref="D139:D140"/>
    <mergeCell ref="D135:D136"/>
    <mergeCell ref="A111:A112"/>
    <mergeCell ref="C111:C112"/>
    <mergeCell ref="D111:D112"/>
    <mergeCell ref="A113:A114"/>
    <mergeCell ref="C113:C114"/>
    <mergeCell ref="C131:C132"/>
    <mergeCell ref="D119:D120"/>
    <mergeCell ref="A123:A124"/>
    <mergeCell ref="C123:C124"/>
    <mergeCell ref="D123:D124"/>
    <mergeCell ref="A131:A132"/>
    <mergeCell ref="A86:K86"/>
    <mergeCell ref="A87:A88"/>
    <mergeCell ref="A91:A92"/>
    <mergeCell ref="C91:C92"/>
    <mergeCell ref="D91:D92"/>
    <mergeCell ref="A93:A94"/>
    <mergeCell ref="C93:C94"/>
    <mergeCell ref="D93:D94"/>
    <mergeCell ref="A66:K66"/>
    <mergeCell ref="A73:K73"/>
    <mergeCell ref="E81:E82"/>
    <mergeCell ref="E83:E84"/>
    <mergeCell ref="E87:E88"/>
    <mergeCell ref="E89:E90"/>
    <mergeCell ref="E91:E92"/>
    <mergeCell ref="E93:E94"/>
    <mergeCell ref="G77:G78"/>
    <mergeCell ref="H77:H78"/>
    <mergeCell ref="G79:G80"/>
    <mergeCell ref="H79:H80"/>
    <mergeCell ref="G81:G82"/>
    <mergeCell ref="H81:H82"/>
    <mergeCell ref="G83:G84"/>
    <mergeCell ref="H83:H84"/>
    <mergeCell ref="C135:C136"/>
    <mergeCell ref="D133:D134"/>
    <mergeCell ref="A119:A120"/>
    <mergeCell ref="C119:C120"/>
    <mergeCell ref="A74:K74"/>
    <mergeCell ref="A129:A130"/>
    <mergeCell ref="D131:D132"/>
    <mergeCell ref="A85:K85"/>
    <mergeCell ref="A101:K101"/>
    <mergeCell ref="A117:K117"/>
    <mergeCell ref="A118:K118"/>
    <mergeCell ref="A125:K125"/>
    <mergeCell ref="A99:A100"/>
    <mergeCell ref="C99:C100"/>
    <mergeCell ref="D99:D100"/>
    <mergeCell ref="A95:A96"/>
    <mergeCell ref="C95:C96"/>
    <mergeCell ref="D95:D96"/>
    <mergeCell ref="A97:A98"/>
    <mergeCell ref="A126:K126"/>
    <mergeCell ref="A127:A128"/>
    <mergeCell ref="C127:C128"/>
    <mergeCell ref="C129:C130"/>
    <mergeCell ref="D129:D130"/>
    <mergeCell ref="I230:J230"/>
    <mergeCell ref="A60:A61"/>
    <mergeCell ref="C60:C61"/>
    <mergeCell ref="D60:D61"/>
    <mergeCell ref="A105:A106"/>
    <mergeCell ref="C105:C106"/>
    <mergeCell ref="D105:D106"/>
    <mergeCell ref="A107:A108"/>
    <mergeCell ref="C107:C108"/>
    <mergeCell ref="D107:D108"/>
    <mergeCell ref="A109:A110"/>
    <mergeCell ref="C109:C110"/>
    <mergeCell ref="D109:D110"/>
    <mergeCell ref="A115:A116"/>
    <mergeCell ref="C115:C116"/>
    <mergeCell ref="D115:D116"/>
    <mergeCell ref="C87:C88"/>
    <mergeCell ref="D87:D88"/>
    <mergeCell ref="A89:A90"/>
    <mergeCell ref="C89:C90"/>
    <mergeCell ref="D89:D90"/>
    <mergeCell ref="C161:C162"/>
    <mergeCell ref="D157:D158"/>
    <mergeCell ref="A147:G147"/>
    <mergeCell ref="B277:D277"/>
    <mergeCell ref="B278:D278"/>
    <mergeCell ref="A133:A134"/>
    <mergeCell ref="A145:A146"/>
    <mergeCell ref="A159:A160"/>
    <mergeCell ref="B271:D271"/>
    <mergeCell ref="B267:D267"/>
    <mergeCell ref="B268:D268"/>
    <mergeCell ref="B269:D269"/>
    <mergeCell ref="B270:D270"/>
    <mergeCell ref="B272:D272"/>
    <mergeCell ref="B274:D274"/>
    <mergeCell ref="B275:D275"/>
    <mergeCell ref="B273:D273"/>
    <mergeCell ref="A141:G141"/>
    <mergeCell ref="A142:K142"/>
    <mergeCell ref="C145:C146"/>
    <mergeCell ref="D161:D162"/>
    <mergeCell ref="A143:A144"/>
    <mergeCell ref="A157:A158"/>
    <mergeCell ref="A139:A140"/>
    <mergeCell ref="A135:A136"/>
    <mergeCell ref="D145:D146"/>
    <mergeCell ref="C133:C134"/>
    <mergeCell ref="B300:D300"/>
    <mergeCell ref="B301:D301"/>
    <mergeCell ref="B279:D279"/>
    <mergeCell ref="B287:D287"/>
    <mergeCell ref="B288:D288"/>
    <mergeCell ref="B289:D289"/>
    <mergeCell ref="B293:D293"/>
    <mergeCell ref="B281:D281"/>
    <mergeCell ref="B280:D280"/>
    <mergeCell ref="B282:D282"/>
    <mergeCell ref="B283:D283"/>
    <mergeCell ref="B284:D284"/>
    <mergeCell ref="B286:D286"/>
    <mergeCell ref="B290:D290"/>
    <mergeCell ref="B291:D291"/>
    <mergeCell ref="D127:D128"/>
    <mergeCell ref="A56:A57"/>
    <mergeCell ref="C56:C57"/>
    <mergeCell ref="D56:D57"/>
    <mergeCell ref="A54:K54"/>
    <mergeCell ref="A55:K55"/>
    <mergeCell ref="H2:J2"/>
    <mergeCell ref="A35:G35"/>
    <mergeCell ref="I5:I6"/>
    <mergeCell ref="H5:H6"/>
    <mergeCell ref="F5:F6"/>
    <mergeCell ref="A44:K44"/>
    <mergeCell ref="K5:K6"/>
    <mergeCell ref="C5:D5"/>
    <mergeCell ref="A5:A6"/>
    <mergeCell ref="J5:J6"/>
    <mergeCell ref="A36:K36"/>
    <mergeCell ref="A43:K43"/>
    <mergeCell ref="G5:G6"/>
    <mergeCell ref="B5:B6"/>
    <mergeCell ref="A7:G7"/>
    <mergeCell ref="A8:K8"/>
    <mergeCell ref="A13:K13"/>
    <mergeCell ref="A20:G20"/>
    <mergeCell ref="A121:A122"/>
    <mergeCell ref="C121:C122"/>
    <mergeCell ref="D121:D122"/>
    <mergeCell ref="B306:D306"/>
    <mergeCell ref="B307:D307"/>
    <mergeCell ref="B308:D308"/>
    <mergeCell ref="B317:K317"/>
    <mergeCell ref="I307:J307"/>
    <mergeCell ref="I308:J308"/>
    <mergeCell ref="D137:D138"/>
    <mergeCell ref="A190:K190"/>
    <mergeCell ref="A163:G163"/>
    <mergeCell ref="A172:K172"/>
    <mergeCell ref="A175:K175"/>
    <mergeCell ref="B305:D305"/>
    <mergeCell ref="B303:D303"/>
    <mergeCell ref="B304:D304"/>
    <mergeCell ref="D143:D144"/>
    <mergeCell ref="D155:D156"/>
    <mergeCell ref="A164:K164"/>
    <mergeCell ref="D159:D160"/>
    <mergeCell ref="C159:C160"/>
    <mergeCell ref="C157:C158"/>
    <mergeCell ref="C153:C154"/>
    <mergeCell ref="B318:K318"/>
    <mergeCell ref="B314:K314"/>
    <mergeCell ref="B309:D309"/>
    <mergeCell ref="B310:D310"/>
    <mergeCell ref="B311:D311"/>
    <mergeCell ref="B315:K315"/>
    <mergeCell ref="A312:G312"/>
    <mergeCell ref="B313:D313"/>
    <mergeCell ref="B316:K316"/>
    <mergeCell ref="I310:J310"/>
    <mergeCell ref="I311:J311"/>
    <mergeCell ref="I309:J309"/>
    <mergeCell ref="D151:D152"/>
    <mergeCell ref="D153:D154"/>
    <mergeCell ref="B302:D302"/>
    <mergeCell ref="B294:D294"/>
    <mergeCell ref="B245:D245"/>
    <mergeCell ref="B244:D244"/>
    <mergeCell ref="B229:D229"/>
    <mergeCell ref="B243:D243"/>
    <mergeCell ref="B242:D242"/>
    <mergeCell ref="B241:D241"/>
    <mergeCell ref="B240:D240"/>
    <mergeCell ref="B239:D239"/>
    <mergeCell ref="B238:D238"/>
    <mergeCell ref="B237:D237"/>
    <mergeCell ref="B211:D211"/>
    <mergeCell ref="B295:D295"/>
    <mergeCell ref="B296:D296"/>
    <mergeCell ref="B298:D298"/>
    <mergeCell ref="B299:D299"/>
    <mergeCell ref="B247:D247"/>
    <mergeCell ref="B246:D246"/>
    <mergeCell ref="B256:D256"/>
    <mergeCell ref="B255:D255"/>
    <mergeCell ref="B254:D254"/>
    <mergeCell ref="B253:D253"/>
    <mergeCell ref="B252:D252"/>
    <mergeCell ref="B251:D251"/>
    <mergeCell ref="I232:J232"/>
    <mergeCell ref="I250:J250"/>
    <mergeCell ref="I248:J248"/>
    <mergeCell ref="I245:J245"/>
    <mergeCell ref="I246:J246"/>
    <mergeCell ref="I243:J243"/>
    <mergeCell ref="I244:J244"/>
    <mergeCell ref="I241:J241"/>
    <mergeCell ref="I242:J242"/>
    <mergeCell ref="I239:J239"/>
    <mergeCell ref="I240:J240"/>
    <mergeCell ref="I233:J233"/>
    <mergeCell ref="I234:J234"/>
    <mergeCell ref="I235:J235"/>
    <mergeCell ref="I247:J247"/>
    <mergeCell ref="I255:J255"/>
    <mergeCell ref="I256:J256"/>
    <mergeCell ref="I253:J253"/>
    <mergeCell ref="I254:J254"/>
    <mergeCell ref="I251:J251"/>
    <mergeCell ref="I252:J252"/>
    <mergeCell ref="I236:J236"/>
    <mergeCell ref="I237:J237"/>
    <mergeCell ref="I238:J238"/>
    <mergeCell ref="I249:J249"/>
    <mergeCell ref="I272:J272"/>
    <mergeCell ref="I267:J267"/>
    <mergeCell ref="I268:J268"/>
    <mergeCell ref="I269:J269"/>
    <mergeCell ref="I265:J265"/>
    <mergeCell ref="I263:J263"/>
    <mergeCell ref="I264:J264"/>
    <mergeCell ref="I261:J261"/>
    <mergeCell ref="I262:J262"/>
    <mergeCell ref="I270:J270"/>
    <mergeCell ref="I271:J271"/>
    <mergeCell ref="I304:J304"/>
    <mergeCell ref="I305:J305"/>
    <mergeCell ref="I306:J306"/>
    <mergeCell ref="I302:J302"/>
    <mergeCell ref="I303:J303"/>
    <mergeCell ref="I288:J288"/>
    <mergeCell ref="I283:J283"/>
    <mergeCell ref="I284:J284"/>
    <mergeCell ref="I290:J290"/>
    <mergeCell ref="I291:J291"/>
    <mergeCell ref="I300:J300"/>
    <mergeCell ref="I301:J301"/>
    <mergeCell ref="I298:J298"/>
    <mergeCell ref="I299:J299"/>
    <mergeCell ref="I294:J294"/>
    <mergeCell ref="I295:J295"/>
    <mergeCell ref="I296:J296"/>
    <mergeCell ref="I289:J289"/>
    <mergeCell ref="I293:J293"/>
    <mergeCell ref="I286:J286"/>
    <mergeCell ref="I287:J287"/>
    <mergeCell ref="I280:J280"/>
    <mergeCell ref="I281:J281"/>
    <mergeCell ref="I282:J282"/>
    <mergeCell ref="I278:J278"/>
    <mergeCell ref="I279:J279"/>
    <mergeCell ref="I277:J277"/>
    <mergeCell ref="I273:J273"/>
    <mergeCell ref="I274:J274"/>
    <mergeCell ref="I275:J275"/>
    <mergeCell ref="B222:D222"/>
    <mergeCell ref="B221:D221"/>
    <mergeCell ref="B220:D220"/>
    <mergeCell ref="B219:D219"/>
    <mergeCell ref="B218:D218"/>
    <mergeCell ref="B217:D217"/>
    <mergeCell ref="I219:J219"/>
    <mergeCell ref="B265:D265"/>
    <mergeCell ref="B264:D264"/>
    <mergeCell ref="B263:D263"/>
    <mergeCell ref="B262:D262"/>
    <mergeCell ref="B261:D261"/>
    <mergeCell ref="B260:D260"/>
    <mergeCell ref="B259:D259"/>
    <mergeCell ref="B258:D258"/>
    <mergeCell ref="B257:D257"/>
    <mergeCell ref="B236:D236"/>
    <mergeCell ref="B235:D235"/>
    <mergeCell ref="B234:D234"/>
    <mergeCell ref="B233:D233"/>
    <mergeCell ref="I259:J259"/>
    <mergeCell ref="I260:J260"/>
    <mergeCell ref="I257:J257"/>
    <mergeCell ref="I258:J258"/>
    <mergeCell ref="I224:J224"/>
    <mergeCell ref="I225:J225"/>
    <mergeCell ref="I226:J226"/>
    <mergeCell ref="I227:J227"/>
    <mergeCell ref="I228:J228"/>
    <mergeCell ref="I215:J215"/>
    <mergeCell ref="I216:J216"/>
    <mergeCell ref="B250:D250"/>
    <mergeCell ref="B249:D249"/>
    <mergeCell ref="B216:D216"/>
    <mergeCell ref="B215:D215"/>
    <mergeCell ref="B232:D232"/>
    <mergeCell ref="B231:D231"/>
    <mergeCell ref="B230:D230"/>
    <mergeCell ref="B248:D248"/>
    <mergeCell ref="I229:J229"/>
    <mergeCell ref="I231:J231"/>
    <mergeCell ref="I220:J220"/>
    <mergeCell ref="I221:J221"/>
    <mergeCell ref="I222:J222"/>
    <mergeCell ref="I223:J223"/>
    <mergeCell ref="B225:D225"/>
    <mergeCell ref="B224:D224"/>
    <mergeCell ref="B223:D223"/>
  </mergeCells>
  <conditionalFormatting sqref="A245">
    <cfRule type="duplicateValues" dxfId="14" priority="75" stopIfTrue="1"/>
  </conditionalFormatting>
  <conditionalFormatting sqref="A246:A265 A226:A244">
    <cfRule type="duplicateValues" dxfId="13" priority="76" stopIfTrue="1"/>
  </conditionalFormatting>
  <conditionalFormatting sqref="A268:A275">
    <cfRule type="duplicateValues" dxfId="12" priority="74" stopIfTrue="1"/>
  </conditionalFormatting>
  <conditionalFormatting sqref="A267">
    <cfRule type="duplicateValues" dxfId="11" priority="73" stopIfTrue="1"/>
  </conditionalFormatting>
  <conditionalFormatting sqref="A310">
    <cfRule type="duplicateValues" dxfId="10" priority="70" stopIfTrue="1"/>
  </conditionalFormatting>
  <conditionalFormatting sqref="A311">
    <cfRule type="duplicateValues" dxfId="9" priority="69" stopIfTrue="1"/>
  </conditionalFormatting>
  <conditionalFormatting sqref="A224">
    <cfRule type="duplicateValues" dxfId="8" priority="68" stopIfTrue="1"/>
  </conditionalFormatting>
  <conditionalFormatting sqref="A225">
    <cfRule type="duplicateValues" dxfId="7" priority="67" stopIfTrue="1"/>
  </conditionalFormatting>
  <conditionalFormatting sqref="A223 A210 A212:A215">
    <cfRule type="duplicateValues" dxfId="6" priority="78" stopIfTrue="1"/>
  </conditionalFormatting>
  <conditionalFormatting sqref="A298:A309">
    <cfRule type="duplicateValues" dxfId="5" priority="432" stopIfTrue="1"/>
  </conditionalFormatting>
  <conditionalFormatting sqref="A216:A222">
    <cfRule type="duplicateValues" dxfId="4" priority="475" stopIfTrue="1"/>
  </conditionalFormatting>
  <conditionalFormatting sqref="A211">
    <cfRule type="duplicateValues" dxfId="3" priority="39" stopIfTrue="1"/>
  </conditionalFormatting>
  <conditionalFormatting sqref="A277:A284 A286:A291">
    <cfRule type="duplicateValues" dxfId="2" priority="1534" stopIfTrue="1"/>
  </conditionalFormatting>
  <conditionalFormatting sqref="A293:A296">
    <cfRule type="duplicateValues" dxfId="1" priority="1536" stopIfTrue="1"/>
  </conditionalFormatting>
  <hyperlinks>
    <hyperlink ref="B314" r:id="rId2"/>
  </hyperlinks>
  <pageMargins left="0.25" right="0.25" top="0.75" bottom="0.75" header="0.3" footer="0.3"/>
  <pageSetup paperSize="9" scale="20" orientation="portrait" r:id="rId3"/>
  <rowBreaks count="1" manualBreakCount="1">
    <brk id="124" max="13" man="1"/>
  </rowBreaks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218"/>
  <sheetViews>
    <sheetView view="pageBreakPreview" zoomScale="85" zoomScaleNormal="70" zoomScaleSheetLayoutView="85" workbookViewId="0">
      <pane xSplit="12" ySplit="6" topLeftCell="M7" activePane="bottomRight" state="frozen"/>
      <selection pane="topRight" activeCell="N1" sqref="N1"/>
      <selection pane="bottomLeft" activeCell="A7" sqref="A7"/>
      <selection pane="bottomRight" activeCell="P15" sqref="P15"/>
    </sheetView>
  </sheetViews>
  <sheetFormatPr defaultRowHeight="13.2"/>
  <cols>
    <col min="1" max="1" width="27" style="286" customWidth="1"/>
    <col min="2" max="2" width="27" style="5" customWidth="1"/>
    <col min="3" max="4" width="8.109375" style="13" customWidth="1"/>
    <col min="5" max="5" width="15" style="12" customWidth="1"/>
    <col min="6" max="6" width="12.6640625" style="12" customWidth="1"/>
    <col min="7" max="7" width="14.44140625" style="292" customWidth="1"/>
    <col min="8" max="8" width="9.33203125" style="5" customWidth="1"/>
    <col min="9" max="9" width="11.109375" style="14" customWidth="1"/>
    <col min="10" max="10" width="17.33203125" style="18" customWidth="1"/>
    <col min="11" max="11" width="8" style="14" customWidth="1"/>
    <col min="12" max="12" width="9.88671875" style="14" customWidth="1"/>
    <col min="13" max="13" width="5" style="74" customWidth="1"/>
    <col min="14" max="45" width="9.109375" style="74" customWidth="1"/>
  </cols>
  <sheetData>
    <row r="1" spans="1:45" s="7" customFormat="1" ht="53.25" customHeight="1">
      <c r="A1" s="384"/>
      <c r="B1" s="361"/>
      <c r="C1" s="361"/>
      <c r="D1" s="361"/>
      <c r="E1" s="361"/>
      <c r="F1" s="361"/>
      <c r="G1" s="385"/>
      <c r="H1" s="361"/>
      <c r="I1" s="365"/>
      <c r="J1" s="378"/>
      <c r="K1" s="366" t="s">
        <v>467</v>
      </c>
      <c r="L1" s="379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</row>
    <row r="2" spans="1:45" s="7" customFormat="1" ht="21.75" customHeight="1" thickBot="1">
      <c r="A2" s="386"/>
      <c r="B2" s="349"/>
      <c r="C2" s="349"/>
      <c r="D2" s="349"/>
      <c r="E2" s="349"/>
      <c r="F2" s="349"/>
      <c r="G2" s="387"/>
      <c r="H2" s="349"/>
      <c r="I2" s="934"/>
      <c r="J2" s="934"/>
      <c r="K2" s="934"/>
      <c r="L2" s="380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</row>
    <row r="3" spans="1:45" s="7" customFormat="1" ht="18.75" customHeight="1" thickBot="1">
      <c r="A3" s="293" t="s">
        <v>1728</v>
      </c>
      <c r="B3" s="57"/>
      <c r="C3" s="192"/>
      <c r="D3" s="195"/>
      <c r="E3" s="107" t="s">
        <v>175</v>
      </c>
      <c r="F3" s="189">
        <f>SUM(I8:I35)</f>
        <v>0</v>
      </c>
      <c r="G3" s="62"/>
      <c r="H3" s="271" t="s">
        <v>301</v>
      </c>
      <c r="I3" s="108">
        <f>SUMPRODUCT(H8:H35,K8:K35)</f>
        <v>0</v>
      </c>
      <c r="J3" s="768" t="s">
        <v>174</v>
      </c>
      <c r="K3" s="768"/>
      <c r="L3" s="225">
        <f>SUMPRODUCT(H8:H35,L8:L35)</f>
        <v>0</v>
      </c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</row>
    <row r="4" spans="1:45" s="25" customFormat="1" ht="8.4" customHeight="1">
      <c r="A4" s="281"/>
      <c r="B4" s="279"/>
      <c r="C4" s="162"/>
      <c r="D4" s="163"/>
      <c r="E4" s="164"/>
      <c r="F4" s="165"/>
      <c r="G4" s="288"/>
      <c r="H4" s="166"/>
      <c r="I4" s="167"/>
      <c r="J4" s="167"/>
      <c r="K4" s="167"/>
      <c r="L4" s="250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45" ht="25.2" customHeight="1">
      <c r="A5" s="850" t="s">
        <v>21</v>
      </c>
      <c r="B5" s="266" t="s">
        <v>16</v>
      </c>
      <c r="C5" s="788" t="s">
        <v>22</v>
      </c>
      <c r="D5" s="788"/>
      <c r="E5" s="1135" t="s">
        <v>463</v>
      </c>
      <c r="F5" s="1136"/>
      <c r="G5" s="852" t="s">
        <v>462</v>
      </c>
      <c r="H5" s="791" t="s">
        <v>18</v>
      </c>
      <c r="I5" s="778" t="s">
        <v>464</v>
      </c>
      <c r="J5" s="771" t="s">
        <v>98</v>
      </c>
      <c r="K5" s="771" t="s">
        <v>13</v>
      </c>
      <c r="L5" s="851" t="s">
        <v>14</v>
      </c>
    </row>
    <row r="6" spans="1:45" ht="33.6" customHeight="1" thickBot="1">
      <c r="A6" s="952"/>
      <c r="B6" s="267" t="s">
        <v>15</v>
      </c>
      <c r="C6" s="478" t="s">
        <v>23</v>
      </c>
      <c r="D6" s="478" t="s">
        <v>24</v>
      </c>
      <c r="E6" s="1137"/>
      <c r="F6" s="1138"/>
      <c r="G6" s="835"/>
      <c r="H6" s="792"/>
      <c r="I6" s="946"/>
      <c r="J6" s="935"/>
      <c r="K6" s="935"/>
      <c r="L6" s="943"/>
    </row>
    <row r="7" spans="1:45" ht="32.25" customHeight="1" thickBot="1">
      <c r="A7" s="1101" t="s">
        <v>1409</v>
      </c>
      <c r="B7" s="1102"/>
      <c r="C7" s="1102"/>
      <c r="D7" s="1102"/>
      <c r="E7" s="1102"/>
      <c r="F7" s="1102"/>
      <c r="G7" s="1102"/>
      <c r="H7" s="1102"/>
      <c r="I7" s="515"/>
      <c r="J7" s="516"/>
      <c r="K7" s="516"/>
      <c r="L7" s="517"/>
    </row>
    <row r="8" spans="1:45" ht="13.5" customHeight="1">
      <c r="A8" s="1144" t="s">
        <v>1160</v>
      </c>
      <c r="B8" s="1114"/>
      <c r="C8" s="1142" t="s">
        <v>313</v>
      </c>
      <c r="D8" s="1142" t="s">
        <v>304</v>
      </c>
      <c r="E8" s="1134"/>
      <c r="F8" s="1134"/>
      <c r="G8" s="1140">
        <v>135</v>
      </c>
      <c r="H8" s="950"/>
      <c r="I8" s="1139">
        <f t="shared" ref="I8:I10" si="0">G8*H8</f>
        <v>0</v>
      </c>
      <c r="J8" s="1145" t="s">
        <v>298</v>
      </c>
      <c r="K8" s="1147">
        <v>8.4000000000000005E-2</v>
      </c>
      <c r="L8" s="1112">
        <v>12.5</v>
      </c>
    </row>
    <row r="9" spans="1:45" ht="13.5" customHeight="1">
      <c r="A9" s="1144"/>
      <c r="B9" s="1115"/>
      <c r="C9" s="1143"/>
      <c r="D9" s="1143"/>
      <c r="E9" s="1134"/>
      <c r="F9" s="1134"/>
      <c r="G9" s="1141"/>
      <c r="H9" s="951"/>
      <c r="I9" s="1139"/>
      <c r="J9" s="1146"/>
      <c r="K9" s="1148"/>
      <c r="L9" s="1113"/>
    </row>
    <row r="10" spans="1:45" ht="27.75" customHeight="1">
      <c r="A10" s="497" t="s">
        <v>1161</v>
      </c>
      <c r="B10" s="498"/>
      <c r="C10" s="499">
        <v>14</v>
      </c>
      <c r="D10" s="500">
        <v>16</v>
      </c>
      <c r="E10" s="1134"/>
      <c r="F10" s="1134"/>
      <c r="G10" s="289">
        <v>1873</v>
      </c>
      <c r="H10" s="150"/>
      <c r="I10" s="501">
        <f t="shared" si="0"/>
        <v>0</v>
      </c>
      <c r="J10" s="494" t="s">
        <v>116</v>
      </c>
      <c r="K10" s="495">
        <v>0.66900000000000004</v>
      </c>
      <c r="L10" s="496">
        <v>103</v>
      </c>
    </row>
    <row r="11" spans="1:45" ht="33" customHeight="1">
      <c r="A11" s="731" t="s">
        <v>465</v>
      </c>
      <c r="B11" s="731"/>
      <c r="C11" s="731"/>
      <c r="D11" s="731"/>
      <c r="E11" s="731"/>
      <c r="F11" s="731"/>
      <c r="G11" s="731"/>
      <c r="H11" s="731"/>
      <c r="I11" s="118"/>
      <c r="J11" s="119"/>
      <c r="K11" s="119"/>
      <c r="L11" s="119"/>
      <c r="N11" s="37"/>
      <c r="O11" s="37"/>
      <c r="P11" s="37"/>
    </row>
    <row r="12" spans="1:45" ht="28.2" customHeight="1">
      <c r="A12" s="849" t="s">
        <v>78</v>
      </c>
      <c r="B12" s="731"/>
      <c r="C12" s="731"/>
      <c r="D12" s="731"/>
      <c r="E12" s="731"/>
      <c r="F12" s="731"/>
      <c r="G12" s="731"/>
      <c r="H12" s="731"/>
      <c r="I12" s="731"/>
      <c r="J12" s="731"/>
      <c r="K12" s="731"/>
      <c r="L12" s="1052"/>
      <c r="N12" s="37"/>
      <c r="O12" s="37"/>
      <c r="P12" s="37"/>
    </row>
    <row r="13" spans="1:45" s="31" customFormat="1" ht="30" customHeight="1">
      <c r="A13" s="744" t="s">
        <v>79</v>
      </c>
      <c r="B13" s="1042"/>
      <c r="C13" s="745"/>
      <c r="D13" s="745"/>
      <c r="E13" s="745"/>
      <c r="F13" s="745"/>
      <c r="G13" s="745"/>
      <c r="H13" s="745"/>
      <c r="I13" s="745"/>
      <c r="J13" s="745"/>
      <c r="K13" s="745"/>
      <c r="L13" s="746"/>
      <c r="M13" s="74"/>
      <c r="N13" s="37"/>
      <c r="O13" s="37"/>
      <c r="P13" s="37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</row>
    <row r="14" spans="1:45" s="31" customFormat="1" ht="27.75" customHeight="1">
      <c r="A14" s="472" t="s">
        <v>920</v>
      </c>
      <c r="B14" s="280"/>
      <c r="C14" s="399">
        <v>3.6</v>
      </c>
      <c r="D14" s="399">
        <v>4.0999999999999996</v>
      </c>
      <c r="E14" s="1116" t="s">
        <v>466</v>
      </c>
      <c r="F14" s="1117"/>
      <c r="G14" s="289">
        <v>387</v>
      </c>
      <c r="H14" s="150"/>
      <c r="I14" s="471">
        <f>G14*H14</f>
        <v>0</v>
      </c>
      <c r="J14" s="168" t="s">
        <v>123</v>
      </c>
      <c r="K14" s="475">
        <v>0.09</v>
      </c>
      <c r="L14" s="435">
        <v>12</v>
      </c>
      <c r="M14" s="74"/>
      <c r="N14" s="37"/>
      <c r="O14" s="37"/>
      <c r="P14" s="37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</row>
    <row r="15" spans="1:45" s="31" customFormat="1" ht="27.75" customHeight="1">
      <c r="A15" s="472" t="s">
        <v>921</v>
      </c>
      <c r="B15" s="280"/>
      <c r="C15" s="399">
        <v>4.5</v>
      </c>
      <c r="D15" s="147">
        <v>5</v>
      </c>
      <c r="E15" s="1107"/>
      <c r="F15" s="1108"/>
      <c r="G15" s="289">
        <v>438</v>
      </c>
      <c r="H15" s="150"/>
      <c r="I15" s="471">
        <f>G15*H15</f>
        <v>0</v>
      </c>
      <c r="J15" s="168" t="s">
        <v>123</v>
      </c>
      <c r="K15" s="475">
        <v>0.09</v>
      </c>
      <c r="L15" s="435">
        <v>12</v>
      </c>
      <c r="M15" s="74"/>
      <c r="N15" s="37"/>
      <c r="O15" s="37"/>
      <c r="P15" s="37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74"/>
      <c r="AK15" s="74"/>
      <c r="AL15" s="74"/>
      <c r="AM15" s="74"/>
      <c r="AN15" s="74"/>
      <c r="AO15" s="74"/>
      <c r="AP15" s="74"/>
      <c r="AQ15" s="74"/>
      <c r="AR15" s="74"/>
      <c r="AS15" s="74"/>
    </row>
    <row r="16" spans="1:45" ht="27.75" customHeight="1">
      <c r="A16" s="264" t="s">
        <v>1001</v>
      </c>
      <c r="B16" s="280"/>
      <c r="C16" s="278">
        <v>3.6</v>
      </c>
      <c r="D16" s="278">
        <v>4.0999999999999996</v>
      </c>
      <c r="E16" s="1107"/>
      <c r="F16" s="1108"/>
      <c r="G16" s="289">
        <v>430</v>
      </c>
      <c r="H16" s="150"/>
      <c r="I16" s="263">
        <f>G16*H16</f>
        <v>0</v>
      </c>
      <c r="J16" s="168" t="s">
        <v>123</v>
      </c>
      <c r="K16" s="265">
        <v>0.09</v>
      </c>
      <c r="L16" s="213">
        <v>12</v>
      </c>
      <c r="N16" s="37"/>
      <c r="O16" s="37"/>
      <c r="P16" s="37"/>
    </row>
    <row r="17" spans="1:45" ht="27.75" customHeight="1" thickBot="1">
      <c r="A17" s="477" t="s">
        <v>922</v>
      </c>
      <c r="B17" s="287"/>
      <c r="C17" s="518">
        <v>8</v>
      </c>
      <c r="D17" s="518">
        <v>9</v>
      </c>
      <c r="E17" s="1107"/>
      <c r="F17" s="1108"/>
      <c r="G17" s="485">
        <v>502</v>
      </c>
      <c r="H17" s="484"/>
      <c r="I17" s="469">
        <f>G17*H17</f>
        <v>0</v>
      </c>
      <c r="J17" s="489" t="s">
        <v>265</v>
      </c>
      <c r="K17" s="343">
        <v>0.184</v>
      </c>
      <c r="L17" s="344">
        <v>24</v>
      </c>
      <c r="N17" s="37"/>
      <c r="O17" s="37"/>
      <c r="P17" s="37"/>
    </row>
    <row r="18" spans="1:45" ht="28.5" customHeight="1" thickBot="1">
      <c r="A18" s="1101" t="s">
        <v>80</v>
      </c>
      <c r="B18" s="1102"/>
      <c r="C18" s="1102"/>
      <c r="D18" s="1102"/>
      <c r="E18" s="1102"/>
      <c r="F18" s="1102"/>
      <c r="G18" s="1102"/>
      <c r="H18" s="1102"/>
      <c r="I18" s="1102"/>
      <c r="J18" s="1102"/>
      <c r="K18" s="1102"/>
      <c r="L18" s="1111"/>
      <c r="N18" s="37"/>
      <c r="O18" s="37"/>
      <c r="P18" s="37"/>
    </row>
    <row r="19" spans="1:45" s="31" customFormat="1" ht="30" customHeight="1">
      <c r="A19" s="1048" t="s">
        <v>79</v>
      </c>
      <c r="B19" s="1049"/>
      <c r="C19" s="1050"/>
      <c r="D19" s="1050"/>
      <c r="E19" s="1050"/>
      <c r="F19" s="1050"/>
      <c r="G19" s="1050"/>
      <c r="H19" s="1050"/>
      <c r="I19" s="1050"/>
      <c r="J19" s="1050"/>
      <c r="K19" s="1050"/>
      <c r="L19" s="1051"/>
      <c r="M19" s="74"/>
      <c r="N19" s="37"/>
      <c r="O19" s="37"/>
      <c r="P19" s="37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4"/>
      <c r="AS19" s="74"/>
    </row>
    <row r="20" spans="1:45" ht="41.25" customHeight="1">
      <c r="A20" s="272" t="s">
        <v>1002</v>
      </c>
      <c r="B20" s="287"/>
      <c r="C20" s="274">
        <v>3.6</v>
      </c>
      <c r="D20" s="274">
        <v>4.0999999999999996</v>
      </c>
      <c r="E20" s="1128" t="s">
        <v>466</v>
      </c>
      <c r="F20" s="1129"/>
      <c r="G20" s="290">
        <v>395</v>
      </c>
      <c r="H20" s="295"/>
      <c r="I20" s="276">
        <f>G20*H20</f>
        <v>0</v>
      </c>
      <c r="J20" s="296" t="s">
        <v>123</v>
      </c>
      <c r="K20" s="297">
        <v>0.09</v>
      </c>
      <c r="L20" s="298">
        <v>12</v>
      </c>
      <c r="N20" s="37"/>
      <c r="O20" s="37"/>
      <c r="P20" s="37"/>
    </row>
    <row r="21" spans="1:45" ht="27.75" customHeight="1">
      <c r="A21" s="731" t="s">
        <v>28</v>
      </c>
      <c r="B21" s="731"/>
      <c r="C21" s="731"/>
      <c r="D21" s="731"/>
      <c r="E21" s="731"/>
      <c r="F21" s="731"/>
      <c r="G21" s="731"/>
      <c r="H21" s="731"/>
      <c r="I21" s="731"/>
      <c r="J21" s="731"/>
      <c r="K21" s="731"/>
      <c r="L21" s="731"/>
      <c r="N21" s="37"/>
      <c r="O21" s="37"/>
      <c r="P21" s="37"/>
    </row>
    <row r="22" spans="1:45" s="9" customFormat="1" ht="27.75" customHeight="1">
      <c r="A22" s="731" t="s">
        <v>232</v>
      </c>
      <c r="B22" s="731"/>
      <c r="C22" s="731"/>
      <c r="D22" s="731"/>
      <c r="E22" s="731"/>
      <c r="F22" s="731"/>
      <c r="G22" s="731"/>
      <c r="H22" s="731"/>
      <c r="I22" s="731"/>
      <c r="J22" s="731"/>
      <c r="K22" s="1132"/>
      <c r="L22" s="1133"/>
      <c r="M22" s="47"/>
      <c r="N22" s="37"/>
      <c r="O22" s="37"/>
      <c r="P22" s="3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</row>
    <row r="23" spans="1:45" s="9" customFormat="1" ht="28.5" customHeight="1">
      <c r="A23" s="273" t="s">
        <v>1003</v>
      </c>
      <c r="B23" s="299"/>
      <c r="C23" s="275">
        <v>2.2000000000000002</v>
      </c>
      <c r="D23" s="275">
        <v>2.8</v>
      </c>
      <c r="E23" s="1130" t="s">
        <v>466</v>
      </c>
      <c r="F23" s="1131"/>
      <c r="G23" s="300">
        <v>467</v>
      </c>
      <c r="H23" s="301"/>
      <c r="I23" s="277">
        <f t="shared" ref="I23:I35" si="1">G23*H23</f>
        <v>0</v>
      </c>
      <c r="J23" s="302" t="s">
        <v>468</v>
      </c>
      <c r="K23" s="188">
        <f>0.217*0.663*0.595</f>
        <v>8.5603244999999994E-2</v>
      </c>
      <c r="L23" s="294">
        <v>15</v>
      </c>
      <c r="M23" s="47"/>
      <c r="N23" s="37"/>
      <c r="O23" s="37"/>
      <c r="P23" s="3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</row>
    <row r="24" spans="1:45" s="9" customFormat="1" ht="28.5" customHeight="1">
      <c r="A24" s="264" t="s">
        <v>1004</v>
      </c>
      <c r="B24" s="280"/>
      <c r="C24" s="278">
        <v>3.6</v>
      </c>
      <c r="D24" s="278">
        <v>4</v>
      </c>
      <c r="E24" s="1130"/>
      <c r="F24" s="1131"/>
      <c r="G24" s="289">
        <v>503</v>
      </c>
      <c r="H24" s="150"/>
      <c r="I24" s="263">
        <f t="shared" si="1"/>
        <v>0</v>
      </c>
      <c r="J24" s="302" t="s">
        <v>469</v>
      </c>
      <c r="K24" s="188">
        <f>0.217*0.953*0.595</f>
        <v>0.12304659499999998</v>
      </c>
      <c r="L24" s="216">
        <v>22</v>
      </c>
      <c r="M24" s="47"/>
      <c r="N24" s="37"/>
      <c r="O24" s="37"/>
      <c r="P24" s="3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</row>
    <row r="25" spans="1:45" s="9" customFormat="1" ht="28.5" customHeight="1">
      <c r="A25" s="264" t="s">
        <v>1005</v>
      </c>
      <c r="B25" s="280"/>
      <c r="C25" s="278">
        <v>4.5</v>
      </c>
      <c r="D25" s="147">
        <v>5</v>
      </c>
      <c r="E25" s="1130"/>
      <c r="F25" s="1131"/>
      <c r="G25" s="289">
        <v>565</v>
      </c>
      <c r="H25" s="150"/>
      <c r="I25" s="263">
        <f t="shared" si="1"/>
        <v>0</v>
      </c>
      <c r="J25" s="302" t="s">
        <v>469</v>
      </c>
      <c r="K25" s="188">
        <f>0.217*0.953*0.595</f>
        <v>0.12304659499999998</v>
      </c>
      <c r="L25" s="216">
        <v>22</v>
      </c>
      <c r="M25" s="47"/>
      <c r="N25" s="37"/>
      <c r="O25" s="37"/>
      <c r="P25" s="3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</row>
    <row r="26" spans="1:45" s="24" customFormat="1" ht="27.75" customHeight="1">
      <c r="A26" s="731" t="s">
        <v>155</v>
      </c>
      <c r="B26" s="731"/>
      <c r="C26" s="731"/>
      <c r="D26" s="731"/>
      <c r="E26" s="731"/>
      <c r="F26" s="731"/>
      <c r="G26" s="731"/>
      <c r="H26" s="731"/>
      <c r="I26" s="731"/>
      <c r="J26" s="731"/>
      <c r="K26" s="118"/>
      <c r="L26" s="228"/>
      <c r="M26" s="39"/>
      <c r="N26" s="37"/>
      <c r="O26" s="37"/>
      <c r="P26" s="37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O26" s="74"/>
      <c r="AP26" s="74"/>
      <c r="AQ26" s="74"/>
      <c r="AR26" s="74"/>
      <c r="AS26" s="74"/>
    </row>
    <row r="27" spans="1:45" ht="39.75" customHeight="1" thickBot="1">
      <c r="A27" s="477" t="s">
        <v>1006</v>
      </c>
      <c r="B27" s="287"/>
      <c r="C27" s="482">
        <v>11.2</v>
      </c>
      <c r="D27" s="482">
        <v>12.5</v>
      </c>
      <c r="E27" s="1116" t="s">
        <v>466</v>
      </c>
      <c r="F27" s="1117"/>
      <c r="G27" s="485">
        <v>1282</v>
      </c>
      <c r="H27" s="484"/>
      <c r="I27" s="469">
        <f t="shared" si="1"/>
        <v>0</v>
      </c>
      <c r="J27" s="489" t="s">
        <v>131</v>
      </c>
      <c r="K27" s="343">
        <v>0.36199999999999999</v>
      </c>
      <c r="L27" s="444">
        <v>49</v>
      </c>
      <c r="N27" s="37"/>
      <c r="O27" s="37"/>
      <c r="P27" s="37"/>
    </row>
    <row r="28" spans="1:45" ht="27.75" customHeight="1" thickBot="1">
      <c r="A28" s="1101" t="s">
        <v>1377</v>
      </c>
      <c r="B28" s="1102"/>
      <c r="C28" s="1102"/>
      <c r="D28" s="1102"/>
      <c r="E28" s="1102"/>
      <c r="F28" s="1102"/>
      <c r="G28" s="1102"/>
      <c r="H28" s="1102"/>
      <c r="I28" s="1102"/>
      <c r="J28" s="1102"/>
      <c r="K28" s="1102"/>
      <c r="L28" s="1111"/>
      <c r="N28" s="37"/>
      <c r="O28" s="37"/>
      <c r="P28" s="37"/>
    </row>
    <row r="29" spans="1:45" ht="27.75" customHeight="1">
      <c r="A29" s="473" t="s">
        <v>971</v>
      </c>
      <c r="B29" s="490"/>
      <c r="C29" s="483">
        <v>2.8</v>
      </c>
      <c r="D29" s="483">
        <v>3.2</v>
      </c>
      <c r="E29" s="1107" t="s">
        <v>466</v>
      </c>
      <c r="F29" s="1108"/>
      <c r="G29" s="491">
        <v>574</v>
      </c>
      <c r="H29" s="492"/>
      <c r="I29" s="470">
        <f t="shared" ref="I29" si="2">G29*H29</f>
        <v>0</v>
      </c>
      <c r="J29" s="493" t="s">
        <v>125</v>
      </c>
      <c r="K29" s="188">
        <v>0.16500000000000001</v>
      </c>
      <c r="L29" s="217">
        <v>18</v>
      </c>
      <c r="N29" s="37"/>
      <c r="O29" s="37"/>
      <c r="P29" s="37"/>
    </row>
    <row r="30" spans="1:45" ht="27.75" customHeight="1" thickBot="1">
      <c r="A30" s="477" t="s">
        <v>972</v>
      </c>
      <c r="B30" s="503"/>
      <c r="C30" s="480">
        <v>5.6</v>
      </c>
      <c r="D30" s="480">
        <v>6.3</v>
      </c>
      <c r="E30" s="1107"/>
      <c r="F30" s="1108"/>
      <c r="G30" s="504">
        <v>637</v>
      </c>
      <c r="H30" s="505"/>
      <c r="I30" s="469">
        <f t="shared" si="1"/>
        <v>0</v>
      </c>
      <c r="J30" s="508" t="s">
        <v>125</v>
      </c>
      <c r="K30" s="343">
        <v>0.16500000000000001</v>
      </c>
      <c r="L30" s="344">
        <v>20</v>
      </c>
      <c r="N30" s="37"/>
      <c r="O30" s="37"/>
      <c r="P30" s="37"/>
    </row>
    <row r="31" spans="1:45" ht="27.75" customHeight="1" thickBot="1">
      <c r="A31" s="1101" t="s">
        <v>552</v>
      </c>
      <c r="B31" s="1102"/>
      <c r="C31" s="1102"/>
      <c r="D31" s="1102"/>
      <c r="E31" s="1102"/>
      <c r="F31" s="1102"/>
      <c r="G31" s="1102"/>
      <c r="H31" s="1102"/>
      <c r="I31" s="1102"/>
      <c r="J31" s="1102"/>
      <c r="K31" s="1102"/>
      <c r="L31" s="1111"/>
      <c r="N31" s="37"/>
      <c r="O31" s="37"/>
      <c r="P31" s="37"/>
    </row>
    <row r="32" spans="1:45" ht="48.75" customHeight="1" thickBot="1">
      <c r="A32" s="509" t="s">
        <v>964</v>
      </c>
      <c r="B32" s="502"/>
      <c r="C32" s="481">
        <v>5.6</v>
      </c>
      <c r="D32" s="481">
        <v>6.3</v>
      </c>
      <c r="E32" s="1107" t="s">
        <v>466</v>
      </c>
      <c r="F32" s="1108"/>
      <c r="G32" s="510">
        <v>538</v>
      </c>
      <c r="H32" s="511"/>
      <c r="I32" s="479">
        <f t="shared" si="1"/>
        <v>0</v>
      </c>
      <c r="J32" s="512" t="s">
        <v>127</v>
      </c>
      <c r="K32" s="513">
        <v>0.17399999999999999</v>
      </c>
      <c r="L32" s="514">
        <v>29</v>
      </c>
      <c r="N32" s="37"/>
      <c r="O32" s="37"/>
      <c r="P32" s="37"/>
    </row>
    <row r="33" spans="1:16" ht="27.75" customHeight="1" thickBot="1">
      <c r="A33" s="1101" t="s">
        <v>1162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1111"/>
      <c r="N33" s="37"/>
      <c r="O33" s="37"/>
      <c r="P33" s="37"/>
    </row>
    <row r="34" spans="1:16" ht="34.5" customHeight="1">
      <c r="A34" s="473" t="s">
        <v>1146</v>
      </c>
      <c r="B34" s="490"/>
      <c r="C34" s="506">
        <v>1.1000000000000001</v>
      </c>
      <c r="D34" s="506">
        <v>1.3</v>
      </c>
      <c r="E34" s="1107" t="s">
        <v>466</v>
      </c>
      <c r="F34" s="1108"/>
      <c r="G34" s="491">
        <v>403</v>
      </c>
      <c r="H34" s="492"/>
      <c r="I34" s="470">
        <f t="shared" si="1"/>
        <v>0</v>
      </c>
      <c r="J34" s="507" t="s">
        <v>264</v>
      </c>
      <c r="K34" s="188">
        <v>0.17799999999999999</v>
      </c>
      <c r="L34" s="294">
        <v>18.5</v>
      </c>
      <c r="N34" s="37"/>
      <c r="O34" s="37"/>
      <c r="P34" s="37"/>
    </row>
    <row r="35" spans="1:16" ht="34.5" customHeight="1">
      <c r="A35" s="472" t="s">
        <v>1147</v>
      </c>
      <c r="B35" s="345"/>
      <c r="C35" s="348">
        <v>2.2000000000000002</v>
      </c>
      <c r="D35" s="348">
        <v>2.8</v>
      </c>
      <c r="E35" s="1109"/>
      <c r="F35" s="1110"/>
      <c r="G35" s="346">
        <v>424</v>
      </c>
      <c r="H35" s="347"/>
      <c r="I35" s="341">
        <f t="shared" si="1"/>
        <v>0</v>
      </c>
      <c r="J35" s="168" t="s">
        <v>264</v>
      </c>
      <c r="K35" s="342">
        <v>0.17799999999999999</v>
      </c>
      <c r="L35" s="216">
        <v>18.5</v>
      </c>
      <c r="N35" s="37"/>
      <c r="O35" s="37"/>
      <c r="P35" s="37"/>
    </row>
    <row r="36" spans="1:16" s="74" customFormat="1">
      <c r="A36" s="1118"/>
      <c r="B36" s="1119"/>
      <c r="C36" s="1119"/>
      <c r="D36" s="1119"/>
      <c r="E36" s="1119"/>
      <c r="F36" s="1119"/>
      <c r="G36" s="1119"/>
      <c r="H36" s="1119"/>
      <c r="I36" s="1119"/>
      <c r="J36" s="1119"/>
      <c r="K36" s="1119"/>
      <c r="L36" s="1120"/>
    </row>
    <row r="37" spans="1:16" s="74" customFormat="1">
      <c r="A37" s="1121" t="s">
        <v>189</v>
      </c>
      <c r="B37" s="1122"/>
      <c r="C37" s="1122"/>
      <c r="D37" s="1122"/>
      <c r="E37" s="1122"/>
      <c r="F37" s="1122"/>
      <c r="G37" s="1122"/>
      <c r="H37" s="1122"/>
      <c r="I37" s="139"/>
      <c r="J37" s="78"/>
      <c r="K37" s="77"/>
      <c r="L37" s="251"/>
      <c r="M37" s="34"/>
    </row>
    <row r="38" spans="1:16" s="74" customFormat="1" ht="54" customHeight="1">
      <c r="A38" s="1125" t="s">
        <v>595</v>
      </c>
      <c r="B38" s="1126"/>
      <c r="C38" s="1126"/>
      <c r="D38" s="1126"/>
      <c r="E38" s="1126"/>
      <c r="F38" s="1126"/>
      <c r="G38" s="1126"/>
      <c r="H38" s="1126"/>
      <c r="I38" s="1126"/>
      <c r="J38" s="1126"/>
      <c r="K38" s="1126"/>
      <c r="L38" s="1127"/>
      <c r="M38" s="34"/>
    </row>
    <row r="39" spans="1:16" s="74" customFormat="1">
      <c r="A39" s="282"/>
      <c r="B39" s="269"/>
      <c r="C39" s="1123"/>
      <c r="D39" s="1123"/>
      <c r="E39" s="1123"/>
      <c r="F39" s="1123"/>
      <c r="G39" s="1123"/>
      <c r="H39" s="1123"/>
      <c r="I39" s="1123"/>
      <c r="J39" s="1123"/>
      <c r="K39" s="1123"/>
      <c r="L39" s="1124"/>
      <c r="M39" s="79"/>
    </row>
    <row r="40" spans="1:16" s="74" customFormat="1">
      <c r="A40" s="283"/>
      <c r="B40" s="270"/>
      <c r="C40" s="973"/>
      <c r="D40" s="973"/>
      <c r="E40" s="973"/>
      <c r="F40" s="973"/>
      <c r="G40" s="973"/>
      <c r="H40" s="973"/>
      <c r="I40" s="973"/>
      <c r="J40" s="973"/>
      <c r="K40" s="973"/>
      <c r="L40" s="1083"/>
      <c r="M40" s="81"/>
    </row>
    <row r="41" spans="1:16" s="74" customFormat="1">
      <c r="A41" s="283"/>
      <c r="B41" s="270"/>
      <c r="C41" s="973"/>
      <c r="D41" s="973"/>
      <c r="E41" s="973"/>
      <c r="F41" s="973"/>
      <c r="G41" s="973"/>
      <c r="H41" s="973"/>
      <c r="I41" s="973"/>
      <c r="J41" s="973"/>
      <c r="K41" s="973"/>
      <c r="L41" s="1083"/>
      <c r="M41" s="81"/>
    </row>
    <row r="42" spans="1:16" s="74" customFormat="1" ht="13.8" thickBot="1">
      <c r="A42" s="284"/>
      <c r="B42" s="268"/>
      <c r="C42" s="1071"/>
      <c r="D42" s="1071"/>
      <c r="E42" s="1071"/>
      <c r="F42" s="1071"/>
      <c r="G42" s="1071"/>
      <c r="H42" s="1071"/>
      <c r="I42" s="1071"/>
      <c r="J42" s="1071"/>
      <c r="K42" s="1071"/>
      <c r="L42" s="1072"/>
      <c r="M42" s="81"/>
    </row>
    <row r="43" spans="1:16" s="74" customFormat="1">
      <c r="A43" s="285"/>
      <c r="B43" s="33"/>
      <c r="C43" s="41"/>
      <c r="D43" s="41"/>
      <c r="E43" s="42"/>
      <c r="F43" s="42"/>
      <c r="G43" s="291"/>
      <c r="H43" s="33"/>
      <c r="I43" s="43"/>
      <c r="J43" s="43"/>
      <c r="K43" s="43"/>
      <c r="L43" s="43"/>
    </row>
    <row r="44" spans="1:16" s="74" customFormat="1">
      <c r="A44" s="285"/>
      <c r="B44" s="33"/>
      <c r="C44" s="41"/>
      <c r="D44" s="41"/>
      <c r="E44" s="42"/>
      <c r="F44" s="42"/>
      <c r="G44" s="291"/>
      <c r="H44" s="33"/>
      <c r="I44" s="43"/>
      <c r="J44" s="43"/>
      <c r="K44" s="43"/>
      <c r="L44" s="43"/>
    </row>
    <row r="45" spans="1:16" s="74" customFormat="1">
      <c r="A45" s="285"/>
      <c r="B45" s="33"/>
      <c r="C45" s="41"/>
      <c r="D45" s="41"/>
      <c r="E45" s="42"/>
      <c r="F45" s="42"/>
      <c r="G45" s="291"/>
      <c r="H45" s="33"/>
      <c r="I45" s="43"/>
      <c r="J45" s="43"/>
      <c r="K45" s="43"/>
      <c r="L45" s="43"/>
    </row>
    <row r="46" spans="1:16" s="74" customFormat="1">
      <c r="A46" s="285"/>
      <c r="B46" s="33"/>
      <c r="C46" s="41"/>
      <c r="D46" s="41"/>
      <c r="E46" s="42"/>
      <c r="F46" s="42"/>
      <c r="G46" s="291"/>
      <c r="H46" s="33"/>
      <c r="I46" s="43"/>
      <c r="J46" s="43"/>
      <c r="K46" s="43"/>
      <c r="L46" s="43"/>
    </row>
    <row r="47" spans="1:16" s="74" customFormat="1">
      <c r="A47" s="285"/>
      <c r="B47" s="33"/>
      <c r="C47" s="41"/>
      <c r="D47" s="41"/>
      <c r="E47" s="42"/>
      <c r="F47" s="42"/>
      <c r="G47" s="291"/>
      <c r="H47" s="33"/>
      <c r="I47" s="43"/>
      <c r="J47" s="43"/>
      <c r="K47" s="43"/>
      <c r="L47" s="43"/>
    </row>
    <row r="48" spans="1:16" s="74" customFormat="1">
      <c r="A48" s="285"/>
      <c r="B48" s="33"/>
      <c r="C48" s="41"/>
      <c r="D48" s="41"/>
      <c r="E48" s="42"/>
      <c r="F48" s="42"/>
      <c r="G48" s="291"/>
      <c r="H48" s="33"/>
      <c r="I48" s="43"/>
      <c r="J48" s="43"/>
      <c r="K48" s="43"/>
      <c r="L48" s="43"/>
    </row>
    <row r="49" spans="1:12" s="74" customFormat="1">
      <c r="A49" s="285"/>
      <c r="B49" s="33"/>
      <c r="C49" s="41"/>
      <c r="D49" s="41"/>
      <c r="E49" s="42"/>
      <c r="F49" s="42"/>
      <c r="G49" s="291"/>
      <c r="H49" s="33"/>
      <c r="I49" s="43"/>
      <c r="J49" s="43"/>
      <c r="K49" s="43"/>
      <c r="L49" s="43"/>
    </row>
    <row r="50" spans="1:12" s="74" customFormat="1">
      <c r="A50" s="285"/>
      <c r="B50" s="33"/>
      <c r="C50" s="41"/>
      <c r="D50" s="41"/>
      <c r="E50" s="42"/>
      <c r="F50" s="42"/>
      <c r="G50" s="291"/>
      <c r="H50" s="33"/>
      <c r="I50" s="43"/>
      <c r="J50" s="43"/>
      <c r="K50" s="43"/>
      <c r="L50" s="43"/>
    </row>
    <row r="51" spans="1:12" s="74" customFormat="1">
      <c r="A51" s="285"/>
      <c r="B51" s="33"/>
      <c r="C51" s="41"/>
      <c r="D51" s="41"/>
      <c r="E51" s="42"/>
      <c r="F51" s="42"/>
      <c r="G51" s="291"/>
      <c r="H51" s="33"/>
      <c r="I51" s="43"/>
      <c r="J51" s="43"/>
      <c r="K51" s="43"/>
      <c r="L51" s="43"/>
    </row>
    <row r="52" spans="1:12" s="74" customFormat="1">
      <c r="A52" s="285"/>
      <c r="B52" s="33"/>
      <c r="C52" s="41"/>
      <c r="D52" s="41"/>
      <c r="E52" s="42"/>
      <c r="F52" s="42"/>
      <c r="G52" s="291"/>
      <c r="H52" s="33"/>
      <c r="I52" s="43"/>
      <c r="J52" s="43"/>
      <c r="K52" s="43"/>
      <c r="L52" s="43"/>
    </row>
    <row r="53" spans="1:12" s="74" customFormat="1">
      <c r="A53" s="285"/>
      <c r="B53" s="33"/>
      <c r="C53" s="41"/>
      <c r="D53" s="41"/>
      <c r="E53" s="42"/>
      <c r="F53" s="42"/>
      <c r="G53" s="291"/>
      <c r="H53" s="33"/>
      <c r="I53" s="43"/>
      <c r="J53" s="43"/>
      <c r="K53" s="43"/>
      <c r="L53" s="43"/>
    </row>
    <row r="54" spans="1:12" s="74" customFormat="1">
      <c r="A54" s="285"/>
      <c r="B54" s="33"/>
      <c r="C54" s="41"/>
      <c r="D54" s="41"/>
      <c r="E54" s="42"/>
      <c r="F54" s="42"/>
      <c r="G54" s="291"/>
      <c r="H54" s="33"/>
      <c r="I54" s="43"/>
      <c r="J54" s="43"/>
      <c r="K54" s="43"/>
      <c r="L54" s="43"/>
    </row>
    <row r="55" spans="1:12" s="74" customFormat="1">
      <c r="A55" s="285"/>
      <c r="B55" s="33"/>
      <c r="C55" s="41"/>
      <c r="D55" s="41"/>
      <c r="E55" s="42"/>
      <c r="F55" s="42"/>
      <c r="G55" s="291"/>
      <c r="H55" s="33"/>
      <c r="I55" s="43"/>
      <c r="J55" s="43"/>
      <c r="K55" s="43"/>
      <c r="L55" s="43"/>
    </row>
    <row r="56" spans="1:12" s="74" customFormat="1">
      <c r="A56" s="285"/>
      <c r="B56" s="33"/>
      <c r="C56" s="41"/>
      <c r="D56" s="41"/>
      <c r="E56" s="42"/>
      <c r="F56" s="42"/>
      <c r="G56" s="291"/>
      <c r="H56" s="33"/>
      <c r="I56" s="43"/>
      <c r="J56" s="43"/>
      <c r="K56" s="43"/>
      <c r="L56" s="43"/>
    </row>
    <row r="57" spans="1:12" s="74" customFormat="1">
      <c r="A57" s="285"/>
      <c r="B57" s="33"/>
      <c r="C57" s="41"/>
      <c r="D57" s="41"/>
      <c r="E57" s="42"/>
      <c r="F57" s="42"/>
      <c r="G57" s="291"/>
      <c r="H57" s="33"/>
      <c r="I57" s="43"/>
      <c r="J57" s="43"/>
      <c r="K57" s="43"/>
      <c r="L57" s="43"/>
    </row>
    <row r="58" spans="1:12" s="74" customFormat="1">
      <c r="A58" s="285"/>
      <c r="B58" s="33"/>
      <c r="C58" s="41"/>
      <c r="D58" s="41"/>
      <c r="E58" s="42"/>
      <c r="F58" s="42"/>
      <c r="G58" s="291"/>
      <c r="H58" s="33"/>
      <c r="I58" s="43"/>
      <c r="J58" s="43"/>
      <c r="K58" s="43"/>
      <c r="L58" s="43"/>
    </row>
    <row r="59" spans="1:12" s="74" customFormat="1">
      <c r="A59" s="285"/>
      <c r="B59" s="33"/>
      <c r="C59" s="41"/>
      <c r="D59" s="41"/>
      <c r="E59" s="42"/>
      <c r="F59" s="42"/>
      <c r="G59" s="291"/>
      <c r="H59" s="33"/>
      <c r="I59" s="43"/>
      <c r="J59" s="43"/>
      <c r="K59" s="43"/>
      <c r="L59" s="43"/>
    </row>
    <row r="60" spans="1:12" s="74" customFormat="1">
      <c r="A60" s="285"/>
      <c r="B60" s="33"/>
      <c r="C60" s="41"/>
      <c r="D60" s="41"/>
      <c r="E60" s="42"/>
      <c r="F60" s="42"/>
      <c r="G60" s="291"/>
      <c r="H60" s="33"/>
      <c r="I60" s="43"/>
      <c r="J60" s="43"/>
      <c r="K60" s="43"/>
      <c r="L60" s="43"/>
    </row>
    <row r="61" spans="1:12" s="74" customFormat="1">
      <c r="A61" s="285"/>
      <c r="B61" s="33"/>
      <c r="C61" s="41"/>
      <c r="D61" s="41"/>
      <c r="E61" s="42"/>
      <c r="F61" s="42"/>
      <c r="G61" s="291"/>
      <c r="H61" s="33"/>
      <c r="I61" s="43"/>
      <c r="J61" s="43"/>
      <c r="K61" s="43"/>
      <c r="L61" s="43"/>
    </row>
    <row r="62" spans="1:12" s="74" customFormat="1">
      <c r="A62" s="285"/>
      <c r="B62" s="33"/>
      <c r="C62" s="41"/>
      <c r="D62" s="41"/>
      <c r="E62" s="42"/>
      <c r="F62" s="42"/>
      <c r="G62" s="291"/>
      <c r="H62" s="33"/>
      <c r="I62" s="43"/>
      <c r="J62" s="43"/>
      <c r="K62" s="43"/>
      <c r="L62" s="43"/>
    </row>
    <row r="63" spans="1:12" s="74" customFormat="1">
      <c r="A63" s="285"/>
      <c r="B63" s="33"/>
      <c r="C63" s="41"/>
      <c r="D63" s="41"/>
      <c r="E63" s="42"/>
      <c r="F63" s="42"/>
      <c r="G63" s="291"/>
      <c r="H63" s="33"/>
      <c r="I63" s="43"/>
      <c r="J63" s="43"/>
      <c r="K63" s="43"/>
      <c r="L63" s="43"/>
    </row>
    <row r="64" spans="1:12" s="74" customFormat="1">
      <c r="A64" s="285"/>
      <c r="B64" s="33"/>
      <c r="C64" s="41"/>
      <c r="D64" s="41"/>
      <c r="E64" s="42"/>
      <c r="F64" s="42"/>
      <c r="G64" s="291"/>
      <c r="H64" s="33"/>
      <c r="I64" s="43"/>
      <c r="J64" s="43"/>
      <c r="K64" s="43"/>
      <c r="L64" s="43"/>
    </row>
    <row r="65" spans="1:12" s="74" customFormat="1">
      <c r="A65" s="285"/>
      <c r="B65" s="33"/>
      <c r="C65" s="41"/>
      <c r="D65" s="41"/>
      <c r="E65" s="42"/>
      <c r="F65" s="42"/>
      <c r="G65" s="291"/>
      <c r="H65" s="33"/>
      <c r="I65" s="43"/>
      <c r="J65" s="43"/>
      <c r="K65" s="43"/>
      <c r="L65" s="43"/>
    </row>
    <row r="66" spans="1:12" s="74" customFormat="1">
      <c r="A66" s="285"/>
      <c r="B66" s="33"/>
      <c r="C66" s="41"/>
      <c r="D66" s="41"/>
      <c r="E66" s="42"/>
      <c r="F66" s="42"/>
      <c r="G66" s="291"/>
      <c r="H66" s="33"/>
      <c r="I66" s="43"/>
      <c r="J66" s="43"/>
      <c r="K66" s="43"/>
      <c r="L66" s="43"/>
    </row>
    <row r="67" spans="1:12" s="74" customFormat="1">
      <c r="A67" s="285"/>
      <c r="B67" s="33"/>
      <c r="C67" s="41"/>
      <c r="D67" s="41"/>
      <c r="E67" s="42"/>
      <c r="F67" s="42"/>
      <c r="G67" s="291"/>
      <c r="H67" s="33"/>
      <c r="I67" s="43"/>
      <c r="J67" s="43"/>
      <c r="K67" s="43"/>
      <c r="L67" s="43"/>
    </row>
    <row r="68" spans="1:12" s="74" customFormat="1">
      <c r="A68" s="285"/>
      <c r="B68" s="33"/>
      <c r="C68" s="41"/>
      <c r="D68" s="41"/>
      <c r="E68" s="42"/>
      <c r="F68" s="42"/>
      <c r="G68" s="291"/>
      <c r="H68" s="33"/>
      <c r="I68" s="43"/>
      <c r="J68" s="43"/>
      <c r="K68" s="43"/>
      <c r="L68" s="43"/>
    </row>
    <row r="69" spans="1:12" s="74" customFormat="1">
      <c r="A69" s="285"/>
      <c r="B69" s="33"/>
      <c r="C69" s="41"/>
      <c r="D69" s="41"/>
      <c r="E69" s="42"/>
      <c r="F69" s="42"/>
      <c r="G69" s="291"/>
      <c r="H69" s="33"/>
      <c r="I69" s="43"/>
      <c r="J69" s="43"/>
      <c r="K69" s="43"/>
      <c r="L69" s="43"/>
    </row>
    <row r="70" spans="1:12" s="74" customFormat="1">
      <c r="A70" s="285"/>
      <c r="B70" s="33"/>
      <c r="C70" s="41"/>
      <c r="D70" s="41"/>
      <c r="E70" s="42"/>
      <c r="F70" s="42"/>
      <c r="G70" s="291"/>
      <c r="H70" s="33"/>
      <c r="I70" s="43"/>
      <c r="J70" s="43"/>
      <c r="K70" s="43"/>
      <c r="L70" s="43"/>
    </row>
    <row r="71" spans="1:12" s="74" customFormat="1">
      <c r="A71" s="285"/>
      <c r="B71" s="33"/>
      <c r="C71" s="41"/>
      <c r="D71" s="41"/>
      <c r="E71" s="42"/>
      <c r="F71" s="42"/>
      <c r="G71" s="291"/>
      <c r="H71" s="33"/>
      <c r="I71" s="43"/>
      <c r="J71" s="43"/>
      <c r="K71" s="43"/>
      <c r="L71" s="43"/>
    </row>
    <row r="72" spans="1:12" s="74" customFormat="1">
      <c r="A72" s="285"/>
      <c r="B72" s="33"/>
      <c r="C72" s="41"/>
      <c r="D72" s="41"/>
      <c r="E72" s="42"/>
      <c r="F72" s="42"/>
      <c r="G72" s="291"/>
      <c r="H72" s="33"/>
      <c r="I72" s="43"/>
      <c r="J72" s="43"/>
      <c r="K72" s="43"/>
      <c r="L72" s="43"/>
    </row>
    <row r="73" spans="1:12" s="74" customFormat="1">
      <c r="A73" s="285"/>
      <c r="B73" s="33"/>
      <c r="C73" s="41"/>
      <c r="D73" s="41"/>
      <c r="E73" s="42"/>
      <c r="F73" s="42"/>
      <c r="G73" s="291"/>
      <c r="H73" s="33"/>
      <c r="I73" s="43"/>
      <c r="J73" s="43"/>
      <c r="K73" s="43"/>
      <c r="L73" s="43"/>
    </row>
    <row r="74" spans="1:12" s="74" customFormat="1">
      <c r="A74" s="285"/>
      <c r="B74" s="33"/>
      <c r="C74" s="41"/>
      <c r="D74" s="41"/>
      <c r="E74" s="42"/>
      <c r="F74" s="42"/>
      <c r="G74" s="291"/>
      <c r="H74" s="33"/>
      <c r="I74" s="43"/>
      <c r="J74" s="43"/>
      <c r="K74" s="43"/>
      <c r="L74" s="43"/>
    </row>
    <row r="75" spans="1:12" s="74" customFormat="1">
      <c r="A75" s="285"/>
      <c r="B75" s="33"/>
      <c r="C75" s="41"/>
      <c r="D75" s="41"/>
      <c r="E75" s="42"/>
      <c r="F75" s="42"/>
      <c r="G75" s="291"/>
      <c r="H75" s="33"/>
      <c r="I75" s="43"/>
      <c r="J75" s="43"/>
      <c r="K75" s="43"/>
      <c r="L75" s="43"/>
    </row>
    <row r="76" spans="1:12" s="74" customFormat="1">
      <c r="A76" s="285"/>
      <c r="B76" s="33"/>
      <c r="C76" s="41"/>
      <c r="D76" s="41"/>
      <c r="E76" s="42"/>
      <c r="F76" s="42"/>
      <c r="G76" s="291"/>
      <c r="H76" s="33"/>
      <c r="I76" s="43"/>
      <c r="J76" s="43"/>
      <c r="K76" s="43"/>
      <c r="L76" s="43"/>
    </row>
    <row r="77" spans="1:12" s="74" customFormat="1">
      <c r="A77" s="285"/>
      <c r="B77" s="33"/>
      <c r="C77" s="41"/>
      <c r="D77" s="41"/>
      <c r="E77" s="42"/>
      <c r="F77" s="42"/>
      <c r="G77" s="291"/>
      <c r="H77" s="33"/>
      <c r="I77" s="43"/>
      <c r="J77" s="43"/>
      <c r="K77" s="43"/>
      <c r="L77" s="43"/>
    </row>
    <row r="78" spans="1:12" s="74" customFormat="1">
      <c r="A78" s="285"/>
      <c r="B78" s="33"/>
      <c r="C78" s="41"/>
      <c r="D78" s="41"/>
      <c r="E78" s="42"/>
      <c r="F78" s="42"/>
      <c r="G78" s="291"/>
      <c r="H78" s="33"/>
      <c r="I78" s="43"/>
      <c r="J78" s="43"/>
      <c r="K78" s="43"/>
      <c r="L78" s="43"/>
    </row>
    <row r="79" spans="1:12" s="74" customFormat="1">
      <c r="A79" s="285"/>
      <c r="B79" s="33"/>
      <c r="C79" s="41"/>
      <c r="D79" s="41"/>
      <c r="E79" s="42"/>
      <c r="F79" s="42"/>
      <c r="G79" s="291"/>
      <c r="H79" s="33"/>
      <c r="I79" s="43"/>
      <c r="J79" s="43"/>
      <c r="K79" s="43"/>
      <c r="L79" s="43"/>
    </row>
    <row r="80" spans="1:12" s="74" customFormat="1">
      <c r="A80" s="285"/>
      <c r="B80" s="33"/>
      <c r="C80" s="41"/>
      <c r="D80" s="41"/>
      <c r="E80" s="42"/>
      <c r="F80" s="42"/>
      <c r="G80" s="291"/>
      <c r="H80" s="33"/>
      <c r="I80" s="43"/>
      <c r="J80" s="43"/>
      <c r="K80" s="43"/>
      <c r="L80" s="43"/>
    </row>
    <row r="81" spans="1:12" s="74" customFormat="1">
      <c r="A81" s="285"/>
      <c r="B81" s="33"/>
      <c r="C81" s="41"/>
      <c r="D81" s="41"/>
      <c r="E81" s="42"/>
      <c r="F81" s="42"/>
      <c r="G81" s="291"/>
      <c r="H81" s="33"/>
      <c r="I81" s="43"/>
      <c r="J81" s="43"/>
      <c r="K81" s="43"/>
      <c r="L81" s="43"/>
    </row>
    <row r="82" spans="1:12" s="74" customFormat="1">
      <c r="A82" s="285"/>
      <c r="B82" s="33"/>
      <c r="C82" s="41"/>
      <c r="D82" s="41"/>
      <c r="E82" s="42"/>
      <c r="F82" s="42"/>
      <c r="G82" s="291"/>
      <c r="H82" s="33"/>
      <c r="I82" s="43"/>
      <c r="J82" s="43"/>
      <c r="K82" s="43"/>
      <c r="L82" s="43"/>
    </row>
    <row r="83" spans="1:12" s="74" customFormat="1">
      <c r="A83" s="285"/>
      <c r="B83" s="33"/>
      <c r="C83" s="41"/>
      <c r="D83" s="41"/>
      <c r="E83" s="42"/>
      <c r="F83" s="42"/>
      <c r="G83" s="291"/>
      <c r="H83" s="33"/>
      <c r="I83" s="43"/>
      <c r="J83" s="43"/>
      <c r="K83" s="43"/>
      <c r="L83" s="43"/>
    </row>
    <row r="84" spans="1:12" s="74" customFormat="1">
      <c r="A84" s="285"/>
      <c r="B84" s="33"/>
      <c r="C84" s="41"/>
      <c r="D84" s="41"/>
      <c r="E84" s="42"/>
      <c r="F84" s="42"/>
      <c r="G84" s="291"/>
      <c r="H84" s="33"/>
      <c r="I84" s="43"/>
      <c r="J84" s="43"/>
      <c r="K84" s="43"/>
      <c r="L84" s="43"/>
    </row>
    <row r="85" spans="1:12" s="74" customFormat="1">
      <c r="A85" s="285"/>
      <c r="B85" s="33"/>
      <c r="C85" s="41"/>
      <c r="D85" s="41"/>
      <c r="E85" s="42"/>
      <c r="F85" s="42"/>
      <c r="G85" s="291"/>
      <c r="H85" s="33"/>
      <c r="I85" s="43"/>
      <c r="J85" s="43"/>
      <c r="K85" s="43"/>
      <c r="L85" s="43"/>
    </row>
    <row r="86" spans="1:12" s="74" customFormat="1">
      <c r="A86" s="285"/>
      <c r="B86" s="33"/>
      <c r="C86" s="41"/>
      <c r="D86" s="41"/>
      <c r="E86" s="42"/>
      <c r="F86" s="42"/>
      <c r="G86" s="291"/>
      <c r="H86" s="33"/>
      <c r="I86" s="43"/>
      <c r="J86" s="43"/>
      <c r="K86" s="43"/>
      <c r="L86" s="43"/>
    </row>
    <row r="87" spans="1:12" s="74" customFormat="1">
      <c r="A87" s="285"/>
      <c r="B87" s="33"/>
      <c r="C87" s="41"/>
      <c r="D87" s="41"/>
      <c r="E87" s="42"/>
      <c r="F87" s="42"/>
      <c r="G87" s="291"/>
      <c r="H87" s="33"/>
      <c r="I87" s="43"/>
      <c r="J87" s="43"/>
      <c r="K87" s="43"/>
      <c r="L87" s="43"/>
    </row>
    <row r="88" spans="1:12" s="74" customFormat="1">
      <c r="A88" s="285"/>
      <c r="B88" s="33"/>
      <c r="C88" s="41"/>
      <c r="D88" s="41"/>
      <c r="E88" s="42"/>
      <c r="F88" s="42"/>
      <c r="G88" s="291"/>
      <c r="H88" s="33"/>
      <c r="I88" s="43"/>
      <c r="J88" s="43"/>
      <c r="K88" s="43"/>
      <c r="L88" s="43"/>
    </row>
    <row r="89" spans="1:12" s="74" customFormat="1">
      <c r="A89" s="285"/>
      <c r="B89" s="33"/>
      <c r="C89" s="41"/>
      <c r="D89" s="41"/>
      <c r="E89" s="42"/>
      <c r="F89" s="42"/>
      <c r="G89" s="291"/>
      <c r="H89" s="33"/>
      <c r="I89" s="43"/>
      <c r="J89" s="43"/>
      <c r="K89" s="43"/>
      <c r="L89" s="43"/>
    </row>
    <row r="90" spans="1:12" s="74" customFormat="1">
      <c r="A90" s="285"/>
      <c r="B90" s="33"/>
      <c r="C90" s="41"/>
      <c r="D90" s="41"/>
      <c r="E90" s="42"/>
      <c r="F90" s="42"/>
      <c r="G90" s="291"/>
      <c r="H90" s="33"/>
      <c r="I90" s="43"/>
      <c r="J90" s="43"/>
      <c r="K90" s="43"/>
      <c r="L90" s="43"/>
    </row>
    <row r="91" spans="1:12" s="74" customFormat="1">
      <c r="A91" s="285"/>
      <c r="B91" s="33"/>
      <c r="C91" s="41"/>
      <c r="D91" s="41"/>
      <c r="E91" s="42"/>
      <c r="F91" s="42"/>
      <c r="G91" s="291"/>
      <c r="H91" s="33"/>
      <c r="I91" s="43"/>
      <c r="J91" s="43"/>
      <c r="K91" s="43"/>
      <c r="L91" s="43"/>
    </row>
    <row r="92" spans="1:12" s="74" customFormat="1">
      <c r="A92" s="285"/>
      <c r="B92" s="33"/>
      <c r="C92" s="41"/>
      <c r="D92" s="41"/>
      <c r="E92" s="42"/>
      <c r="F92" s="42"/>
      <c r="G92" s="291"/>
      <c r="H92" s="33"/>
      <c r="I92" s="43"/>
      <c r="J92" s="43"/>
      <c r="K92" s="43"/>
      <c r="L92" s="43"/>
    </row>
    <row r="93" spans="1:12" s="74" customFormat="1">
      <c r="A93" s="285"/>
      <c r="B93" s="33"/>
      <c r="C93" s="41"/>
      <c r="D93" s="41"/>
      <c r="E93" s="42"/>
      <c r="F93" s="42"/>
      <c r="G93" s="291"/>
      <c r="H93" s="33"/>
      <c r="I93" s="43"/>
      <c r="J93" s="43"/>
      <c r="K93" s="43"/>
      <c r="L93" s="43"/>
    </row>
    <row r="94" spans="1:12" s="74" customFormat="1">
      <c r="A94" s="285"/>
      <c r="B94" s="33"/>
      <c r="C94" s="41"/>
      <c r="D94" s="41"/>
      <c r="E94" s="42"/>
      <c r="F94" s="42"/>
      <c r="G94" s="291"/>
      <c r="H94" s="33"/>
      <c r="I94" s="43"/>
      <c r="J94" s="43"/>
      <c r="K94" s="43"/>
      <c r="L94" s="43"/>
    </row>
    <row r="95" spans="1:12" s="74" customFormat="1">
      <c r="A95" s="285"/>
      <c r="B95" s="33"/>
      <c r="C95" s="41"/>
      <c r="D95" s="41"/>
      <c r="E95" s="42"/>
      <c r="F95" s="42"/>
      <c r="G95" s="291"/>
      <c r="H95" s="33"/>
      <c r="I95" s="43"/>
      <c r="J95" s="43"/>
      <c r="K95" s="43"/>
      <c r="L95" s="43"/>
    </row>
    <row r="96" spans="1:12" s="74" customFormat="1">
      <c r="A96" s="285"/>
      <c r="B96" s="33"/>
      <c r="C96" s="41"/>
      <c r="D96" s="41"/>
      <c r="E96" s="42"/>
      <c r="F96" s="42"/>
      <c r="G96" s="291"/>
      <c r="H96" s="33"/>
      <c r="I96" s="43"/>
      <c r="J96" s="43"/>
      <c r="K96" s="43"/>
      <c r="L96" s="43"/>
    </row>
    <row r="97" spans="1:12" s="74" customFormat="1">
      <c r="A97" s="285"/>
      <c r="B97" s="33"/>
      <c r="C97" s="41"/>
      <c r="D97" s="41"/>
      <c r="E97" s="42"/>
      <c r="F97" s="42"/>
      <c r="G97" s="291"/>
      <c r="H97" s="33"/>
      <c r="I97" s="43"/>
      <c r="J97" s="43"/>
      <c r="K97" s="43"/>
      <c r="L97" s="43"/>
    </row>
    <row r="98" spans="1:12" s="74" customFormat="1">
      <c r="A98" s="285"/>
      <c r="B98" s="33"/>
      <c r="C98" s="41"/>
      <c r="D98" s="41"/>
      <c r="E98" s="42"/>
      <c r="F98" s="42"/>
      <c r="G98" s="291"/>
      <c r="H98" s="33"/>
      <c r="I98" s="43"/>
      <c r="J98" s="43"/>
      <c r="K98" s="43"/>
      <c r="L98" s="43"/>
    </row>
    <row r="99" spans="1:12" s="74" customFormat="1">
      <c r="A99" s="285"/>
      <c r="B99" s="33"/>
      <c r="C99" s="41"/>
      <c r="D99" s="41"/>
      <c r="E99" s="42"/>
      <c r="F99" s="42"/>
      <c r="G99" s="291"/>
      <c r="H99" s="33"/>
      <c r="I99" s="43"/>
      <c r="J99" s="43"/>
      <c r="K99" s="43"/>
      <c r="L99" s="43"/>
    </row>
    <row r="100" spans="1:12" s="74" customFormat="1">
      <c r="A100" s="285"/>
      <c r="B100" s="33"/>
      <c r="C100" s="41"/>
      <c r="D100" s="41"/>
      <c r="E100" s="42"/>
      <c r="F100" s="42"/>
      <c r="G100" s="291"/>
      <c r="H100" s="33"/>
      <c r="I100" s="43"/>
      <c r="J100" s="43"/>
      <c r="K100" s="43"/>
      <c r="L100" s="43"/>
    </row>
    <row r="101" spans="1:12" s="74" customFormat="1">
      <c r="A101" s="285"/>
      <c r="B101" s="33"/>
      <c r="C101" s="41"/>
      <c r="D101" s="41"/>
      <c r="E101" s="42"/>
      <c r="F101" s="42"/>
      <c r="G101" s="291"/>
      <c r="H101" s="33"/>
      <c r="I101" s="43"/>
      <c r="J101" s="43"/>
      <c r="K101" s="43"/>
      <c r="L101" s="43"/>
    </row>
    <row r="102" spans="1:12" s="74" customFormat="1">
      <c r="A102" s="285"/>
      <c r="B102" s="33"/>
      <c r="C102" s="41"/>
      <c r="D102" s="41"/>
      <c r="E102" s="42"/>
      <c r="F102" s="42"/>
      <c r="G102" s="291"/>
      <c r="H102" s="33"/>
      <c r="I102" s="43"/>
      <c r="J102" s="43"/>
      <c r="K102" s="43"/>
      <c r="L102" s="43"/>
    </row>
    <row r="103" spans="1:12" s="74" customFormat="1">
      <c r="A103" s="285"/>
      <c r="B103" s="33"/>
      <c r="C103" s="41"/>
      <c r="D103" s="41"/>
      <c r="E103" s="42"/>
      <c r="F103" s="42"/>
      <c r="G103" s="291"/>
      <c r="H103" s="33"/>
      <c r="I103" s="43"/>
      <c r="J103" s="43"/>
      <c r="K103" s="43"/>
      <c r="L103" s="43"/>
    </row>
    <row r="104" spans="1:12" s="74" customFormat="1">
      <c r="A104" s="285"/>
      <c r="B104" s="33"/>
      <c r="C104" s="41"/>
      <c r="D104" s="41"/>
      <c r="E104" s="42"/>
      <c r="F104" s="42"/>
      <c r="G104" s="291"/>
      <c r="H104" s="33"/>
      <c r="I104" s="43"/>
      <c r="J104" s="43"/>
      <c r="K104" s="43"/>
      <c r="L104" s="43"/>
    </row>
    <row r="105" spans="1:12" s="74" customFormat="1">
      <c r="A105" s="285"/>
      <c r="B105" s="33"/>
      <c r="C105" s="41"/>
      <c r="D105" s="41"/>
      <c r="E105" s="42"/>
      <c r="F105" s="42"/>
      <c r="G105" s="291"/>
      <c r="H105" s="33"/>
      <c r="I105" s="43"/>
      <c r="J105" s="43"/>
      <c r="K105" s="43"/>
      <c r="L105" s="43"/>
    </row>
    <row r="106" spans="1:12" s="74" customFormat="1">
      <c r="A106" s="285"/>
      <c r="B106" s="33"/>
      <c r="C106" s="41"/>
      <c r="D106" s="41"/>
      <c r="E106" s="42"/>
      <c r="F106" s="42"/>
      <c r="G106" s="291"/>
      <c r="H106" s="33"/>
      <c r="I106" s="43"/>
      <c r="J106" s="43"/>
      <c r="K106" s="43"/>
      <c r="L106" s="43"/>
    </row>
    <row r="107" spans="1:12" s="74" customFormat="1">
      <c r="A107" s="285"/>
      <c r="B107" s="33"/>
      <c r="C107" s="41"/>
      <c r="D107" s="41"/>
      <c r="E107" s="42"/>
      <c r="F107" s="42"/>
      <c r="G107" s="291"/>
      <c r="H107" s="33"/>
      <c r="I107" s="43"/>
      <c r="J107" s="43"/>
      <c r="K107" s="43"/>
      <c r="L107" s="43"/>
    </row>
    <row r="108" spans="1:12" s="74" customFormat="1">
      <c r="A108" s="285"/>
      <c r="B108" s="33"/>
      <c r="C108" s="41"/>
      <c r="D108" s="41"/>
      <c r="E108" s="42"/>
      <c r="F108" s="42"/>
      <c r="G108" s="291"/>
      <c r="H108" s="33"/>
      <c r="I108" s="43"/>
      <c r="J108" s="43"/>
      <c r="K108" s="43"/>
      <c r="L108" s="43"/>
    </row>
    <row r="109" spans="1:12" s="74" customFormat="1">
      <c r="A109" s="285"/>
      <c r="B109" s="33"/>
      <c r="C109" s="41"/>
      <c r="D109" s="41"/>
      <c r="E109" s="42"/>
      <c r="F109" s="42"/>
      <c r="G109" s="291"/>
      <c r="H109" s="33"/>
      <c r="I109" s="43"/>
      <c r="J109" s="43"/>
      <c r="K109" s="43"/>
      <c r="L109" s="43"/>
    </row>
    <row r="110" spans="1:12" s="74" customFormat="1">
      <c r="A110" s="285"/>
      <c r="B110" s="33"/>
      <c r="C110" s="41"/>
      <c r="D110" s="41"/>
      <c r="E110" s="42"/>
      <c r="F110" s="42"/>
      <c r="G110" s="291"/>
      <c r="H110" s="33"/>
      <c r="I110" s="43"/>
      <c r="J110" s="43"/>
      <c r="K110" s="43"/>
      <c r="L110" s="43"/>
    </row>
    <row r="111" spans="1:12" s="74" customFormat="1">
      <c r="A111" s="285"/>
      <c r="B111" s="33"/>
      <c r="C111" s="41"/>
      <c r="D111" s="41"/>
      <c r="E111" s="42"/>
      <c r="F111" s="42"/>
      <c r="G111" s="291"/>
      <c r="H111" s="33"/>
      <c r="I111" s="43"/>
      <c r="J111" s="43"/>
      <c r="K111" s="43"/>
      <c r="L111" s="43"/>
    </row>
    <row r="112" spans="1:12" s="74" customFormat="1">
      <c r="A112" s="285"/>
      <c r="B112" s="33"/>
      <c r="C112" s="41"/>
      <c r="D112" s="41"/>
      <c r="E112" s="42"/>
      <c r="F112" s="42"/>
      <c r="G112" s="291"/>
      <c r="H112" s="33"/>
      <c r="I112" s="43"/>
      <c r="J112" s="43"/>
      <c r="K112" s="43"/>
      <c r="L112" s="43"/>
    </row>
    <row r="113" spans="1:12" s="74" customFormat="1">
      <c r="A113" s="285"/>
      <c r="B113" s="33"/>
      <c r="C113" s="41"/>
      <c r="D113" s="41"/>
      <c r="E113" s="42"/>
      <c r="F113" s="42"/>
      <c r="G113" s="291"/>
      <c r="H113" s="33"/>
      <c r="I113" s="43"/>
      <c r="J113" s="43"/>
      <c r="K113" s="43"/>
      <c r="L113" s="43"/>
    </row>
    <row r="114" spans="1:12" s="74" customFormat="1">
      <c r="A114" s="285"/>
      <c r="B114" s="33"/>
      <c r="C114" s="41"/>
      <c r="D114" s="41"/>
      <c r="E114" s="42"/>
      <c r="F114" s="42"/>
      <c r="G114" s="291"/>
      <c r="H114" s="33"/>
      <c r="I114" s="43"/>
      <c r="J114" s="43"/>
      <c r="K114" s="43"/>
      <c r="L114" s="43"/>
    </row>
    <row r="115" spans="1:12" s="74" customFormat="1">
      <c r="A115" s="285"/>
      <c r="B115" s="33"/>
      <c r="C115" s="41"/>
      <c r="D115" s="41"/>
      <c r="E115" s="42"/>
      <c r="F115" s="42"/>
      <c r="G115" s="291"/>
      <c r="H115" s="33"/>
      <c r="I115" s="43"/>
      <c r="J115" s="43"/>
      <c r="K115" s="43"/>
      <c r="L115" s="43"/>
    </row>
    <row r="116" spans="1:12" s="74" customFormat="1">
      <c r="A116" s="285"/>
      <c r="B116" s="33"/>
      <c r="C116" s="41"/>
      <c r="D116" s="41"/>
      <c r="E116" s="42"/>
      <c r="F116" s="42"/>
      <c r="G116" s="291"/>
      <c r="H116" s="33"/>
      <c r="I116" s="43"/>
      <c r="J116" s="43"/>
      <c r="K116" s="43"/>
      <c r="L116" s="43"/>
    </row>
    <row r="117" spans="1:12" s="74" customFormat="1">
      <c r="A117" s="285"/>
      <c r="B117" s="33"/>
      <c r="C117" s="41"/>
      <c r="D117" s="41"/>
      <c r="E117" s="42"/>
      <c r="F117" s="42"/>
      <c r="G117" s="291"/>
      <c r="H117" s="33"/>
      <c r="I117" s="43"/>
      <c r="J117" s="43"/>
      <c r="K117" s="43"/>
      <c r="L117" s="43"/>
    </row>
    <row r="118" spans="1:12" s="74" customFormat="1">
      <c r="A118" s="285"/>
      <c r="B118" s="33"/>
      <c r="C118" s="41"/>
      <c r="D118" s="41"/>
      <c r="E118" s="42"/>
      <c r="F118" s="42"/>
      <c r="G118" s="291"/>
      <c r="H118" s="33"/>
      <c r="I118" s="43"/>
      <c r="J118" s="43"/>
      <c r="K118" s="43"/>
      <c r="L118" s="43"/>
    </row>
    <row r="119" spans="1:12" s="74" customFormat="1">
      <c r="A119" s="285"/>
      <c r="B119" s="33"/>
      <c r="C119" s="41"/>
      <c r="D119" s="41"/>
      <c r="E119" s="42"/>
      <c r="F119" s="42"/>
      <c r="G119" s="291"/>
      <c r="H119" s="33"/>
      <c r="I119" s="43"/>
      <c r="J119" s="43"/>
      <c r="K119" s="43"/>
      <c r="L119" s="43"/>
    </row>
    <row r="120" spans="1:12" s="74" customFormat="1">
      <c r="A120" s="285"/>
      <c r="B120" s="33"/>
      <c r="C120" s="41"/>
      <c r="D120" s="41"/>
      <c r="E120" s="42"/>
      <c r="F120" s="42"/>
      <c r="G120" s="291"/>
      <c r="H120" s="33"/>
      <c r="I120" s="43"/>
      <c r="J120" s="43"/>
      <c r="K120" s="43"/>
      <c r="L120" s="43"/>
    </row>
    <row r="121" spans="1:12" s="74" customFormat="1">
      <c r="A121" s="285"/>
      <c r="B121" s="33"/>
      <c r="C121" s="41"/>
      <c r="D121" s="41"/>
      <c r="E121" s="42"/>
      <c r="F121" s="42"/>
      <c r="G121" s="291"/>
      <c r="H121" s="33"/>
      <c r="I121" s="43"/>
      <c r="J121" s="43"/>
      <c r="K121" s="43"/>
      <c r="L121" s="43"/>
    </row>
    <row r="122" spans="1:12" s="74" customFormat="1">
      <c r="A122" s="285"/>
      <c r="B122" s="33"/>
      <c r="C122" s="41"/>
      <c r="D122" s="41"/>
      <c r="E122" s="42"/>
      <c r="F122" s="42"/>
      <c r="G122" s="291"/>
      <c r="H122" s="33"/>
      <c r="I122" s="43"/>
      <c r="J122" s="43"/>
      <c r="K122" s="43"/>
      <c r="L122" s="43"/>
    </row>
    <row r="123" spans="1:12" s="74" customFormat="1">
      <c r="A123" s="285"/>
      <c r="B123" s="33"/>
      <c r="C123" s="41"/>
      <c r="D123" s="41"/>
      <c r="E123" s="42"/>
      <c r="F123" s="42"/>
      <c r="G123" s="291"/>
      <c r="H123" s="33"/>
      <c r="I123" s="43"/>
      <c r="J123" s="43"/>
      <c r="K123" s="43"/>
      <c r="L123" s="43"/>
    </row>
    <row r="124" spans="1:12" s="74" customFormat="1">
      <c r="A124" s="285"/>
      <c r="B124" s="33"/>
      <c r="C124" s="41"/>
      <c r="D124" s="41"/>
      <c r="E124" s="42"/>
      <c r="F124" s="42"/>
      <c r="G124" s="291"/>
      <c r="H124" s="33"/>
      <c r="I124" s="43"/>
      <c r="J124" s="43"/>
      <c r="K124" s="43"/>
      <c r="L124" s="43"/>
    </row>
    <row r="125" spans="1:12" s="74" customFormat="1">
      <c r="A125" s="285"/>
      <c r="B125" s="33"/>
      <c r="C125" s="41"/>
      <c r="D125" s="41"/>
      <c r="E125" s="42"/>
      <c r="F125" s="42"/>
      <c r="G125" s="291"/>
      <c r="H125" s="33"/>
      <c r="I125" s="43"/>
      <c r="J125" s="43"/>
      <c r="K125" s="43"/>
      <c r="L125" s="43"/>
    </row>
    <row r="126" spans="1:12" s="74" customFormat="1">
      <c r="A126" s="285"/>
      <c r="B126" s="33"/>
      <c r="C126" s="41"/>
      <c r="D126" s="41"/>
      <c r="E126" s="42"/>
      <c r="F126" s="42"/>
      <c r="G126" s="291"/>
      <c r="H126" s="33"/>
      <c r="I126" s="43"/>
      <c r="J126" s="43"/>
      <c r="K126" s="43"/>
      <c r="L126" s="43"/>
    </row>
    <row r="127" spans="1:12" s="74" customFormat="1">
      <c r="A127" s="285"/>
      <c r="B127" s="33"/>
      <c r="C127" s="41"/>
      <c r="D127" s="41"/>
      <c r="E127" s="42"/>
      <c r="F127" s="42"/>
      <c r="G127" s="291"/>
      <c r="H127" s="33"/>
      <c r="I127" s="43"/>
      <c r="J127" s="43"/>
      <c r="K127" s="43"/>
      <c r="L127" s="43"/>
    </row>
    <row r="128" spans="1:12" s="74" customFormat="1">
      <c r="A128" s="285"/>
      <c r="B128" s="33"/>
      <c r="C128" s="41"/>
      <c r="D128" s="41"/>
      <c r="E128" s="42"/>
      <c r="F128" s="42"/>
      <c r="G128" s="291"/>
      <c r="H128" s="33"/>
      <c r="I128" s="43"/>
      <c r="J128" s="43"/>
      <c r="K128" s="43"/>
      <c r="L128" s="43"/>
    </row>
    <row r="129" spans="1:12" s="74" customFormat="1">
      <c r="A129" s="285"/>
      <c r="B129" s="33"/>
      <c r="C129" s="41"/>
      <c r="D129" s="41"/>
      <c r="E129" s="42"/>
      <c r="F129" s="42"/>
      <c r="G129" s="291"/>
      <c r="H129" s="33"/>
      <c r="I129" s="43"/>
      <c r="J129" s="43"/>
      <c r="K129" s="43"/>
      <c r="L129" s="43"/>
    </row>
    <row r="130" spans="1:12" s="74" customFormat="1">
      <c r="A130" s="285"/>
      <c r="B130" s="33"/>
      <c r="C130" s="41"/>
      <c r="D130" s="41"/>
      <c r="E130" s="42"/>
      <c r="F130" s="42"/>
      <c r="G130" s="291"/>
      <c r="H130" s="33"/>
      <c r="I130" s="43"/>
      <c r="J130" s="43"/>
      <c r="K130" s="43"/>
      <c r="L130" s="43"/>
    </row>
    <row r="131" spans="1:12" s="74" customFormat="1">
      <c r="A131" s="285"/>
      <c r="B131" s="33"/>
      <c r="C131" s="41"/>
      <c r="D131" s="41"/>
      <c r="E131" s="42"/>
      <c r="F131" s="42"/>
      <c r="G131" s="291"/>
      <c r="H131" s="33"/>
      <c r="I131" s="43"/>
      <c r="J131" s="43"/>
      <c r="K131" s="43"/>
      <c r="L131" s="43"/>
    </row>
    <row r="132" spans="1:12" s="74" customFormat="1">
      <c r="A132" s="285"/>
      <c r="B132" s="33"/>
      <c r="C132" s="41"/>
      <c r="D132" s="41"/>
      <c r="E132" s="42"/>
      <c r="F132" s="42"/>
      <c r="G132" s="291"/>
      <c r="H132" s="33"/>
      <c r="I132" s="43"/>
      <c r="J132" s="43"/>
      <c r="K132" s="43"/>
      <c r="L132" s="43"/>
    </row>
    <row r="133" spans="1:12" s="74" customFormat="1">
      <c r="A133" s="285"/>
      <c r="B133" s="33"/>
      <c r="C133" s="41"/>
      <c r="D133" s="41"/>
      <c r="E133" s="42"/>
      <c r="F133" s="42"/>
      <c r="G133" s="291"/>
      <c r="H133" s="33"/>
      <c r="I133" s="43"/>
      <c r="J133" s="43"/>
      <c r="K133" s="43"/>
      <c r="L133" s="43"/>
    </row>
    <row r="134" spans="1:12" s="74" customFormat="1">
      <c r="A134" s="285"/>
      <c r="B134" s="33"/>
      <c r="C134" s="41"/>
      <c r="D134" s="41"/>
      <c r="E134" s="42"/>
      <c r="F134" s="42"/>
      <c r="G134" s="291"/>
      <c r="H134" s="33"/>
      <c r="I134" s="43"/>
      <c r="J134" s="43"/>
      <c r="K134" s="43"/>
      <c r="L134" s="43"/>
    </row>
    <row r="135" spans="1:12" s="74" customFormat="1">
      <c r="A135" s="285"/>
      <c r="B135" s="33"/>
      <c r="C135" s="41"/>
      <c r="D135" s="41"/>
      <c r="E135" s="42"/>
      <c r="F135" s="42"/>
      <c r="G135" s="291"/>
      <c r="H135" s="33"/>
      <c r="I135" s="43"/>
      <c r="J135" s="43"/>
      <c r="K135" s="43"/>
      <c r="L135" s="43"/>
    </row>
    <row r="136" spans="1:12" s="74" customFormat="1">
      <c r="A136" s="285"/>
      <c r="B136" s="33"/>
      <c r="C136" s="41"/>
      <c r="D136" s="41"/>
      <c r="E136" s="42"/>
      <c r="F136" s="42"/>
      <c r="G136" s="291"/>
      <c r="H136" s="33"/>
      <c r="I136" s="43"/>
      <c r="J136" s="43"/>
      <c r="K136" s="43"/>
      <c r="L136" s="43"/>
    </row>
    <row r="137" spans="1:12" s="74" customFormat="1">
      <c r="A137" s="285"/>
      <c r="B137" s="33"/>
      <c r="C137" s="41"/>
      <c r="D137" s="41"/>
      <c r="E137" s="42"/>
      <c r="F137" s="42"/>
      <c r="G137" s="291"/>
      <c r="H137" s="33"/>
      <c r="I137" s="43"/>
      <c r="J137" s="43"/>
      <c r="K137" s="43"/>
      <c r="L137" s="43"/>
    </row>
    <row r="138" spans="1:12" s="74" customFormat="1">
      <c r="A138" s="285"/>
      <c r="B138" s="33"/>
      <c r="C138" s="41"/>
      <c r="D138" s="41"/>
      <c r="E138" s="42"/>
      <c r="F138" s="42"/>
      <c r="G138" s="291"/>
      <c r="H138" s="33"/>
      <c r="I138" s="43"/>
      <c r="J138" s="43"/>
      <c r="K138" s="43"/>
      <c r="L138" s="43"/>
    </row>
    <row r="139" spans="1:12" s="74" customFormat="1">
      <c r="A139" s="285"/>
      <c r="B139" s="33"/>
      <c r="C139" s="41"/>
      <c r="D139" s="41"/>
      <c r="E139" s="42"/>
      <c r="F139" s="42"/>
      <c r="G139" s="291"/>
      <c r="H139" s="33"/>
      <c r="I139" s="43"/>
      <c r="J139" s="43"/>
      <c r="K139" s="43"/>
      <c r="L139" s="43"/>
    </row>
    <row r="140" spans="1:12" s="74" customFormat="1">
      <c r="A140" s="285"/>
      <c r="B140" s="33"/>
      <c r="C140" s="41"/>
      <c r="D140" s="41"/>
      <c r="E140" s="42"/>
      <c r="F140" s="42"/>
      <c r="G140" s="291"/>
      <c r="H140" s="33"/>
      <c r="I140" s="43"/>
      <c r="J140" s="43"/>
      <c r="K140" s="43"/>
      <c r="L140" s="43"/>
    </row>
    <row r="141" spans="1:12" s="74" customFormat="1">
      <c r="A141" s="285"/>
      <c r="B141" s="33"/>
      <c r="C141" s="41"/>
      <c r="D141" s="41"/>
      <c r="E141" s="42"/>
      <c r="F141" s="42"/>
      <c r="G141" s="291"/>
      <c r="H141" s="33"/>
      <c r="I141" s="43"/>
      <c r="J141" s="43"/>
      <c r="K141" s="43"/>
      <c r="L141" s="43"/>
    </row>
    <row r="142" spans="1:12" s="74" customFormat="1">
      <c r="A142" s="285"/>
      <c r="B142" s="33"/>
      <c r="C142" s="41"/>
      <c r="D142" s="41"/>
      <c r="E142" s="42"/>
      <c r="F142" s="42"/>
      <c r="G142" s="291"/>
      <c r="H142" s="33"/>
      <c r="I142" s="43"/>
      <c r="J142" s="43"/>
      <c r="K142" s="43"/>
      <c r="L142" s="43"/>
    </row>
    <row r="143" spans="1:12" s="74" customFormat="1">
      <c r="A143" s="285"/>
      <c r="B143" s="33"/>
      <c r="C143" s="41"/>
      <c r="D143" s="41"/>
      <c r="E143" s="42"/>
      <c r="F143" s="42"/>
      <c r="G143" s="291"/>
      <c r="H143" s="33"/>
      <c r="I143" s="43"/>
      <c r="J143" s="43"/>
      <c r="K143" s="43"/>
      <c r="L143" s="43"/>
    </row>
    <row r="144" spans="1:12" s="74" customFormat="1">
      <c r="A144" s="285"/>
      <c r="B144" s="33"/>
      <c r="C144" s="41"/>
      <c r="D144" s="41"/>
      <c r="E144" s="42"/>
      <c r="F144" s="42"/>
      <c r="G144" s="291"/>
      <c r="H144" s="33"/>
      <c r="I144" s="43"/>
      <c r="J144" s="43"/>
      <c r="K144" s="43"/>
      <c r="L144" s="43"/>
    </row>
    <row r="145" spans="1:12" s="74" customFormat="1">
      <c r="A145" s="285"/>
      <c r="B145" s="33"/>
      <c r="C145" s="41"/>
      <c r="D145" s="41"/>
      <c r="E145" s="42"/>
      <c r="F145" s="42"/>
      <c r="G145" s="291"/>
      <c r="H145" s="33"/>
      <c r="I145" s="43"/>
      <c r="J145" s="43"/>
      <c r="K145" s="43"/>
      <c r="L145" s="43"/>
    </row>
    <row r="146" spans="1:12" s="74" customFormat="1">
      <c r="A146" s="285"/>
      <c r="B146" s="33"/>
      <c r="C146" s="41"/>
      <c r="D146" s="41"/>
      <c r="E146" s="42"/>
      <c r="F146" s="42"/>
      <c r="G146" s="291"/>
      <c r="H146" s="33"/>
      <c r="I146" s="43"/>
      <c r="J146" s="43"/>
      <c r="K146" s="43"/>
      <c r="L146" s="43"/>
    </row>
    <row r="147" spans="1:12" s="74" customFormat="1">
      <c r="A147" s="285"/>
      <c r="B147" s="33"/>
      <c r="C147" s="41"/>
      <c r="D147" s="41"/>
      <c r="E147" s="42"/>
      <c r="F147" s="42"/>
      <c r="G147" s="291"/>
      <c r="H147" s="33"/>
      <c r="I147" s="43"/>
      <c r="J147" s="43"/>
      <c r="K147" s="43"/>
      <c r="L147" s="43"/>
    </row>
    <row r="148" spans="1:12" s="74" customFormat="1">
      <c r="A148" s="285"/>
      <c r="B148" s="33"/>
      <c r="C148" s="41"/>
      <c r="D148" s="41"/>
      <c r="E148" s="42"/>
      <c r="F148" s="42"/>
      <c r="G148" s="291"/>
      <c r="H148" s="33"/>
      <c r="I148" s="43"/>
      <c r="J148" s="43"/>
      <c r="K148" s="43"/>
      <c r="L148" s="43"/>
    </row>
    <row r="149" spans="1:12" s="74" customFormat="1">
      <c r="A149" s="285"/>
      <c r="B149" s="33"/>
      <c r="C149" s="41"/>
      <c r="D149" s="41"/>
      <c r="E149" s="42"/>
      <c r="F149" s="42"/>
      <c r="G149" s="291"/>
      <c r="H149" s="33"/>
      <c r="I149" s="43"/>
      <c r="J149" s="43"/>
      <c r="K149" s="43"/>
      <c r="L149" s="43"/>
    </row>
    <row r="150" spans="1:12" s="74" customFormat="1">
      <c r="A150" s="285"/>
      <c r="B150" s="33"/>
      <c r="C150" s="41"/>
      <c r="D150" s="41"/>
      <c r="E150" s="42"/>
      <c r="F150" s="42"/>
      <c r="G150" s="291"/>
      <c r="H150" s="33"/>
      <c r="I150" s="43"/>
      <c r="J150" s="43"/>
      <c r="K150" s="43"/>
      <c r="L150" s="43"/>
    </row>
    <row r="151" spans="1:12" s="74" customFormat="1">
      <c r="A151" s="285"/>
      <c r="B151" s="33"/>
      <c r="C151" s="41"/>
      <c r="D151" s="41"/>
      <c r="E151" s="42"/>
      <c r="F151" s="42"/>
      <c r="G151" s="291"/>
      <c r="H151" s="33"/>
      <c r="I151" s="43"/>
      <c r="J151" s="43"/>
      <c r="K151" s="43"/>
      <c r="L151" s="43"/>
    </row>
    <row r="152" spans="1:12" s="74" customFormat="1">
      <c r="A152" s="285"/>
      <c r="B152" s="33"/>
      <c r="C152" s="41"/>
      <c r="D152" s="41"/>
      <c r="E152" s="42"/>
      <c r="F152" s="42"/>
      <c r="G152" s="291"/>
      <c r="H152" s="33"/>
      <c r="I152" s="43"/>
      <c r="J152" s="43"/>
      <c r="K152" s="43"/>
      <c r="L152" s="43"/>
    </row>
    <row r="153" spans="1:12" s="74" customFormat="1">
      <c r="A153" s="285"/>
      <c r="B153" s="33"/>
      <c r="C153" s="41"/>
      <c r="D153" s="41"/>
      <c r="E153" s="42"/>
      <c r="F153" s="42"/>
      <c r="G153" s="291"/>
      <c r="H153" s="33"/>
      <c r="I153" s="43"/>
      <c r="J153" s="43"/>
      <c r="K153" s="43"/>
      <c r="L153" s="43"/>
    </row>
    <row r="154" spans="1:12" s="74" customFormat="1">
      <c r="A154" s="285"/>
      <c r="B154" s="33"/>
      <c r="C154" s="41"/>
      <c r="D154" s="41"/>
      <c r="E154" s="42"/>
      <c r="F154" s="42"/>
      <c r="G154" s="291"/>
      <c r="H154" s="33"/>
      <c r="I154" s="43"/>
      <c r="J154" s="43"/>
      <c r="K154" s="43"/>
      <c r="L154" s="43"/>
    </row>
    <row r="155" spans="1:12" s="74" customFormat="1">
      <c r="A155" s="285"/>
      <c r="B155" s="33"/>
      <c r="C155" s="41"/>
      <c r="D155" s="41"/>
      <c r="E155" s="42"/>
      <c r="F155" s="42"/>
      <c r="G155" s="291"/>
      <c r="H155" s="33"/>
      <c r="I155" s="43"/>
      <c r="J155" s="43"/>
      <c r="K155" s="43"/>
      <c r="L155" s="43"/>
    </row>
    <row r="156" spans="1:12" s="74" customFormat="1">
      <c r="A156" s="285"/>
      <c r="B156" s="33"/>
      <c r="C156" s="41"/>
      <c r="D156" s="41"/>
      <c r="E156" s="42"/>
      <c r="F156" s="42"/>
      <c r="G156" s="291"/>
      <c r="H156" s="33"/>
      <c r="I156" s="43"/>
      <c r="J156" s="43"/>
      <c r="K156" s="43"/>
      <c r="L156" s="43"/>
    </row>
    <row r="157" spans="1:12" s="74" customFormat="1">
      <c r="A157" s="285"/>
      <c r="B157" s="33"/>
      <c r="C157" s="41"/>
      <c r="D157" s="41"/>
      <c r="E157" s="42"/>
      <c r="F157" s="42"/>
      <c r="G157" s="291"/>
      <c r="H157" s="33"/>
      <c r="I157" s="43"/>
      <c r="J157" s="43"/>
      <c r="K157" s="43"/>
      <c r="L157" s="43"/>
    </row>
    <row r="158" spans="1:12" s="74" customFormat="1">
      <c r="A158" s="285"/>
      <c r="B158" s="33"/>
      <c r="C158" s="41"/>
      <c r="D158" s="41"/>
      <c r="E158" s="42"/>
      <c r="F158" s="42"/>
      <c r="G158" s="291"/>
      <c r="H158" s="33"/>
      <c r="I158" s="43"/>
      <c r="J158" s="43"/>
      <c r="K158" s="43"/>
      <c r="L158" s="43"/>
    </row>
    <row r="159" spans="1:12" s="74" customFormat="1">
      <c r="A159" s="285"/>
      <c r="B159" s="33"/>
      <c r="C159" s="41"/>
      <c r="D159" s="41"/>
      <c r="E159" s="42"/>
      <c r="F159" s="42"/>
      <c r="G159" s="291"/>
      <c r="H159" s="33"/>
      <c r="I159" s="43"/>
      <c r="J159" s="43"/>
      <c r="K159" s="43"/>
      <c r="L159" s="43"/>
    </row>
    <row r="160" spans="1:12" s="74" customFormat="1">
      <c r="A160" s="285"/>
      <c r="B160" s="33"/>
      <c r="C160" s="41"/>
      <c r="D160" s="41"/>
      <c r="E160" s="42"/>
      <c r="F160" s="42"/>
      <c r="G160" s="291"/>
      <c r="H160" s="33"/>
      <c r="I160" s="43"/>
      <c r="J160" s="43"/>
      <c r="K160" s="43"/>
      <c r="L160" s="43"/>
    </row>
    <row r="161" spans="1:12" s="74" customFormat="1">
      <c r="A161" s="285"/>
      <c r="B161" s="33"/>
      <c r="C161" s="41"/>
      <c r="D161" s="41"/>
      <c r="E161" s="42"/>
      <c r="F161" s="42"/>
      <c r="G161" s="291"/>
      <c r="H161" s="33"/>
      <c r="I161" s="43"/>
      <c r="J161" s="43"/>
      <c r="K161" s="43"/>
      <c r="L161" s="43"/>
    </row>
    <row r="162" spans="1:12" s="74" customFormat="1">
      <c r="A162" s="285"/>
      <c r="B162" s="33"/>
      <c r="C162" s="41"/>
      <c r="D162" s="41"/>
      <c r="E162" s="42"/>
      <c r="F162" s="42"/>
      <c r="G162" s="291"/>
      <c r="H162" s="33"/>
      <c r="I162" s="43"/>
      <c r="J162" s="43"/>
      <c r="K162" s="43"/>
      <c r="L162" s="43"/>
    </row>
    <row r="163" spans="1:12" s="74" customFormat="1">
      <c r="A163" s="285"/>
      <c r="B163" s="33"/>
      <c r="C163" s="41"/>
      <c r="D163" s="41"/>
      <c r="E163" s="42"/>
      <c r="F163" s="42"/>
      <c r="G163" s="291"/>
      <c r="H163" s="33"/>
      <c r="I163" s="43"/>
      <c r="J163" s="43"/>
      <c r="K163" s="43"/>
      <c r="L163" s="43"/>
    </row>
    <row r="164" spans="1:12" s="74" customFormat="1">
      <c r="A164" s="285"/>
      <c r="B164" s="33"/>
      <c r="C164" s="41"/>
      <c r="D164" s="41"/>
      <c r="E164" s="42"/>
      <c r="F164" s="42"/>
      <c r="G164" s="291"/>
      <c r="H164" s="33"/>
      <c r="I164" s="43"/>
      <c r="J164" s="43"/>
      <c r="K164" s="43"/>
      <c r="L164" s="43"/>
    </row>
    <row r="165" spans="1:12" s="74" customFormat="1">
      <c r="A165" s="285"/>
      <c r="B165" s="33"/>
      <c r="C165" s="41"/>
      <c r="D165" s="41"/>
      <c r="E165" s="42"/>
      <c r="F165" s="42"/>
      <c r="G165" s="291"/>
      <c r="H165" s="33"/>
      <c r="I165" s="43"/>
      <c r="J165" s="43"/>
      <c r="K165" s="43"/>
      <c r="L165" s="43"/>
    </row>
    <row r="166" spans="1:12" s="74" customFormat="1">
      <c r="A166" s="285"/>
      <c r="B166" s="33"/>
      <c r="C166" s="41"/>
      <c r="D166" s="41"/>
      <c r="E166" s="42"/>
      <c r="F166" s="42"/>
      <c r="G166" s="291"/>
      <c r="H166" s="33"/>
      <c r="I166" s="43"/>
      <c r="J166" s="43"/>
      <c r="K166" s="43"/>
      <c r="L166" s="43"/>
    </row>
    <row r="167" spans="1:12" s="74" customFormat="1">
      <c r="A167" s="285"/>
      <c r="B167" s="33"/>
      <c r="C167" s="41"/>
      <c r="D167" s="41"/>
      <c r="E167" s="42"/>
      <c r="F167" s="42"/>
      <c r="G167" s="291"/>
      <c r="H167" s="33"/>
      <c r="I167" s="43"/>
      <c r="J167" s="43"/>
      <c r="K167" s="43"/>
      <c r="L167" s="43"/>
    </row>
    <row r="168" spans="1:12" s="74" customFormat="1">
      <c r="A168" s="285"/>
      <c r="B168" s="33"/>
      <c r="C168" s="41"/>
      <c r="D168" s="41"/>
      <c r="E168" s="42"/>
      <c r="F168" s="42"/>
      <c r="G168" s="291"/>
      <c r="H168" s="33"/>
      <c r="I168" s="43"/>
      <c r="J168" s="43"/>
      <c r="K168" s="43"/>
      <c r="L168" s="43"/>
    </row>
    <row r="169" spans="1:12" s="74" customFormat="1">
      <c r="A169" s="285"/>
      <c r="B169" s="33"/>
      <c r="C169" s="41"/>
      <c r="D169" s="41"/>
      <c r="E169" s="42"/>
      <c r="F169" s="42"/>
      <c r="G169" s="291"/>
      <c r="H169" s="33"/>
      <c r="I169" s="43"/>
      <c r="J169" s="43"/>
      <c r="K169" s="43"/>
      <c r="L169" s="43"/>
    </row>
    <row r="170" spans="1:12" s="74" customFormat="1">
      <c r="A170" s="285"/>
      <c r="B170" s="33"/>
      <c r="C170" s="41"/>
      <c r="D170" s="41"/>
      <c r="E170" s="42"/>
      <c r="F170" s="42"/>
      <c r="G170" s="291"/>
      <c r="H170" s="33"/>
      <c r="I170" s="43"/>
      <c r="J170" s="43"/>
      <c r="K170" s="43"/>
      <c r="L170" s="43"/>
    </row>
    <row r="171" spans="1:12" s="74" customFormat="1">
      <c r="A171" s="285"/>
      <c r="B171" s="33"/>
      <c r="C171" s="41"/>
      <c r="D171" s="41"/>
      <c r="E171" s="42"/>
      <c r="F171" s="42"/>
      <c r="G171" s="291"/>
      <c r="H171" s="33"/>
      <c r="I171" s="43"/>
      <c r="J171" s="43"/>
      <c r="K171" s="43"/>
      <c r="L171" s="43"/>
    </row>
    <row r="172" spans="1:12" s="74" customFormat="1">
      <c r="A172" s="285"/>
      <c r="B172" s="33"/>
      <c r="C172" s="41"/>
      <c r="D172" s="41"/>
      <c r="E172" s="42"/>
      <c r="F172" s="42"/>
      <c r="G172" s="291"/>
      <c r="H172" s="33"/>
      <c r="I172" s="43"/>
      <c r="J172" s="43"/>
      <c r="K172" s="43"/>
      <c r="L172" s="43"/>
    </row>
    <row r="173" spans="1:12" s="74" customFormat="1">
      <c r="A173" s="285"/>
      <c r="B173" s="33"/>
      <c r="C173" s="41"/>
      <c r="D173" s="41"/>
      <c r="E173" s="42"/>
      <c r="F173" s="42"/>
      <c r="G173" s="291"/>
      <c r="H173" s="33"/>
      <c r="I173" s="43"/>
      <c r="J173" s="43"/>
      <c r="K173" s="43"/>
      <c r="L173" s="43"/>
    </row>
    <row r="174" spans="1:12" s="74" customFormat="1">
      <c r="A174" s="285"/>
      <c r="B174" s="33"/>
      <c r="C174" s="41"/>
      <c r="D174" s="41"/>
      <c r="E174" s="42"/>
      <c r="F174" s="42"/>
      <c r="G174" s="291"/>
      <c r="H174" s="33"/>
      <c r="I174" s="43"/>
      <c r="J174" s="43"/>
      <c r="K174" s="43"/>
      <c r="L174" s="43"/>
    </row>
    <row r="175" spans="1:12" s="74" customFormat="1">
      <c r="A175" s="285"/>
      <c r="B175" s="33"/>
      <c r="C175" s="41"/>
      <c r="D175" s="41"/>
      <c r="E175" s="42"/>
      <c r="F175" s="42"/>
      <c r="G175" s="291"/>
      <c r="H175" s="33"/>
      <c r="I175" s="43"/>
      <c r="J175" s="43"/>
      <c r="K175" s="43"/>
      <c r="L175" s="43"/>
    </row>
    <row r="176" spans="1:12" s="74" customFormat="1">
      <c r="A176" s="285"/>
      <c r="B176" s="33"/>
      <c r="C176" s="41"/>
      <c r="D176" s="41"/>
      <c r="E176" s="42"/>
      <c r="F176" s="42"/>
      <c r="G176" s="291"/>
      <c r="H176" s="33"/>
      <c r="I176" s="43"/>
      <c r="J176" s="43"/>
      <c r="K176" s="43"/>
      <c r="L176" s="43"/>
    </row>
    <row r="177" spans="1:12" s="74" customFormat="1">
      <c r="A177" s="285"/>
      <c r="B177" s="33"/>
      <c r="C177" s="41"/>
      <c r="D177" s="41"/>
      <c r="E177" s="42"/>
      <c r="F177" s="42"/>
      <c r="G177" s="291"/>
      <c r="H177" s="33"/>
      <c r="I177" s="43"/>
      <c r="J177" s="43"/>
      <c r="K177" s="43"/>
      <c r="L177" s="43"/>
    </row>
    <row r="178" spans="1:12" s="74" customFormat="1">
      <c r="A178" s="285"/>
      <c r="B178" s="33"/>
      <c r="C178" s="41"/>
      <c r="D178" s="41"/>
      <c r="E178" s="42"/>
      <c r="F178" s="42"/>
      <c r="G178" s="291"/>
      <c r="H178" s="33"/>
      <c r="I178" s="43"/>
      <c r="J178" s="43"/>
      <c r="K178" s="43"/>
      <c r="L178" s="43"/>
    </row>
    <row r="179" spans="1:12" s="74" customFormat="1">
      <c r="A179" s="285"/>
      <c r="B179" s="33"/>
      <c r="C179" s="41"/>
      <c r="D179" s="41"/>
      <c r="E179" s="42"/>
      <c r="F179" s="42"/>
      <c r="G179" s="291"/>
      <c r="H179" s="33"/>
      <c r="I179" s="43"/>
      <c r="J179" s="43"/>
      <c r="K179" s="43"/>
      <c r="L179" s="43"/>
    </row>
    <row r="180" spans="1:12" s="74" customFormat="1">
      <c r="A180" s="285"/>
      <c r="B180" s="33"/>
      <c r="C180" s="41"/>
      <c r="D180" s="41"/>
      <c r="E180" s="42"/>
      <c r="F180" s="42"/>
      <c r="G180" s="291"/>
      <c r="H180" s="33"/>
      <c r="I180" s="43"/>
      <c r="J180" s="43"/>
      <c r="K180" s="43"/>
      <c r="L180" s="43"/>
    </row>
    <row r="181" spans="1:12" s="74" customFormat="1">
      <c r="A181" s="285"/>
      <c r="B181" s="33"/>
      <c r="C181" s="41"/>
      <c r="D181" s="41"/>
      <c r="E181" s="42"/>
      <c r="F181" s="42"/>
      <c r="G181" s="291"/>
      <c r="H181" s="33"/>
      <c r="I181" s="43"/>
      <c r="J181" s="43"/>
      <c r="K181" s="43"/>
      <c r="L181" s="43"/>
    </row>
    <row r="182" spans="1:12" s="74" customFormat="1">
      <c r="A182" s="285"/>
      <c r="B182" s="33"/>
      <c r="C182" s="41"/>
      <c r="D182" s="41"/>
      <c r="E182" s="42"/>
      <c r="F182" s="42"/>
      <c r="G182" s="291"/>
      <c r="H182" s="33"/>
      <c r="I182" s="43"/>
      <c r="J182" s="43"/>
      <c r="K182" s="43"/>
      <c r="L182" s="43"/>
    </row>
    <row r="183" spans="1:12" s="74" customFormat="1">
      <c r="A183" s="285"/>
      <c r="B183" s="33"/>
      <c r="C183" s="41"/>
      <c r="D183" s="41"/>
      <c r="E183" s="42"/>
      <c r="F183" s="42"/>
      <c r="G183" s="291"/>
      <c r="H183" s="33"/>
      <c r="I183" s="43"/>
      <c r="J183" s="43"/>
      <c r="K183" s="43"/>
      <c r="L183" s="43"/>
    </row>
    <row r="184" spans="1:12" s="74" customFormat="1">
      <c r="A184" s="285"/>
      <c r="B184" s="33"/>
      <c r="C184" s="41"/>
      <c r="D184" s="41"/>
      <c r="E184" s="42"/>
      <c r="F184" s="42"/>
      <c r="G184" s="291"/>
      <c r="H184" s="33"/>
      <c r="I184" s="43"/>
      <c r="J184" s="43"/>
      <c r="K184" s="43"/>
      <c r="L184" s="43"/>
    </row>
    <row r="185" spans="1:12" s="74" customFormat="1">
      <c r="A185" s="285"/>
      <c r="B185" s="33"/>
      <c r="C185" s="41"/>
      <c r="D185" s="41"/>
      <c r="E185" s="42"/>
      <c r="F185" s="42"/>
      <c r="G185" s="291"/>
      <c r="H185" s="33"/>
      <c r="I185" s="43"/>
      <c r="J185" s="43"/>
      <c r="K185" s="43"/>
      <c r="L185" s="43"/>
    </row>
    <row r="186" spans="1:12" s="74" customFormat="1">
      <c r="A186" s="285"/>
      <c r="B186" s="33"/>
      <c r="C186" s="41"/>
      <c r="D186" s="41"/>
      <c r="E186" s="42"/>
      <c r="F186" s="42"/>
      <c r="G186" s="291"/>
      <c r="H186" s="33"/>
      <c r="I186" s="43"/>
      <c r="J186" s="43"/>
      <c r="K186" s="43"/>
      <c r="L186" s="43"/>
    </row>
    <row r="187" spans="1:12" s="74" customFormat="1">
      <c r="A187" s="285"/>
      <c r="B187" s="33"/>
      <c r="C187" s="41"/>
      <c r="D187" s="41"/>
      <c r="E187" s="42"/>
      <c r="F187" s="42"/>
      <c r="G187" s="291"/>
      <c r="H187" s="33"/>
      <c r="I187" s="43"/>
      <c r="J187" s="43"/>
      <c r="K187" s="43"/>
      <c r="L187" s="43"/>
    </row>
    <row r="188" spans="1:12" s="74" customFormat="1">
      <c r="A188" s="285"/>
      <c r="B188" s="33"/>
      <c r="C188" s="41"/>
      <c r="D188" s="41"/>
      <c r="E188" s="42"/>
      <c r="F188" s="42"/>
      <c r="G188" s="291"/>
      <c r="H188" s="33"/>
      <c r="I188" s="43"/>
      <c r="J188" s="43"/>
      <c r="K188" s="43"/>
      <c r="L188" s="43"/>
    </row>
    <row r="189" spans="1:12" s="74" customFormat="1">
      <c r="A189" s="285"/>
      <c r="B189" s="33"/>
      <c r="C189" s="41"/>
      <c r="D189" s="41"/>
      <c r="E189" s="42"/>
      <c r="F189" s="42"/>
      <c r="G189" s="291"/>
      <c r="H189" s="33"/>
      <c r="I189" s="43"/>
      <c r="J189" s="43"/>
      <c r="K189" s="43"/>
      <c r="L189" s="43"/>
    </row>
    <row r="190" spans="1:12" s="74" customFormat="1">
      <c r="A190" s="285"/>
      <c r="B190" s="33"/>
      <c r="C190" s="41"/>
      <c r="D190" s="41"/>
      <c r="E190" s="42"/>
      <c r="F190" s="42"/>
      <c r="G190" s="291"/>
      <c r="H190" s="33"/>
      <c r="I190" s="43"/>
      <c r="J190" s="43"/>
      <c r="K190" s="43"/>
      <c r="L190" s="43"/>
    </row>
    <row r="191" spans="1:12" s="74" customFormat="1">
      <c r="A191" s="285"/>
      <c r="B191" s="33"/>
      <c r="C191" s="41"/>
      <c r="D191" s="41"/>
      <c r="E191" s="42"/>
      <c r="F191" s="42"/>
      <c r="G191" s="291"/>
      <c r="H191" s="33"/>
      <c r="I191" s="43"/>
      <c r="J191" s="43"/>
      <c r="K191" s="43"/>
      <c r="L191" s="43"/>
    </row>
    <row r="192" spans="1:12" s="74" customFormat="1">
      <c r="A192" s="285"/>
      <c r="B192" s="33"/>
      <c r="C192" s="41"/>
      <c r="D192" s="41"/>
      <c r="E192" s="42"/>
      <c r="F192" s="42"/>
      <c r="G192" s="291"/>
      <c r="H192" s="33"/>
      <c r="I192" s="43"/>
      <c r="J192" s="43"/>
      <c r="K192" s="43"/>
      <c r="L192" s="43"/>
    </row>
    <row r="193" spans="1:12" s="74" customFormat="1">
      <c r="A193" s="285"/>
      <c r="B193" s="33"/>
      <c r="C193" s="41"/>
      <c r="D193" s="41"/>
      <c r="E193" s="42"/>
      <c r="F193" s="42"/>
      <c r="G193" s="291"/>
      <c r="H193" s="33"/>
      <c r="I193" s="43"/>
      <c r="J193" s="43"/>
      <c r="K193" s="43"/>
      <c r="L193" s="43"/>
    </row>
    <row r="194" spans="1:12" s="74" customFormat="1">
      <c r="A194" s="285"/>
      <c r="B194" s="33"/>
      <c r="C194" s="41"/>
      <c r="D194" s="41"/>
      <c r="E194" s="42"/>
      <c r="F194" s="42"/>
      <c r="G194" s="291"/>
      <c r="H194" s="33"/>
      <c r="I194" s="43"/>
      <c r="J194" s="43"/>
      <c r="K194" s="43"/>
      <c r="L194" s="43"/>
    </row>
    <row r="195" spans="1:12" s="74" customFormat="1">
      <c r="A195" s="285"/>
      <c r="B195" s="33"/>
      <c r="C195" s="41"/>
      <c r="D195" s="41"/>
      <c r="E195" s="42"/>
      <c r="F195" s="42"/>
      <c r="G195" s="291"/>
      <c r="H195" s="33"/>
      <c r="I195" s="43"/>
      <c r="J195" s="43"/>
      <c r="K195" s="43"/>
      <c r="L195" s="43"/>
    </row>
    <row r="196" spans="1:12" s="74" customFormat="1">
      <c r="A196" s="285"/>
      <c r="B196" s="33"/>
      <c r="C196" s="41"/>
      <c r="D196" s="41"/>
      <c r="E196" s="42"/>
      <c r="F196" s="42"/>
      <c r="G196" s="291"/>
      <c r="H196" s="33"/>
      <c r="I196" s="43"/>
      <c r="J196" s="43"/>
      <c r="K196" s="43"/>
      <c r="L196" s="43"/>
    </row>
    <row r="197" spans="1:12" s="74" customFormat="1">
      <c r="A197" s="285"/>
      <c r="B197" s="33"/>
      <c r="C197" s="41"/>
      <c r="D197" s="41"/>
      <c r="E197" s="42"/>
      <c r="F197" s="42"/>
      <c r="G197" s="291"/>
      <c r="H197" s="33"/>
      <c r="I197" s="43"/>
      <c r="J197" s="43"/>
      <c r="K197" s="43"/>
      <c r="L197" s="43"/>
    </row>
    <row r="198" spans="1:12" s="74" customFormat="1">
      <c r="A198" s="285"/>
      <c r="B198" s="33"/>
      <c r="C198" s="41"/>
      <c r="D198" s="41"/>
      <c r="E198" s="42"/>
      <c r="F198" s="42"/>
      <c r="G198" s="291"/>
      <c r="H198" s="33"/>
      <c r="I198" s="43"/>
      <c r="J198" s="43"/>
      <c r="K198" s="43"/>
      <c r="L198" s="43"/>
    </row>
    <row r="199" spans="1:12" s="74" customFormat="1">
      <c r="A199" s="285"/>
      <c r="B199" s="33"/>
      <c r="C199" s="41"/>
      <c r="D199" s="41"/>
      <c r="E199" s="42"/>
      <c r="F199" s="42"/>
      <c r="G199" s="291"/>
      <c r="H199" s="33"/>
      <c r="I199" s="43"/>
      <c r="J199" s="43"/>
      <c r="K199" s="43"/>
      <c r="L199" s="43"/>
    </row>
    <row r="200" spans="1:12" s="74" customFormat="1">
      <c r="A200" s="285"/>
      <c r="B200" s="33"/>
      <c r="C200" s="41"/>
      <c r="D200" s="41"/>
      <c r="E200" s="42"/>
      <c r="F200" s="42"/>
      <c r="G200" s="291"/>
      <c r="H200" s="33"/>
      <c r="I200" s="43"/>
      <c r="J200" s="43"/>
      <c r="K200" s="43"/>
      <c r="L200" s="43"/>
    </row>
    <row r="201" spans="1:12" s="74" customFormat="1">
      <c r="A201" s="285"/>
      <c r="B201" s="33"/>
      <c r="C201" s="41"/>
      <c r="D201" s="41"/>
      <c r="E201" s="42"/>
      <c r="F201" s="42"/>
      <c r="G201" s="291"/>
      <c r="H201" s="33"/>
      <c r="I201" s="43"/>
      <c r="J201" s="43"/>
      <c r="K201" s="43"/>
      <c r="L201" s="43"/>
    </row>
    <row r="202" spans="1:12" s="74" customFormat="1">
      <c r="A202" s="285"/>
      <c r="B202" s="33"/>
      <c r="C202" s="41"/>
      <c r="D202" s="41"/>
      <c r="E202" s="42"/>
      <c r="F202" s="42"/>
      <c r="G202" s="291"/>
      <c r="H202" s="33"/>
      <c r="I202" s="43"/>
      <c r="J202" s="43"/>
      <c r="K202" s="43"/>
      <c r="L202" s="43"/>
    </row>
    <row r="203" spans="1:12" s="74" customFormat="1">
      <c r="A203" s="285"/>
      <c r="B203" s="33"/>
      <c r="C203" s="41"/>
      <c r="D203" s="41"/>
      <c r="E203" s="42"/>
      <c r="F203" s="42"/>
      <c r="G203" s="291"/>
      <c r="H203" s="33"/>
      <c r="I203" s="43"/>
      <c r="J203" s="43"/>
      <c r="K203" s="43"/>
      <c r="L203" s="43"/>
    </row>
    <row r="204" spans="1:12" s="74" customFormat="1">
      <c r="A204" s="285"/>
      <c r="B204" s="33"/>
      <c r="C204" s="41"/>
      <c r="D204" s="41"/>
      <c r="E204" s="42"/>
      <c r="F204" s="42"/>
      <c r="G204" s="291"/>
      <c r="H204" s="33"/>
      <c r="I204" s="43"/>
      <c r="J204" s="43"/>
      <c r="K204" s="43"/>
      <c r="L204" s="43"/>
    </row>
    <row r="205" spans="1:12" s="74" customFormat="1">
      <c r="A205" s="285"/>
      <c r="B205" s="33"/>
      <c r="C205" s="41"/>
      <c r="D205" s="41"/>
      <c r="E205" s="42"/>
      <c r="F205" s="42"/>
      <c r="G205" s="291"/>
      <c r="H205" s="33"/>
      <c r="I205" s="43"/>
      <c r="J205" s="43"/>
      <c r="K205" s="43"/>
      <c r="L205" s="43"/>
    </row>
    <row r="206" spans="1:12" s="74" customFormat="1">
      <c r="A206" s="285"/>
      <c r="B206" s="33"/>
      <c r="C206" s="41"/>
      <c r="D206" s="41"/>
      <c r="E206" s="42"/>
      <c r="F206" s="42"/>
      <c r="G206" s="291"/>
      <c r="H206" s="33"/>
      <c r="I206" s="43"/>
      <c r="J206" s="43"/>
      <c r="K206" s="43"/>
      <c r="L206" s="43"/>
    </row>
    <row r="207" spans="1:12" s="74" customFormat="1">
      <c r="A207" s="285"/>
      <c r="B207" s="33"/>
      <c r="C207" s="41"/>
      <c r="D207" s="41"/>
      <c r="E207" s="42"/>
      <c r="F207" s="42"/>
      <c r="G207" s="291"/>
      <c r="H207" s="33"/>
      <c r="I207" s="43"/>
      <c r="J207" s="43"/>
      <c r="K207" s="43"/>
      <c r="L207" s="43"/>
    </row>
    <row r="208" spans="1:12" s="74" customFormat="1">
      <c r="A208" s="285"/>
      <c r="B208" s="33"/>
      <c r="C208" s="41"/>
      <c r="D208" s="41"/>
      <c r="E208" s="42"/>
      <c r="F208" s="42"/>
      <c r="G208" s="291"/>
      <c r="H208" s="33"/>
      <c r="I208" s="43"/>
      <c r="J208" s="43"/>
      <c r="K208" s="43"/>
      <c r="L208" s="43"/>
    </row>
    <row r="209" spans="1:12" s="74" customFormat="1">
      <c r="A209" s="285"/>
      <c r="B209" s="33"/>
      <c r="C209" s="41"/>
      <c r="D209" s="41"/>
      <c r="E209" s="42"/>
      <c r="F209" s="42"/>
      <c r="G209" s="291"/>
      <c r="H209" s="33"/>
      <c r="I209" s="43"/>
      <c r="J209" s="43"/>
      <c r="K209" s="43"/>
      <c r="L209" s="43"/>
    </row>
    <row r="210" spans="1:12" s="74" customFormat="1">
      <c r="A210" s="285"/>
      <c r="B210" s="33"/>
      <c r="C210" s="41"/>
      <c r="D210" s="41"/>
      <c r="E210" s="42"/>
      <c r="F210" s="42"/>
      <c r="G210" s="291"/>
      <c r="H210" s="33"/>
      <c r="I210" s="43"/>
      <c r="J210" s="43"/>
      <c r="K210" s="43"/>
      <c r="L210" s="43"/>
    </row>
    <row r="211" spans="1:12" s="74" customFormat="1">
      <c r="A211" s="285"/>
      <c r="B211" s="33"/>
      <c r="C211" s="41"/>
      <c r="D211" s="41"/>
      <c r="E211" s="42"/>
      <c r="F211" s="42"/>
      <c r="G211" s="291"/>
      <c r="H211" s="33"/>
      <c r="I211" s="43"/>
      <c r="J211" s="43"/>
      <c r="K211" s="43"/>
      <c r="L211" s="43"/>
    </row>
    <row r="212" spans="1:12" s="74" customFormat="1">
      <c r="A212" s="285"/>
      <c r="B212" s="33"/>
      <c r="C212" s="41"/>
      <c r="D212" s="41"/>
      <c r="E212" s="42"/>
      <c r="F212" s="42"/>
      <c r="G212" s="291"/>
      <c r="H212" s="33"/>
      <c r="I212" s="43"/>
      <c r="J212" s="43"/>
      <c r="K212" s="43"/>
      <c r="L212" s="43"/>
    </row>
    <row r="213" spans="1:12" s="74" customFormat="1">
      <c r="A213" s="285"/>
      <c r="B213" s="33"/>
      <c r="C213" s="41"/>
      <c r="D213" s="41"/>
      <c r="E213" s="42"/>
      <c r="F213" s="42"/>
      <c r="G213" s="291"/>
      <c r="H213" s="33"/>
      <c r="I213" s="43"/>
      <c r="J213" s="43"/>
      <c r="K213" s="43"/>
      <c r="L213" s="43"/>
    </row>
    <row r="214" spans="1:12" s="74" customFormat="1">
      <c r="A214" s="285"/>
      <c r="B214" s="33"/>
      <c r="C214" s="41"/>
      <c r="D214" s="41"/>
      <c r="E214" s="42"/>
      <c r="F214" s="42"/>
      <c r="G214" s="291"/>
      <c r="H214" s="33"/>
      <c r="I214" s="43"/>
      <c r="J214" s="43"/>
      <c r="K214" s="43"/>
      <c r="L214" s="43"/>
    </row>
    <row r="215" spans="1:12" s="74" customFormat="1">
      <c r="A215" s="285"/>
      <c r="B215" s="33"/>
      <c r="C215" s="41"/>
      <c r="D215" s="41"/>
      <c r="E215" s="42"/>
      <c r="F215" s="42"/>
      <c r="G215" s="291"/>
      <c r="H215" s="33"/>
      <c r="I215" s="43"/>
      <c r="J215" s="43"/>
      <c r="K215" s="43"/>
      <c r="L215" s="43"/>
    </row>
    <row r="216" spans="1:12" s="74" customFormat="1">
      <c r="A216" s="285"/>
      <c r="B216" s="33"/>
      <c r="C216" s="41"/>
      <c r="D216" s="41"/>
      <c r="E216" s="42"/>
      <c r="F216" s="42"/>
      <c r="G216" s="291"/>
      <c r="H216" s="33"/>
      <c r="I216" s="43"/>
      <c r="J216" s="43"/>
      <c r="K216" s="43"/>
      <c r="L216" s="43"/>
    </row>
    <row r="217" spans="1:12" s="74" customFormat="1">
      <c r="A217" s="285"/>
      <c r="B217" s="33"/>
      <c r="C217" s="41"/>
      <c r="D217" s="41"/>
      <c r="E217" s="42"/>
      <c r="F217" s="42"/>
      <c r="G217" s="291"/>
      <c r="H217" s="33"/>
      <c r="I217" s="43"/>
      <c r="J217" s="43"/>
      <c r="K217" s="43"/>
      <c r="L217" s="43"/>
    </row>
    <row r="218" spans="1:12" s="74" customFormat="1">
      <c r="A218" s="285"/>
      <c r="B218" s="33"/>
      <c r="C218" s="41"/>
      <c r="D218" s="41"/>
      <c r="E218" s="42"/>
      <c r="F218" s="42"/>
      <c r="G218" s="291"/>
      <c r="H218" s="33"/>
      <c r="I218" s="43"/>
      <c r="J218" s="43"/>
      <c r="K218" s="43"/>
      <c r="L218" s="43"/>
    </row>
  </sheetData>
  <mergeCells count="56">
    <mergeCell ref="A7:H7"/>
    <mergeCell ref="I8:I9"/>
    <mergeCell ref="G8:G9"/>
    <mergeCell ref="E8:F9"/>
    <mergeCell ref="I28:L28"/>
    <mergeCell ref="C8:C9"/>
    <mergeCell ref="A8:A9"/>
    <mergeCell ref="D8:D9"/>
    <mergeCell ref="J8:J9"/>
    <mergeCell ref="K8:K9"/>
    <mergeCell ref="A28:H28"/>
    <mergeCell ref="H8:H9"/>
    <mergeCell ref="I5:I6"/>
    <mergeCell ref="J5:J6"/>
    <mergeCell ref="K5:K6"/>
    <mergeCell ref="E5:F6"/>
    <mergeCell ref="G5:G6"/>
    <mergeCell ref="I2:K2"/>
    <mergeCell ref="J3:K3"/>
    <mergeCell ref="E27:F27"/>
    <mergeCell ref="A12:L12"/>
    <mergeCell ref="A13:L13"/>
    <mergeCell ref="A18:L18"/>
    <mergeCell ref="A19:L19"/>
    <mergeCell ref="E20:F20"/>
    <mergeCell ref="E23:F25"/>
    <mergeCell ref="K22:L22"/>
    <mergeCell ref="H5:H6"/>
    <mergeCell ref="A11:H11"/>
    <mergeCell ref="A5:A6"/>
    <mergeCell ref="C5:D5"/>
    <mergeCell ref="E10:F10"/>
    <mergeCell ref="L5:L6"/>
    <mergeCell ref="C42:L42"/>
    <mergeCell ref="A36:L36"/>
    <mergeCell ref="A37:H37"/>
    <mergeCell ref="C39:L39"/>
    <mergeCell ref="A38:L38"/>
    <mergeCell ref="C40:L40"/>
    <mergeCell ref="C41:L41"/>
    <mergeCell ref="E34:F35"/>
    <mergeCell ref="A31:H31"/>
    <mergeCell ref="I31:L31"/>
    <mergeCell ref="L8:L9"/>
    <mergeCell ref="B8:B9"/>
    <mergeCell ref="A33:H33"/>
    <mergeCell ref="I33:L33"/>
    <mergeCell ref="E14:F17"/>
    <mergeCell ref="E29:F30"/>
    <mergeCell ref="E32:F32"/>
    <mergeCell ref="A21:H21"/>
    <mergeCell ref="I21:L21"/>
    <mergeCell ref="A22:H22"/>
    <mergeCell ref="I22:J22"/>
    <mergeCell ref="A26:H26"/>
    <mergeCell ref="I26:J26"/>
  </mergeCells>
  <conditionalFormatting sqref="A36:B36">
    <cfRule type="duplicateValues" dxfId="0" priority="1494" stopIfTrue="1"/>
  </conditionalFormatting>
  <pageMargins left="0.25" right="0.25" top="0.75" bottom="0.75" header="0.3" footer="0.3"/>
  <pageSetup paperSize="9" scale="46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106"/>
  <sheetViews>
    <sheetView zoomScale="130" zoomScaleNormal="130" zoomScaleSheetLayoutView="116" workbookViewId="0"/>
  </sheetViews>
  <sheetFormatPr defaultRowHeight="13.2"/>
  <cols>
    <col min="1" max="1" width="50.88671875" style="7" customWidth="1"/>
    <col min="2" max="3" width="9.109375" style="7" customWidth="1"/>
    <col min="4" max="4" width="16.44140625" style="7" customWidth="1"/>
    <col min="5" max="5" width="4.44140625" style="45" customWidth="1"/>
    <col min="6" max="26" width="9.109375" style="45" customWidth="1"/>
  </cols>
  <sheetData>
    <row r="1" spans="1:45" s="7" customFormat="1" ht="53.25" customHeight="1">
      <c r="A1" s="388"/>
      <c r="B1" s="389"/>
      <c r="C1" s="390"/>
      <c r="D1" s="389"/>
      <c r="E1" s="349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</row>
    <row r="2" spans="1:45" s="25" customFormat="1" ht="20.25" customHeight="1">
      <c r="A2" s="174"/>
      <c r="B2" s="174"/>
      <c r="C2" s="175"/>
      <c r="D2" s="174"/>
      <c r="E2" s="174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</row>
    <row r="3" spans="1:45" s="25" customFormat="1" ht="20.25" customHeight="1">
      <c r="A3" s="1152" t="s">
        <v>190</v>
      </c>
      <c r="B3" s="1152"/>
      <c r="C3" s="1152"/>
      <c r="D3" s="1152"/>
      <c r="E3" s="180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</row>
    <row r="4" spans="1:45" s="25" customFormat="1" ht="60" customHeight="1">
      <c r="A4" s="1153" t="s">
        <v>596</v>
      </c>
      <c r="B4" s="1153"/>
      <c r="C4" s="1153"/>
      <c r="D4" s="1153"/>
      <c r="E4" s="181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</row>
    <row r="5" spans="1:45" s="25" customFormat="1" ht="19.5" customHeight="1">
      <c r="A5" s="176"/>
      <c r="B5" s="176"/>
      <c r="C5" s="176"/>
      <c r="D5" s="176"/>
      <c r="E5" s="176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</row>
    <row r="6" spans="1:45" s="25" customFormat="1" ht="21.75" customHeight="1">
      <c r="A6" s="1154" t="s">
        <v>191</v>
      </c>
      <c r="B6" s="1154"/>
      <c r="C6" s="1154"/>
      <c r="D6" s="1154"/>
      <c r="E6" s="182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</row>
    <row r="7" spans="1:45" s="45" customFormat="1" ht="33.75" customHeight="1">
      <c r="A7" s="1153" t="s">
        <v>568</v>
      </c>
      <c r="B7" s="1153"/>
      <c r="C7" s="1153"/>
      <c r="D7" s="1153"/>
      <c r="E7" s="181"/>
    </row>
    <row r="8" spans="1:45" s="25" customFormat="1" ht="78.75" customHeight="1">
      <c r="A8" s="171" t="s">
        <v>192</v>
      </c>
      <c r="B8" s="1155" t="s">
        <v>350</v>
      </c>
      <c r="C8" s="1155"/>
      <c r="D8" s="1155"/>
      <c r="E8" s="177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</row>
    <row r="9" spans="1:45" s="179" customFormat="1" ht="93.75" customHeight="1">
      <c r="A9" s="1150" t="s">
        <v>353</v>
      </c>
      <c r="B9" s="1150"/>
      <c r="C9" s="1150"/>
      <c r="D9" s="1150"/>
      <c r="E9" s="183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</row>
    <row r="10" spans="1:45" s="45" customFormat="1" ht="75.75" customHeight="1">
      <c r="A10" s="171" t="s">
        <v>192</v>
      </c>
      <c r="B10" s="1149" t="s">
        <v>351</v>
      </c>
      <c r="C10" s="1149"/>
      <c r="D10" s="1149"/>
      <c r="E10" s="173"/>
    </row>
    <row r="11" spans="1:45" s="45" customFormat="1" ht="127.5" customHeight="1">
      <c r="A11" s="1150" t="s">
        <v>354</v>
      </c>
      <c r="B11" s="1150"/>
      <c r="C11" s="1150"/>
      <c r="D11" s="1150"/>
      <c r="E11" s="183"/>
    </row>
    <row r="12" spans="1:45" s="45" customFormat="1" ht="64.5" customHeight="1">
      <c r="A12" s="172"/>
      <c r="B12" s="1149" t="s">
        <v>352</v>
      </c>
      <c r="C12" s="1149"/>
      <c r="D12" s="1149"/>
      <c r="E12" s="173"/>
    </row>
    <row r="13" spans="1:45" s="45" customFormat="1" ht="60" customHeight="1">
      <c r="A13" s="1150" t="s">
        <v>355</v>
      </c>
      <c r="B13" s="1151"/>
      <c r="C13" s="1151"/>
      <c r="D13" s="1151"/>
      <c r="E13" s="184"/>
    </row>
    <row r="14" spans="1:45" s="45" customFormat="1" ht="13.8">
      <c r="A14" s="183"/>
      <c r="B14" s="184"/>
      <c r="C14" s="184"/>
      <c r="D14" s="184"/>
      <c r="E14" s="184"/>
    </row>
    <row r="15" spans="1:45" s="45" customFormat="1">
      <c r="A15" s="47"/>
      <c r="B15" s="47"/>
      <c r="C15" s="47"/>
      <c r="D15" s="47"/>
    </row>
    <row r="16" spans="1:45" s="45" customFormat="1">
      <c r="A16" s="47"/>
      <c r="B16" s="47"/>
      <c r="C16" s="47"/>
      <c r="D16" s="47"/>
    </row>
    <row r="17" spans="1:4" s="45" customFormat="1">
      <c r="A17" s="47"/>
      <c r="B17" s="47"/>
      <c r="C17" s="47"/>
      <c r="D17" s="47"/>
    </row>
    <row r="18" spans="1:4" s="45" customFormat="1">
      <c r="A18" s="47"/>
      <c r="B18" s="47"/>
      <c r="C18" s="47"/>
      <c r="D18" s="47"/>
    </row>
    <row r="19" spans="1:4" s="45" customFormat="1">
      <c r="A19" s="47"/>
      <c r="B19" s="47"/>
      <c r="C19" s="47"/>
      <c r="D19" s="47"/>
    </row>
    <row r="20" spans="1:4" s="45" customFormat="1">
      <c r="A20" s="47"/>
      <c r="B20" s="47"/>
      <c r="C20" s="47"/>
      <c r="D20" s="47"/>
    </row>
    <row r="21" spans="1:4" s="45" customFormat="1">
      <c r="A21" s="47"/>
      <c r="B21" s="47"/>
      <c r="C21" s="47"/>
      <c r="D21" s="47"/>
    </row>
    <row r="22" spans="1:4" s="45" customFormat="1">
      <c r="A22" s="47"/>
      <c r="B22" s="47"/>
      <c r="C22" s="47"/>
      <c r="D22" s="47"/>
    </row>
    <row r="23" spans="1:4" s="45" customFormat="1">
      <c r="A23" s="47"/>
      <c r="B23" s="47"/>
      <c r="C23" s="47"/>
      <c r="D23" s="47"/>
    </row>
    <row r="24" spans="1:4" s="45" customFormat="1">
      <c r="A24" s="47"/>
      <c r="B24" s="47"/>
      <c r="C24" s="47"/>
      <c r="D24" s="47"/>
    </row>
    <row r="25" spans="1:4" s="45" customFormat="1">
      <c r="A25" s="47"/>
      <c r="B25" s="47"/>
      <c r="C25" s="47"/>
      <c r="D25" s="47"/>
    </row>
    <row r="26" spans="1:4" s="45" customFormat="1">
      <c r="A26" s="47"/>
      <c r="B26" s="47"/>
      <c r="C26" s="47"/>
      <c r="D26" s="47"/>
    </row>
    <row r="27" spans="1:4" s="45" customFormat="1">
      <c r="A27" s="47"/>
      <c r="B27" s="47"/>
      <c r="C27" s="47"/>
      <c r="D27" s="47"/>
    </row>
    <row r="28" spans="1:4" s="45" customFormat="1">
      <c r="A28" s="47"/>
      <c r="B28" s="47"/>
      <c r="C28" s="47"/>
      <c r="D28" s="47"/>
    </row>
    <row r="29" spans="1:4" s="45" customFormat="1">
      <c r="A29" s="47"/>
      <c r="B29" s="47"/>
      <c r="C29" s="47"/>
      <c r="D29" s="47"/>
    </row>
    <row r="30" spans="1:4" s="45" customFormat="1">
      <c r="A30" s="47"/>
      <c r="B30" s="47"/>
      <c r="C30" s="47"/>
      <c r="D30" s="47"/>
    </row>
    <row r="31" spans="1:4" s="45" customFormat="1">
      <c r="A31" s="47"/>
      <c r="B31" s="47"/>
      <c r="C31" s="47"/>
      <c r="D31" s="47"/>
    </row>
    <row r="32" spans="1:4" s="45" customFormat="1">
      <c r="A32" s="47"/>
      <c r="B32" s="47"/>
      <c r="C32" s="47"/>
      <c r="D32" s="47"/>
    </row>
    <row r="33" spans="1:4" s="45" customFormat="1">
      <c r="A33" s="47"/>
      <c r="B33" s="47"/>
      <c r="C33" s="47"/>
      <c r="D33" s="47"/>
    </row>
    <row r="34" spans="1:4" s="45" customFormat="1">
      <c r="A34" s="47"/>
      <c r="B34" s="47"/>
      <c r="C34" s="47"/>
      <c r="D34" s="47"/>
    </row>
    <row r="35" spans="1:4" s="45" customFormat="1">
      <c r="A35" s="47"/>
      <c r="B35" s="47"/>
      <c r="C35" s="47"/>
      <c r="D35" s="47"/>
    </row>
    <row r="36" spans="1:4" s="45" customFormat="1">
      <c r="A36" s="47"/>
      <c r="B36" s="47"/>
      <c r="C36" s="47"/>
      <c r="D36" s="47"/>
    </row>
    <row r="37" spans="1:4" s="45" customFormat="1">
      <c r="A37" s="47"/>
      <c r="B37" s="47"/>
      <c r="C37" s="47"/>
      <c r="D37" s="47"/>
    </row>
    <row r="38" spans="1:4" s="45" customFormat="1">
      <c r="A38" s="47"/>
      <c r="B38" s="47"/>
      <c r="C38" s="47"/>
      <c r="D38" s="47"/>
    </row>
    <row r="39" spans="1:4" s="45" customFormat="1">
      <c r="A39" s="47"/>
      <c r="B39" s="47"/>
      <c r="C39" s="47"/>
      <c r="D39" s="47"/>
    </row>
    <row r="40" spans="1:4" s="45" customFormat="1">
      <c r="A40" s="47"/>
      <c r="B40" s="47"/>
      <c r="C40" s="47"/>
      <c r="D40" s="47"/>
    </row>
    <row r="41" spans="1:4" s="45" customFormat="1">
      <c r="A41" s="47"/>
      <c r="B41" s="47"/>
      <c r="C41" s="47"/>
      <c r="D41" s="47"/>
    </row>
    <row r="42" spans="1:4" s="45" customFormat="1">
      <c r="A42" s="47"/>
      <c r="B42" s="47"/>
      <c r="C42" s="47"/>
      <c r="D42" s="47"/>
    </row>
    <row r="43" spans="1:4" s="45" customFormat="1">
      <c r="A43" s="47"/>
      <c r="B43" s="47"/>
      <c r="C43" s="47"/>
      <c r="D43" s="47"/>
    </row>
    <row r="44" spans="1:4" s="45" customFormat="1">
      <c r="A44" s="47"/>
      <c r="B44" s="47"/>
      <c r="C44" s="47"/>
      <c r="D44" s="47"/>
    </row>
    <row r="45" spans="1:4" s="45" customFormat="1">
      <c r="A45" s="47"/>
      <c r="B45" s="47"/>
      <c r="C45" s="47"/>
      <c r="D45" s="47"/>
    </row>
    <row r="46" spans="1:4" s="45" customFormat="1">
      <c r="A46" s="47"/>
      <c r="B46" s="47"/>
      <c r="C46" s="47"/>
      <c r="D46" s="47"/>
    </row>
    <row r="47" spans="1:4" s="45" customFormat="1">
      <c r="A47" s="47"/>
      <c r="B47" s="47"/>
      <c r="C47" s="47"/>
      <c r="D47" s="47"/>
    </row>
    <row r="48" spans="1:4" s="45" customFormat="1">
      <c r="A48" s="47"/>
      <c r="B48" s="47"/>
      <c r="C48" s="47"/>
      <c r="D48" s="47"/>
    </row>
    <row r="49" spans="1:4" s="45" customFormat="1">
      <c r="A49" s="47"/>
      <c r="B49" s="47"/>
      <c r="C49" s="47"/>
      <c r="D49" s="47"/>
    </row>
    <row r="50" spans="1:4" s="45" customFormat="1">
      <c r="A50" s="47"/>
      <c r="B50" s="47"/>
      <c r="C50" s="47"/>
      <c r="D50" s="47"/>
    </row>
    <row r="51" spans="1:4" s="45" customFormat="1">
      <c r="A51" s="47"/>
      <c r="B51" s="47"/>
      <c r="C51" s="47"/>
      <c r="D51" s="47"/>
    </row>
    <row r="52" spans="1:4">
      <c r="A52" s="47"/>
      <c r="B52" s="47"/>
      <c r="C52" s="47"/>
      <c r="D52" s="47"/>
    </row>
    <row r="53" spans="1:4">
      <c r="A53" s="47"/>
      <c r="B53" s="47"/>
      <c r="C53" s="47"/>
      <c r="D53" s="47"/>
    </row>
    <row r="54" spans="1:4">
      <c r="A54" s="47"/>
      <c r="B54" s="47"/>
      <c r="C54" s="47"/>
      <c r="D54" s="47"/>
    </row>
    <row r="55" spans="1:4">
      <c r="A55" s="47"/>
      <c r="B55" s="47"/>
      <c r="C55" s="47"/>
      <c r="D55" s="47"/>
    </row>
    <row r="56" spans="1:4">
      <c r="A56" s="45"/>
      <c r="B56" s="45"/>
      <c r="C56" s="45"/>
      <c r="D56" s="45"/>
    </row>
    <row r="57" spans="1:4">
      <c r="A57" s="45"/>
      <c r="B57" s="45"/>
      <c r="C57" s="45"/>
      <c r="D57" s="45"/>
    </row>
    <row r="58" spans="1:4">
      <c r="A58" s="45"/>
      <c r="B58" s="45"/>
      <c r="C58" s="45"/>
      <c r="D58" s="45"/>
    </row>
    <row r="59" spans="1:4">
      <c r="A59" s="45"/>
      <c r="B59" s="45"/>
      <c r="C59" s="45"/>
      <c r="D59" s="45"/>
    </row>
    <row r="60" spans="1:4">
      <c r="A60" s="45"/>
      <c r="B60" s="45"/>
      <c r="C60" s="45"/>
      <c r="D60" s="45"/>
    </row>
    <row r="61" spans="1:4">
      <c r="A61" s="45"/>
      <c r="B61" s="45"/>
      <c r="C61" s="45"/>
      <c r="D61" s="45"/>
    </row>
    <row r="62" spans="1:4">
      <c r="A62" s="45"/>
      <c r="B62" s="45"/>
      <c r="C62" s="45"/>
      <c r="D62" s="45"/>
    </row>
    <row r="63" spans="1:4">
      <c r="A63" s="45"/>
      <c r="B63" s="45"/>
      <c r="C63" s="45"/>
      <c r="D63" s="45"/>
    </row>
    <row r="64" spans="1:4">
      <c r="A64" s="45"/>
      <c r="B64" s="45"/>
      <c r="C64" s="45"/>
      <c r="D64" s="45"/>
    </row>
    <row r="65" spans="1:4">
      <c r="A65" s="45"/>
      <c r="B65" s="45"/>
      <c r="C65" s="45"/>
      <c r="D65" s="45"/>
    </row>
    <row r="66" spans="1:4">
      <c r="A66" s="45"/>
      <c r="B66" s="45"/>
      <c r="C66" s="45"/>
      <c r="D66" s="45"/>
    </row>
    <row r="67" spans="1:4">
      <c r="A67" s="45"/>
      <c r="B67" s="45"/>
      <c r="C67" s="45"/>
      <c r="D67" s="45"/>
    </row>
    <row r="68" spans="1:4">
      <c r="A68" s="45"/>
      <c r="B68" s="45"/>
      <c r="C68" s="45"/>
      <c r="D68" s="45"/>
    </row>
    <row r="69" spans="1:4">
      <c r="A69" s="45"/>
      <c r="B69" s="45"/>
      <c r="C69" s="45"/>
      <c r="D69" s="45"/>
    </row>
    <row r="70" spans="1:4">
      <c r="A70" s="45"/>
      <c r="B70" s="45"/>
      <c r="C70" s="45"/>
      <c r="D70" s="45"/>
    </row>
    <row r="71" spans="1:4">
      <c r="A71" s="45"/>
      <c r="B71" s="45"/>
      <c r="C71" s="45"/>
      <c r="D71" s="45"/>
    </row>
    <row r="72" spans="1:4">
      <c r="A72" s="45"/>
      <c r="B72" s="45"/>
      <c r="C72" s="45"/>
      <c r="D72" s="45"/>
    </row>
    <row r="73" spans="1:4">
      <c r="A73" s="45"/>
      <c r="B73" s="45"/>
      <c r="C73" s="45"/>
      <c r="D73" s="45"/>
    </row>
    <row r="74" spans="1:4">
      <c r="A74" s="45"/>
      <c r="B74" s="45"/>
      <c r="C74" s="45"/>
      <c r="D74" s="45"/>
    </row>
    <row r="75" spans="1:4">
      <c r="A75" s="45"/>
      <c r="B75" s="45"/>
      <c r="C75" s="45"/>
      <c r="D75" s="45"/>
    </row>
    <row r="76" spans="1:4">
      <c r="A76" s="45"/>
      <c r="B76" s="45"/>
      <c r="C76" s="45"/>
      <c r="D76" s="45"/>
    </row>
    <row r="77" spans="1:4">
      <c r="A77" s="45"/>
      <c r="B77" s="45"/>
      <c r="C77" s="45"/>
      <c r="D77" s="45"/>
    </row>
    <row r="78" spans="1:4">
      <c r="A78" s="45"/>
      <c r="B78" s="45"/>
      <c r="C78" s="45"/>
      <c r="D78" s="45"/>
    </row>
    <row r="79" spans="1:4">
      <c r="A79" s="45"/>
      <c r="B79" s="45"/>
      <c r="C79" s="45"/>
      <c r="D79" s="45"/>
    </row>
    <row r="80" spans="1:4">
      <c r="A80" s="45"/>
      <c r="B80" s="45"/>
      <c r="C80" s="45"/>
      <c r="D80" s="45"/>
    </row>
    <row r="81" spans="1:4">
      <c r="A81" s="45"/>
      <c r="B81" s="45"/>
      <c r="C81" s="45"/>
      <c r="D81" s="45"/>
    </row>
    <row r="82" spans="1:4">
      <c r="A82" s="45"/>
      <c r="B82" s="45"/>
      <c r="C82" s="45"/>
      <c r="D82" s="45"/>
    </row>
    <row r="83" spans="1:4">
      <c r="A83" s="45"/>
      <c r="B83" s="45"/>
      <c r="C83" s="45"/>
      <c r="D83" s="45"/>
    </row>
    <row r="84" spans="1:4">
      <c r="A84" s="45"/>
      <c r="B84" s="45"/>
      <c r="C84" s="45"/>
      <c r="D84" s="45"/>
    </row>
    <row r="85" spans="1:4">
      <c r="A85" s="45"/>
      <c r="B85" s="45"/>
      <c r="C85" s="45"/>
      <c r="D85" s="45"/>
    </row>
    <row r="86" spans="1:4">
      <c r="A86" s="45"/>
      <c r="B86" s="45"/>
      <c r="C86" s="45"/>
      <c r="D86" s="45"/>
    </row>
    <row r="87" spans="1:4">
      <c r="A87" s="45"/>
      <c r="B87" s="45"/>
      <c r="C87" s="45"/>
      <c r="D87" s="45"/>
    </row>
    <row r="88" spans="1:4">
      <c r="A88" s="45"/>
      <c r="B88" s="45"/>
      <c r="C88" s="45"/>
      <c r="D88" s="45"/>
    </row>
    <row r="89" spans="1:4">
      <c r="A89" s="45"/>
      <c r="B89" s="45"/>
      <c r="C89" s="45"/>
      <c r="D89" s="45"/>
    </row>
    <row r="90" spans="1:4">
      <c r="A90" s="45"/>
      <c r="B90" s="45"/>
      <c r="C90" s="45"/>
      <c r="D90" s="45"/>
    </row>
    <row r="91" spans="1:4">
      <c r="A91" s="45"/>
      <c r="B91" s="45"/>
      <c r="C91" s="45"/>
      <c r="D91" s="45"/>
    </row>
    <row r="92" spans="1:4">
      <c r="A92" s="45"/>
      <c r="B92" s="45"/>
      <c r="C92" s="45"/>
      <c r="D92" s="45"/>
    </row>
    <row r="93" spans="1:4">
      <c r="A93" s="45"/>
      <c r="B93" s="45"/>
      <c r="C93" s="45"/>
      <c r="D93" s="45"/>
    </row>
    <row r="94" spans="1:4">
      <c r="A94" s="45"/>
      <c r="B94" s="45"/>
      <c r="C94" s="45"/>
      <c r="D94" s="45"/>
    </row>
    <row r="95" spans="1:4">
      <c r="A95" s="45"/>
      <c r="B95" s="45"/>
      <c r="C95" s="45"/>
      <c r="D95" s="45"/>
    </row>
    <row r="96" spans="1:4">
      <c r="A96" s="45"/>
      <c r="B96" s="45"/>
      <c r="C96" s="45"/>
      <c r="D96" s="45"/>
    </row>
    <row r="97" spans="1:4">
      <c r="A97" s="45"/>
      <c r="B97" s="45"/>
      <c r="C97" s="45"/>
      <c r="D97" s="45"/>
    </row>
    <row r="98" spans="1:4">
      <c r="A98" s="45"/>
      <c r="B98" s="45"/>
      <c r="C98" s="45"/>
      <c r="D98" s="45"/>
    </row>
    <row r="99" spans="1:4">
      <c r="A99" s="45"/>
      <c r="B99" s="45"/>
      <c r="C99" s="45"/>
      <c r="D99" s="45"/>
    </row>
    <row r="100" spans="1:4">
      <c r="A100" s="45"/>
      <c r="B100" s="45"/>
      <c r="C100" s="45"/>
      <c r="D100" s="45"/>
    </row>
    <row r="101" spans="1:4">
      <c r="A101" s="45"/>
      <c r="B101" s="45"/>
      <c r="C101" s="45"/>
      <c r="D101" s="45"/>
    </row>
    <row r="102" spans="1:4">
      <c r="A102" s="45"/>
      <c r="B102" s="45"/>
      <c r="C102" s="45"/>
      <c r="D102" s="45"/>
    </row>
    <row r="103" spans="1:4">
      <c r="A103" s="45"/>
      <c r="B103" s="45"/>
      <c r="C103" s="45"/>
      <c r="D103" s="45"/>
    </row>
    <row r="104" spans="1:4">
      <c r="A104" s="45"/>
      <c r="B104" s="45"/>
      <c r="C104" s="45"/>
      <c r="D104" s="45"/>
    </row>
    <row r="105" spans="1:4">
      <c r="A105" s="45"/>
      <c r="B105" s="45"/>
      <c r="C105" s="45"/>
      <c r="D105" s="45"/>
    </row>
    <row r="106" spans="1:4">
      <c r="A106" s="45"/>
      <c r="B106" s="45"/>
      <c r="C106" s="45"/>
      <c r="D106" s="45"/>
    </row>
    <row r="107" spans="1:4">
      <c r="A107" s="45"/>
      <c r="B107" s="45"/>
      <c r="C107" s="45"/>
      <c r="D107" s="45"/>
    </row>
    <row r="108" spans="1:4">
      <c r="A108" s="45"/>
      <c r="B108" s="45"/>
      <c r="C108" s="45"/>
      <c r="D108" s="45"/>
    </row>
    <row r="109" spans="1:4">
      <c r="A109" s="45"/>
      <c r="B109" s="45"/>
      <c r="C109" s="45"/>
      <c r="D109" s="45"/>
    </row>
    <row r="110" spans="1:4">
      <c r="A110" s="45"/>
      <c r="B110" s="45"/>
      <c r="C110" s="45"/>
      <c r="D110" s="45"/>
    </row>
    <row r="111" spans="1:4">
      <c r="A111" s="45"/>
      <c r="B111" s="45"/>
      <c r="C111" s="45"/>
      <c r="D111" s="45"/>
    </row>
    <row r="112" spans="1:4">
      <c r="A112" s="45"/>
      <c r="B112" s="45"/>
      <c r="C112" s="45"/>
      <c r="D112" s="45"/>
    </row>
    <row r="113" spans="1:4">
      <c r="A113" s="45"/>
      <c r="B113" s="45"/>
      <c r="C113" s="45"/>
      <c r="D113" s="45"/>
    </row>
    <row r="114" spans="1:4">
      <c r="A114" s="45"/>
      <c r="B114" s="45"/>
      <c r="C114" s="45"/>
      <c r="D114" s="45"/>
    </row>
    <row r="115" spans="1:4">
      <c r="A115" s="45"/>
      <c r="B115" s="45"/>
      <c r="C115" s="45"/>
      <c r="D115" s="45"/>
    </row>
    <row r="116" spans="1:4">
      <c r="A116" s="45"/>
      <c r="B116" s="45"/>
      <c r="C116" s="45"/>
      <c r="D116" s="45"/>
    </row>
    <row r="117" spans="1:4">
      <c r="A117" s="45"/>
      <c r="B117" s="45"/>
      <c r="C117" s="45"/>
      <c r="D117" s="45"/>
    </row>
    <row r="118" spans="1:4">
      <c r="A118" s="45"/>
      <c r="B118" s="45"/>
      <c r="C118" s="45"/>
      <c r="D118" s="45"/>
    </row>
    <row r="119" spans="1:4">
      <c r="A119" s="45"/>
      <c r="B119" s="45"/>
      <c r="C119" s="45"/>
      <c r="D119" s="45"/>
    </row>
    <row r="120" spans="1:4">
      <c r="A120" s="45"/>
      <c r="B120" s="45"/>
      <c r="C120" s="45"/>
      <c r="D120" s="45"/>
    </row>
    <row r="121" spans="1:4">
      <c r="A121" s="45"/>
      <c r="B121" s="45"/>
      <c r="C121" s="45"/>
      <c r="D121" s="45"/>
    </row>
    <row r="122" spans="1:4">
      <c r="A122" s="45"/>
      <c r="B122" s="45"/>
      <c r="C122" s="45"/>
      <c r="D122" s="45"/>
    </row>
    <row r="123" spans="1:4">
      <c r="A123" s="45"/>
      <c r="B123" s="45"/>
      <c r="C123" s="45"/>
      <c r="D123" s="45"/>
    </row>
    <row r="124" spans="1:4">
      <c r="A124" s="45"/>
      <c r="B124" s="45"/>
      <c r="C124" s="45"/>
      <c r="D124" s="45"/>
    </row>
    <row r="125" spans="1:4">
      <c r="A125" s="45"/>
      <c r="B125" s="45"/>
      <c r="C125" s="45"/>
      <c r="D125" s="45"/>
    </row>
    <row r="126" spans="1:4">
      <c r="A126" s="45"/>
      <c r="B126" s="45"/>
      <c r="C126" s="45"/>
      <c r="D126" s="45"/>
    </row>
    <row r="127" spans="1:4">
      <c r="A127" s="45"/>
      <c r="B127" s="45"/>
      <c r="C127" s="45"/>
      <c r="D127" s="45"/>
    </row>
    <row r="128" spans="1:4">
      <c r="A128" s="45"/>
      <c r="B128" s="45"/>
      <c r="C128" s="45"/>
      <c r="D128" s="45"/>
    </row>
    <row r="129" spans="1:4">
      <c r="A129" s="45"/>
      <c r="B129" s="45"/>
      <c r="C129" s="45"/>
      <c r="D129" s="45"/>
    </row>
    <row r="130" spans="1:4">
      <c r="A130" s="45"/>
      <c r="B130" s="45"/>
      <c r="C130" s="45"/>
      <c r="D130" s="45"/>
    </row>
    <row r="131" spans="1:4">
      <c r="A131" s="45"/>
      <c r="B131" s="45"/>
      <c r="C131" s="45"/>
      <c r="D131" s="45"/>
    </row>
    <row r="132" spans="1:4">
      <c r="A132" s="45"/>
      <c r="B132" s="45"/>
      <c r="C132" s="45"/>
      <c r="D132" s="45"/>
    </row>
    <row r="133" spans="1:4">
      <c r="A133" s="45"/>
      <c r="B133" s="45"/>
      <c r="C133" s="45"/>
      <c r="D133" s="45"/>
    </row>
    <row r="134" spans="1:4">
      <c r="A134" s="45"/>
      <c r="B134" s="45"/>
      <c r="C134" s="45"/>
      <c r="D134" s="45"/>
    </row>
    <row r="135" spans="1:4">
      <c r="A135" s="45"/>
      <c r="B135" s="45"/>
      <c r="C135" s="45"/>
      <c r="D135" s="45"/>
    </row>
    <row r="136" spans="1:4">
      <c r="A136" s="45"/>
      <c r="B136" s="45"/>
      <c r="C136" s="45"/>
      <c r="D136" s="45"/>
    </row>
    <row r="137" spans="1:4">
      <c r="A137" s="45"/>
      <c r="B137" s="45"/>
      <c r="C137" s="45"/>
      <c r="D137" s="45"/>
    </row>
    <row r="138" spans="1:4">
      <c r="A138" s="45"/>
      <c r="B138" s="45"/>
      <c r="C138" s="45"/>
      <c r="D138" s="45"/>
    </row>
    <row r="139" spans="1:4">
      <c r="A139" s="45"/>
      <c r="B139" s="45"/>
      <c r="C139" s="45"/>
      <c r="D139" s="45"/>
    </row>
    <row r="140" spans="1:4">
      <c r="A140" s="45"/>
      <c r="B140" s="45"/>
      <c r="C140" s="45"/>
      <c r="D140" s="45"/>
    </row>
    <row r="141" spans="1:4">
      <c r="A141" s="45"/>
      <c r="B141" s="45"/>
      <c r="C141" s="45"/>
      <c r="D141" s="45"/>
    </row>
    <row r="142" spans="1:4">
      <c r="A142" s="45"/>
      <c r="B142" s="45"/>
      <c r="C142" s="45"/>
      <c r="D142" s="45"/>
    </row>
    <row r="143" spans="1:4">
      <c r="A143" s="45"/>
      <c r="B143" s="45"/>
      <c r="C143" s="45"/>
      <c r="D143" s="45"/>
    </row>
    <row r="144" spans="1:4">
      <c r="A144" s="45"/>
      <c r="B144" s="45"/>
      <c r="C144" s="45"/>
      <c r="D144" s="45"/>
    </row>
    <row r="145" spans="1:4">
      <c r="A145" s="45"/>
      <c r="B145" s="45"/>
      <c r="C145" s="45"/>
      <c r="D145" s="45"/>
    </row>
    <row r="146" spans="1:4">
      <c r="A146" s="45"/>
      <c r="B146" s="45"/>
      <c r="C146" s="45"/>
      <c r="D146" s="45"/>
    </row>
    <row r="147" spans="1:4">
      <c r="A147" s="45"/>
      <c r="B147" s="45"/>
      <c r="C147" s="45"/>
      <c r="D147" s="45"/>
    </row>
    <row r="148" spans="1:4">
      <c r="A148" s="45"/>
      <c r="B148" s="45"/>
      <c r="C148" s="45"/>
      <c r="D148" s="45"/>
    </row>
    <row r="149" spans="1:4">
      <c r="A149" s="45"/>
      <c r="B149" s="45"/>
      <c r="C149" s="45"/>
      <c r="D149" s="45"/>
    </row>
    <row r="150" spans="1:4">
      <c r="A150" s="45"/>
      <c r="B150" s="45"/>
      <c r="C150" s="45"/>
      <c r="D150" s="45"/>
    </row>
    <row r="151" spans="1:4">
      <c r="A151" s="45"/>
      <c r="B151" s="45"/>
      <c r="C151" s="45"/>
      <c r="D151" s="45"/>
    </row>
    <row r="152" spans="1:4">
      <c r="A152" s="45"/>
      <c r="B152" s="45"/>
      <c r="C152" s="45"/>
      <c r="D152" s="45"/>
    </row>
    <row r="153" spans="1:4">
      <c r="A153" s="45"/>
      <c r="B153" s="45"/>
      <c r="C153" s="45"/>
      <c r="D153" s="45"/>
    </row>
    <row r="154" spans="1:4">
      <c r="A154" s="45"/>
      <c r="B154" s="45"/>
      <c r="C154" s="45"/>
      <c r="D154" s="45"/>
    </row>
    <row r="155" spans="1:4">
      <c r="A155" s="45"/>
      <c r="B155" s="45"/>
      <c r="C155" s="45"/>
      <c r="D155" s="45"/>
    </row>
    <row r="156" spans="1:4">
      <c r="A156" s="45"/>
      <c r="B156" s="45"/>
      <c r="C156" s="45"/>
      <c r="D156" s="45"/>
    </row>
    <row r="157" spans="1:4">
      <c r="A157" s="45"/>
      <c r="B157" s="45"/>
      <c r="C157" s="45"/>
      <c r="D157" s="45"/>
    </row>
    <row r="158" spans="1:4">
      <c r="A158" s="45"/>
      <c r="B158" s="45"/>
      <c r="C158" s="45"/>
      <c r="D158" s="45"/>
    </row>
    <row r="159" spans="1:4">
      <c r="A159" s="45"/>
      <c r="B159" s="45"/>
      <c r="C159" s="45"/>
      <c r="D159" s="45"/>
    </row>
    <row r="160" spans="1:4">
      <c r="A160" s="45"/>
      <c r="B160" s="45"/>
      <c r="C160" s="45"/>
      <c r="D160" s="45"/>
    </row>
    <row r="161" spans="1:4">
      <c r="A161" s="45"/>
      <c r="B161" s="45"/>
      <c r="C161" s="45"/>
      <c r="D161" s="45"/>
    </row>
    <row r="162" spans="1:4">
      <c r="A162" s="45"/>
      <c r="B162" s="45"/>
      <c r="C162" s="45"/>
      <c r="D162" s="45"/>
    </row>
    <row r="163" spans="1:4">
      <c r="A163" s="45"/>
      <c r="B163" s="45"/>
      <c r="C163" s="45"/>
      <c r="D163" s="45"/>
    </row>
    <row r="164" spans="1:4">
      <c r="A164" s="45"/>
      <c r="B164" s="45"/>
      <c r="C164" s="45"/>
      <c r="D164" s="45"/>
    </row>
    <row r="165" spans="1:4">
      <c r="A165" s="45"/>
      <c r="B165" s="45"/>
      <c r="C165" s="45"/>
      <c r="D165" s="45"/>
    </row>
    <row r="166" spans="1:4">
      <c r="A166" s="45"/>
      <c r="B166" s="45"/>
      <c r="C166" s="45"/>
      <c r="D166" s="45"/>
    </row>
    <row r="167" spans="1:4">
      <c r="A167" s="45"/>
      <c r="B167" s="45"/>
      <c r="C167" s="45"/>
      <c r="D167" s="45"/>
    </row>
    <row r="168" spans="1:4">
      <c r="A168" s="45"/>
      <c r="B168" s="45"/>
      <c r="C168" s="45"/>
      <c r="D168" s="45"/>
    </row>
    <row r="169" spans="1:4">
      <c r="A169" s="45"/>
      <c r="B169" s="45"/>
      <c r="C169" s="45"/>
      <c r="D169" s="45"/>
    </row>
    <row r="170" spans="1:4">
      <c r="A170" s="45"/>
      <c r="B170" s="45"/>
      <c r="C170" s="45"/>
      <c r="D170" s="45"/>
    </row>
    <row r="171" spans="1:4">
      <c r="A171" s="45"/>
      <c r="B171" s="45"/>
      <c r="C171" s="45"/>
      <c r="D171" s="45"/>
    </row>
    <row r="172" spans="1:4">
      <c r="A172" s="45"/>
      <c r="B172" s="45"/>
      <c r="C172" s="45"/>
      <c r="D172" s="45"/>
    </row>
    <row r="173" spans="1:4">
      <c r="A173" s="45"/>
      <c r="B173" s="45"/>
      <c r="C173" s="45"/>
      <c r="D173" s="45"/>
    </row>
    <row r="174" spans="1:4">
      <c r="A174" s="45"/>
      <c r="B174" s="45"/>
      <c r="C174" s="45"/>
      <c r="D174" s="45"/>
    </row>
    <row r="175" spans="1:4">
      <c r="A175" s="45"/>
      <c r="B175" s="45"/>
      <c r="C175" s="45"/>
      <c r="D175" s="45"/>
    </row>
    <row r="176" spans="1:4">
      <c r="A176" s="45"/>
      <c r="B176" s="45"/>
      <c r="C176" s="45"/>
      <c r="D176" s="45"/>
    </row>
    <row r="177" spans="1:4">
      <c r="A177" s="45"/>
      <c r="B177" s="45"/>
      <c r="C177" s="45"/>
      <c r="D177" s="45"/>
    </row>
    <row r="178" spans="1:4">
      <c r="A178" s="45"/>
      <c r="B178" s="45"/>
      <c r="C178" s="45"/>
      <c r="D178" s="45"/>
    </row>
    <row r="179" spans="1:4">
      <c r="A179" s="45"/>
      <c r="B179" s="45"/>
      <c r="C179" s="45"/>
      <c r="D179" s="45"/>
    </row>
    <row r="180" spans="1:4">
      <c r="A180" s="45"/>
      <c r="B180" s="45"/>
      <c r="C180" s="45"/>
      <c r="D180" s="45"/>
    </row>
    <row r="181" spans="1:4">
      <c r="A181" s="45"/>
      <c r="B181" s="45"/>
      <c r="C181" s="45"/>
      <c r="D181" s="45"/>
    </row>
    <row r="182" spans="1:4">
      <c r="A182" s="45"/>
      <c r="B182" s="45"/>
      <c r="C182" s="45"/>
      <c r="D182" s="45"/>
    </row>
    <row r="183" spans="1:4">
      <c r="A183" s="45"/>
      <c r="B183" s="45"/>
      <c r="C183" s="45"/>
      <c r="D183" s="45"/>
    </row>
    <row r="184" spans="1:4">
      <c r="A184" s="45"/>
      <c r="B184" s="45"/>
      <c r="C184" s="45"/>
      <c r="D184" s="45"/>
    </row>
    <row r="185" spans="1:4">
      <c r="A185" s="45"/>
      <c r="B185" s="45"/>
      <c r="C185" s="45"/>
      <c r="D185" s="45"/>
    </row>
    <row r="186" spans="1:4">
      <c r="A186" s="45"/>
      <c r="B186" s="45"/>
      <c r="C186" s="45"/>
      <c r="D186" s="45"/>
    </row>
    <row r="187" spans="1:4">
      <c r="A187" s="45"/>
      <c r="B187" s="45"/>
      <c r="C187" s="45"/>
      <c r="D187" s="45"/>
    </row>
    <row r="188" spans="1:4">
      <c r="A188" s="45"/>
      <c r="B188" s="45"/>
      <c r="C188" s="45"/>
      <c r="D188" s="45"/>
    </row>
    <row r="189" spans="1:4">
      <c r="A189" s="45"/>
      <c r="B189" s="45"/>
      <c r="C189" s="45"/>
      <c r="D189" s="45"/>
    </row>
    <row r="190" spans="1:4">
      <c r="A190" s="45"/>
      <c r="B190" s="45"/>
      <c r="C190" s="45"/>
      <c r="D190" s="45"/>
    </row>
    <row r="191" spans="1:4">
      <c r="A191" s="45"/>
      <c r="B191" s="45"/>
      <c r="C191" s="45"/>
      <c r="D191" s="45"/>
    </row>
    <row r="192" spans="1:4">
      <c r="A192" s="45"/>
      <c r="B192" s="45"/>
      <c r="C192" s="45"/>
      <c r="D192" s="45"/>
    </row>
    <row r="193" spans="1:4">
      <c r="A193" s="45"/>
      <c r="B193" s="45"/>
      <c r="C193" s="45"/>
      <c r="D193" s="45"/>
    </row>
    <row r="194" spans="1:4">
      <c r="A194" s="45"/>
      <c r="B194" s="45"/>
      <c r="C194" s="45"/>
      <c r="D194" s="45"/>
    </row>
    <row r="195" spans="1:4">
      <c r="A195" s="45"/>
      <c r="B195" s="45"/>
      <c r="C195" s="45"/>
      <c r="D195" s="45"/>
    </row>
    <row r="196" spans="1:4">
      <c r="A196" s="45"/>
      <c r="B196" s="45"/>
      <c r="C196" s="45"/>
      <c r="D196" s="45"/>
    </row>
    <row r="197" spans="1:4">
      <c r="A197" s="45"/>
      <c r="B197" s="45"/>
      <c r="C197" s="45"/>
      <c r="D197" s="45"/>
    </row>
    <row r="198" spans="1:4">
      <c r="A198" s="45"/>
      <c r="B198" s="45"/>
      <c r="C198" s="45"/>
      <c r="D198" s="45"/>
    </row>
    <row r="199" spans="1:4">
      <c r="A199" s="45"/>
      <c r="B199" s="45"/>
      <c r="C199" s="45"/>
      <c r="D199" s="45"/>
    </row>
    <row r="200" spans="1:4">
      <c r="A200" s="45"/>
      <c r="B200" s="45"/>
      <c r="C200" s="45"/>
      <c r="D200" s="45"/>
    </row>
    <row r="201" spans="1:4">
      <c r="A201" s="45"/>
      <c r="B201" s="45"/>
      <c r="C201" s="45"/>
      <c r="D201" s="45"/>
    </row>
    <row r="202" spans="1:4">
      <c r="A202" s="45"/>
      <c r="B202" s="45"/>
      <c r="C202" s="45"/>
      <c r="D202" s="45"/>
    </row>
    <row r="203" spans="1:4">
      <c r="A203" s="45"/>
      <c r="B203" s="45"/>
      <c r="C203" s="45"/>
      <c r="D203" s="45"/>
    </row>
    <row r="204" spans="1:4">
      <c r="A204" s="45"/>
      <c r="B204" s="45"/>
      <c r="C204" s="45"/>
      <c r="D204" s="45"/>
    </row>
    <row r="205" spans="1:4">
      <c r="A205" s="45"/>
      <c r="B205" s="45"/>
      <c r="C205" s="45"/>
      <c r="D205" s="45"/>
    </row>
    <row r="206" spans="1:4">
      <c r="A206" s="45"/>
      <c r="B206" s="45"/>
      <c r="C206" s="45"/>
      <c r="D206" s="45"/>
    </row>
    <row r="207" spans="1:4">
      <c r="A207" s="45"/>
      <c r="B207" s="45"/>
      <c r="C207" s="45"/>
      <c r="D207" s="45"/>
    </row>
    <row r="208" spans="1:4">
      <c r="A208" s="45"/>
      <c r="B208" s="45"/>
      <c r="C208" s="45"/>
      <c r="D208" s="45"/>
    </row>
    <row r="209" spans="1:4">
      <c r="A209" s="45"/>
      <c r="B209" s="45"/>
      <c r="C209" s="45"/>
      <c r="D209" s="45"/>
    </row>
    <row r="210" spans="1:4">
      <c r="A210" s="45"/>
      <c r="B210" s="45"/>
      <c r="C210" s="45"/>
      <c r="D210" s="45"/>
    </row>
    <row r="211" spans="1:4">
      <c r="A211" s="45"/>
      <c r="B211" s="45"/>
      <c r="C211" s="45"/>
      <c r="D211" s="45"/>
    </row>
    <row r="212" spans="1:4">
      <c r="A212" s="45"/>
      <c r="B212" s="45"/>
      <c r="C212" s="45"/>
      <c r="D212" s="45"/>
    </row>
    <row r="213" spans="1:4">
      <c r="A213" s="45"/>
      <c r="B213" s="45"/>
      <c r="C213" s="45"/>
      <c r="D213" s="45"/>
    </row>
    <row r="214" spans="1:4">
      <c r="A214" s="45"/>
      <c r="B214" s="45"/>
      <c r="C214" s="45"/>
      <c r="D214" s="45"/>
    </row>
    <row r="215" spans="1:4">
      <c r="A215" s="45"/>
      <c r="B215" s="45"/>
      <c r="C215" s="45"/>
      <c r="D215" s="45"/>
    </row>
    <row r="216" spans="1:4">
      <c r="A216" s="45"/>
      <c r="B216" s="45"/>
      <c r="C216" s="45"/>
      <c r="D216" s="45"/>
    </row>
    <row r="217" spans="1:4">
      <c r="A217" s="45"/>
      <c r="B217" s="45"/>
      <c r="C217" s="45"/>
      <c r="D217" s="45"/>
    </row>
    <row r="218" spans="1:4">
      <c r="A218" s="45"/>
      <c r="B218" s="45"/>
      <c r="C218" s="45"/>
      <c r="D218" s="45"/>
    </row>
    <row r="219" spans="1:4">
      <c r="A219" s="45"/>
      <c r="B219" s="45"/>
      <c r="C219" s="45"/>
      <c r="D219" s="45"/>
    </row>
    <row r="220" spans="1:4">
      <c r="A220" s="45"/>
      <c r="B220" s="45"/>
      <c r="C220" s="45"/>
      <c r="D220" s="45"/>
    </row>
    <row r="221" spans="1:4">
      <c r="A221" s="45"/>
      <c r="B221" s="45"/>
      <c r="C221" s="45"/>
      <c r="D221" s="45"/>
    </row>
    <row r="222" spans="1:4">
      <c r="A222" s="45"/>
      <c r="B222" s="45"/>
      <c r="C222" s="45"/>
      <c r="D222" s="45"/>
    </row>
    <row r="223" spans="1:4">
      <c r="A223" s="45"/>
      <c r="B223" s="45"/>
      <c r="C223" s="45"/>
      <c r="D223" s="45"/>
    </row>
    <row r="224" spans="1:4">
      <c r="A224" s="45"/>
      <c r="B224" s="45"/>
      <c r="C224" s="45"/>
      <c r="D224" s="45"/>
    </row>
    <row r="225" spans="1:4">
      <c r="A225" s="45"/>
      <c r="B225" s="45"/>
      <c r="C225" s="45"/>
      <c r="D225" s="45"/>
    </row>
    <row r="226" spans="1:4">
      <c r="A226" s="45"/>
      <c r="B226" s="45"/>
      <c r="C226" s="45"/>
      <c r="D226" s="45"/>
    </row>
    <row r="227" spans="1:4">
      <c r="A227" s="45"/>
      <c r="B227" s="45"/>
      <c r="C227" s="45"/>
      <c r="D227" s="45"/>
    </row>
    <row r="228" spans="1:4">
      <c r="A228" s="45"/>
      <c r="B228" s="45"/>
      <c r="C228" s="45"/>
      <c r="D228" s="45"/>
    </row>
    <row r="229" spans="1:4">
      <c r="A229" s="45"/>
      <c r="B229" s="45"/>
      <c r="C229" s="45"/>
      <c r="D229" s="45"/>
    </row>
    <row r="230" spans="1:4">
      <c r="A230" s="45"/>
      <c r="B230" s="45"/>
      <c r="C230" s="45"/>
      <c r="D230" s="45"/>
    </row>
    <row r="231" spans="1:4">
      <c r="A231" s="45"/>
      <c r="B231" s="45"/>
      <c r="C231" s="45"/>
      <c r="D231" s="45"/>
    </row>
    <row r="232" spans="1:4">
      <c r="A232" s="45"/>
      <c r="B232" s="45"/>
      <c r="C232" s="45"/>
      <c r="D232" s="45"/>
    </row>
    <row r="233" spans="1:4">
      <c r="A233" s="45"/>
      <c r="B233" s="45"/>
      <c r="C233" s="45"/>
      <c r="D233" s="45"/>
    </row>
    <row r="234" spans="1:4">
      <c r="A234" s="45"/>
      <c r="B234" s="45"/>
      <c r="C234" s="45"/>
      <c r="D234" s="45"/>
    </row>
    <row r="235" spans="1:4">
      <c r="A235" s="45"/>
      <c r="B235" s="45"/>
      <c r="C235" s="45"/>
      <c r="D235" s="45"/>
    </row>
    <row r="236" spans="1:4">
      <c r="A236" s="45"/>
      <c r="B236" s="45"/>
      <c r="C236" s="45"/>
      <c r="D236" s="45"/>
    </row>
    <row r="237" spans="1:4">
      <c r="A237" s="45"/>
      <c r="B237" s="45"/>
      <c r="C237" s="45"/>
      <c r="D237" s="45"/>
    </row>
    <row r="238" spans="1:4">
      <c r="A238" s="45"/>
      <c r="B238" s="45"/>
      <c r="C238" s="45"/>
      <c r="D238" s="45"/>
    </row>
    <row r="239" spans="1:4">
      <c r="A239" s="45"/>
      <c r="B239" s="45"/>
      <c r="C239" s="45"/>
      <c r="D239" s="45"/>
    </row>
    <row r="240" spans="1:4">
      <c r="A240" s="45"/>
      <c r="B240" s="45"/>
      <c r="C240" s="45"/>
      <c r="D240" s="45"/>
    </row>
    <row r="241" spans="1:4">
      <c r="A241" s="45"/>
      <c r="B241" s="45"/>
      <c r="C241" s="45"/>
      <c r="D241" s="45"/>
    </row>
    <row r="242" spans="1:4">
      <c r="A242" s="45"/>
      <c r="B242" s="45"/>
      <c r="C242" s="45"/>
      <c r="D242" s="45"/>
    </row>
    <row r="243" spans="1:4">
      <c r="A243" s="45"/>
      <c r="B243" s="45"/>
      <c r="C243" s="45"/>
      <c r="D243" s="45"/>
    </row>
    <row r="244" spans="1:4">
      <c r="A244" s="45"/>
      <c r="B244" s="45"/>
      <c r="C244" s="45"/>
      <c r="D244" s="45"/>
    </row>
    <row r="245" spans="1:4">
      <c r="A245" s="45"/>
      <c r="B245" s="45"/>
      <c r="C245" s="45"/>
      <c r="D245" s="45"/>
    </row>
    <row r="246" spans="1:4">
      <c r="A246" s="45"/>
      <c r="B246" s="45"/>
      <c r="C246" s="45"/>
      <c r="D246" s="45"/>
    </row>
    <row r="247" spans="1:4">
      <c r="A247" s="45"/>
      <c r="B247" s="45"/>
      <c r="C247" s="45"/>
      <c r="D247" s="45"/>
    </row>
    <row r="248" spans="1:4">
      <c r="A248" s="45"/>
      <c r="B248" s="45"/>
      <c r="C248" s="45"/>
      <c r="D248" s="45"/>
    </row>
    <row r="249" spans="1:4">
      <c r="A249" s="45"/>
      <c r="B249" s="45"/>
      <c r="C249" s="45"/>
      <c r="D249" s="45"/>
    </row>
    <row r="250" spans="1:4">
      <c r="A250" s="45"/>
      <c r="B250" s="45"/>
      <c r="C250" s="45"/>
      <c r="D250" s="45"/>
    </row>
    <row r="251" spans="1:4">
      <c r="A251" s="45"/>
      <c r="B251" s="45"/>
      <c r="C251" s="45"/>
      <c r="D251" s="45"/>
    </row>
    <row r="252" spans="1:4">
      <c r="A252" s="45"/>
      <c r="B252" s="45"/>
      <c r="C252" s="45"/>
      <c r="D252" s="45"/>
    </row>
    <row r="253" spans="1:4">
      <c r="A253" s="45"/>
      <c r="B253" s="45"/>
      <c r="C253" s="45"/>
      <c r="D253" s="45"/>
    </row>
    <row r="254" spans="1:4">
      <c r="A254" s="45"/>
      <c r="B254" s="45"/>
      <c r="C254" s="45"/>
      <c r="D254" s="45"/>
    </row>
    <row r="255" spans="1:4">
      <c r="A255" s="45"/>
      <c r="B255" s="45"/>
      <c r="C255" s="45"/>
      <c r="D255" s="45"/>
    </row>
    <row r="256" spans="1:4">
      <c r="A256" s="45"/>
      <c r="B256" s="45"/>
      <c r="C256" s="45"/>
      <c r="D256" s="45"/>
    </row>
    <row r="257" spans="1:4">
      <c r="A257" s="45"/>
      <c r="B257" s="45"/>
      <c r="C257" s="45"/>
      <c r="D257" s="45"/>
    </row>
    <row r="258" spans="1:4">
      <c r="A258" s="45"/>
      <c r="B258" s="45"/>
      <c r="C258" s="45"/>
      <c r="D258" s="45"/>
    </row>
    <row r="259" spans="1:4">
      <c r="A259" s="45"/>
      <c r="B259" s="45"/>
      <c r="C259" s="45"/>
      <c r="D259" s="45"/>
    </row>
    <row r="260" spans="1:4">
      <c r="A260" s="45"/>
      <c r="B260" s="45"/>
      <c r="C260" s="45"/>
      <c r="D260" s="45"/>
    </row>
    <row r="261" spans="1:4">
      <c r="A261" s="45"/>
      <c r="B261" s="45"/>
      <c r="C261" s="45"/>
      <c r="D261" s="45"/>
    </row>
    <row r="262" spans="1:4">
      <c r="A262" s="45"/>
      <c r="B262" s="45"/>
      <c r="C262" s="45"/>
      <c r="D262" s="45"/>
    </row>
    <row r="263" spans="1:4">
      <c r="A263" s="45"/>
      <c r="B263" s="45"/>
      <c r="C263" s="45"/>
      <c r="D263" s="45"/>
    </row>
    <row r="264" spans="1:4">
      <c r="A264" s="45"/>
      <c r="B264" s="45"/>
      <c r="C264" s="45"/>
      <c r="D264" s="45"/>
    </row>
    <row r="265" spans="1:4">
      <c r="A265" s="45"/>
      <c r="B265" s="45"/>
      <c r="C265" s="45"/>
      <c r="D265" s="45"/>
    </row>
    <row r="266" spans="1:4">
      <c r="A266" s="45"/>
      <c r="B266" s="45"/>
      <c r="C266" s="45"/>
      <c r="D266" s="45"/>
    </row>
    <row r="267" spans="1:4">
      <c r="A267" s="45"/>
      <c r="B267" s="45"/>
      <c r="C267" s="45"/>
      <c r="D267" s="45"/>
    </row>
    <row r="268" spans="1:4">
      <c r="A268" s="45"/>
      <c r="B268" s="45"/>
      <c r="C268" s="45"/>
      <c r="D268" s="45"/>
    </row>
    <row r="269" spans="1:4">
      <c r="A269" s="45"/>
      <c r="B269" s="45"/>
      <c r="C269" s="45"/>
      <c r="D269" s="45"/>
    </row>
    <row r="270" spans="1:4">
      <c r="A270" s="45"/>
      <c r="B270" s="45"/>
      <c r="C270" s="45"/>
      <c r="D270" s="45"/>
    </row>
    <row r="271" spans="1:4">
      <c r="A271" s="45"/>
      <c r="B271" s="45"/>
      <c r="C271" s="45"/>
      <c r="D271" s="45"/>
    </row>
    <row r="272" spans="1:4">
      <c r="A272" s="45"/>
      <c r="B272" s="45"/>
      <c r="C272" s="45"/>
      <c r="D272" s="45"/>
    </row>
    <row r="273" spans="1:4">
      <c r="A273" s="45"/>
      <c r="B273" s="45"/>
      <c r="C273" s="45"/>
      <c r="D273" s="45"/>
    </row>
    <row r="274" spans="1:4">
      <c r="A274" s="45"/>
      <c r="B274" s="45"/>
      <c r="C274" s="45"/>
      <c r="D274" s="45"/>
    </row>
    <row r="275" spans="1:4">
      <c r="A275" s="45"/>
      <c r="B275" s="45"/>
      <c r="C275" s="45"/>
      <c r="D275" s="45"/>
    </row>
    <row r="276" spans="1:4">
      <c r="A276" s="45"/>
      <c r="B276" s="45"/>
      <c r="C276" s="45"/>
      <c r="D276" s="45"/>
    </row>
    <row r="277" spans="1:4">
      <c r="A277" s="45"/>
      <c r="B277" s="45"/>
      <c r="C277" s="45"/>
      <c r="D277" s="45"/>
    </row>
    <row r="278" spans="1:4">
      <c r="A278" s="45"/>
      <c r="B278" s="45"/>
      <c r="C278" s="45"/>
      <c r="D278" s="45"/>
    </row>
    <row r="279" spans="1:4">
      <c r="A279" s="45"/>
      <c r="B279" s="45"/>
      <c r="C279" s="45"/>
      <c r="D279" s="45"/>
    </row>
    <row r="280" spans="1:4">
      <c r="A280" s="45"/>
      <c r="B280" s="45"/>
      <c r="C280" s="45"/>
      <c r="D280" s="45"/>
    </row>
    <row r="281" spans="1:4">
      <c r="A281" s="45"/>
      <c r="B281" s="45"/>
      <c r="C281" s="45"/>
      <c r="D281" s="45"/>
    </row>
    <row r="282" spans="1:4">
      <c r="A282" s="45"/>
      <c r="B282" s="45"/>
      <c r="C282" s="45"/>
      <c r="D282" s="45"/>
    </row>
    <row r="283" spans="1:4">
      <c r="A283" s="45"/>
      <c r="B283" s="45"/>
      <c r="C283" s="45"/>
      <c r="D283" s="45"/>
    </row>
    <row r="284" spans="1:4">
      <c r="A284" s="45"/>
      <c r="B284" s="45"/>
      <c r="C284" s="45"/>
      <c r="D284" s="45"/>
    </row>
    <row r="285" spans="1:4">
      <c r="A285" s="45"/>
      <c r="B285" s="45"/>
      <c r="C285" s="45"/>
      <c r="D285" s="45"/>
    </row>
    <row r="286" spans="1:4">
      <c r="A286" s="45"/>
      <c r="B286" s="45"/>
      <c r="C286" s="45"/>
      <c r="D286" s="45"/>
    </row>
    <row r="287" spans="1:4">
      <c r="A287" s="45"/>
      <c r="B287" s="45"/>
      <c r="C287" s="45"/>
      <c r="D287" s="45"/>
    </row>
    <row r="288" spans="1:4">
      <c r="A288" s="45"/>
      <c r="B288" s="45"/>
      <c r="C288" s="45"/>
      <c r="D288" s="45"/>
    </row>
    <row r="289" spans="1:4">
      <c r="A289" s="45"/>
      <c r="B289" s="45"/>
      <c r="C289" s="45"/>
      <c r="D289" s="45"/>
    </row>
    <row r="290" spans="1:4">
      <c r="A290" s="45"/>
      <c r="B290" s="45"/>
      <c r="C290" s="45"/>
      <c r="D290" s="45"/>
    </row>
    <row r="291" spans="1:4">
      <c r="A291" s="45"/>
      <c r="B291" s="45"/>
      <c r="C291" s="45"/>
      <c r="D291" s="45"/>
    </row>
    <row r="292" spans="1:4">
      <c r="A292" s="45"/>
      <c r="B292" s="45"/>
      <c r="C292" s="45"/>
      <c r="D292" s="45"/>
    </row>
    <row r="293" spans="1:4">
      <c r="A293" s="45"/>
      <c r="B293" s="45"/>
      <c r="C293" s="45"/>
      <c r="D293" s="45"/>
    </row>
    <row r="294" spans="1:4">
      <c r="A294" s="45"/>
      <c r="B294" s="45"/>
      <c r="C294" s="45"/>
      <c r="D294" s="45"/>
    </row>
    <row r="295" spans="1:4">
      <c r="A295" s="45"/>
      <c r="B295" s="45"/>
      <c r="C295" s="45"/>
      <c r="D295" s="45"/>
    </row>
    <row r="296" spans="1:4">
      <c r="A296" s="45"/>
      <c r="B296" s="45"/>
      <c r="C296" s="45"/>
      <c r="D296" s="45"/>
    </row>
    <row r="297" spans="1:4">
      <c r="A297" s="45"/>
      <c r="B297" s="45"/>
      <c r="C297" s="45"/>
      <c r="D297" s="45"/>
    </row>
    <row r="298" spans="1:4">
      <c r="A298" s="45"/>
      <c r="B298" s="45"/>
      <c r="C298" s="45"/>
      <c r="D298" s="45"/>
    </row>
    <row r="299" spans="1:4">
      <c r="A299" s="45"/>
      <c r="B299" s="45"/>
      <c r="C299" s="45"/>
      <c r="D299" s="45"/>
    </row>
    <row r="300" spans="1:4">
      <c r="A300" s="45"/>
      <c r="B300" s="45"/>
      <c r="C300" s="45"/>
      <c r="D300" s="45"/>
    </row>
    <row r="301" spans="1:4">
      <c r="A301" s="45"/>
      <c r="B301" s="45"/>
      <c r="C301" s="45"/>
      <c r="D301" s="45"/>
    </row>
    <row r="302" spans="1:4">
      <c r="A302" s="45"/>
      <c r="B302" s="45"/>
      <c r="C302" s="45"/>
      <c r="D302" s="45"/>
    </row>
    <row r="303" spans="1:4">
      <c r="A303" s="45"/>
      <c r="B303" s="45"/>
      <c r="C303" s="45"/>
      <c r="D303" s="45"/>
    </row>
    <row r="304" spans="1:4">
      <c r="A304" s="45"/>
      <c r="B304" s="45"/>
      <c r="C304" s="45"/>
      <c r="D304" s="45"/>
    </row>
    <row r="305" spans="1:4">
      <c r="A305" s="45"/>
      <c r="B305" s="45"/>
      <c r="C305" s="45"/>
      <c r="D305" s="45"/>
    </row>
    <row r="306" spans="1:4">
      <c r="A306" s="45"/>
      <c r="B306" s="45"/>
      <c r="C306" s="45"/>
      <c r="D306" s="45"/>
    </row>
    <row r="307" spans="1:4">
      <c r="A307" s="45"/>
      <c r="B307" s="45"/>
      <c r="C307" s="45"/>
      <c r="D307" s="45"/>
    </row>
    <row r="308" spans="1:4">
      <c r="A308" s="45"/>
      <c r="B308" s="45"/>
      <c r="C308" s="45"/>
      <c r="D308" s="45"/>
    </row>
    <row r="309" spans="1:4">
      <c r="A309" s="45"/>
      <c r="B309" s="45"/>
      <c r="C309" s="45"/>
      <c r="D309" s="45"/>
    </row>
    <row r="310" spans="1:4">
      <c r="A310" s="45"/>
      <c r="B310" s="45"/>
      <c r="C310" s="45"/>
      <c r="D310" s="45"/>
    </row>
    <row r="311" spans="1:4">
      <c r="A311" s="45"/>
      <c r="B311" s="45"/>
      <c r="C311" s="45"/>
      <c r="D311" s="45"/>
    </row>
    <row r="312" spans="1:4">
      <c r="A312" s="45"/>
      <c r="B312" s="45"/>
      <c r="C312" s="45"/>
      <c r="D312" s="45"/>
    </row>
    <row r="313" spans="1:4">
      <c r="A313" s="45"/>
      <c r="B313" s="45"/>
      <c r="C313" s="45"/>
      <c r="D313" s="45"/>
    </row>
    <row r="314" spans="1:4">
      <c r="A314" s="45"/>
      <c r="B314" s="45"/>
      <c r="C314" s="45"/>
      <c r="D314" s="45"/>
    </row>
    <row r="315" spans="1:4">
      <c r="A315" s="45"/>
      <c r="B315" s="45"/>
      <c r="C315" s="45"/>
      <c r="D315" s="45"/>
    </row>
    <row r="316" spans="1:4">
      <c r="A316" s="45"/>
      <c r="B316" s="45"/>
      <c r="C316" s="45"/>
      <c r="D316" s="45"/>
    </row>
    <row r="317" spans="1:4">
      <c r="A317" s="45"/>
      <c r="B317" s="45"/>
      <c r="C317" s="45"/>
      <c r="D317" s="45"/>
    </row>
    <row r="318" spans="1:4">
      <c r="A318" s="45"/>
      <c r="B318" s="45"/>
      <c r="C318" s="45"/>
      <c r="D318" s="45"/>
    </row>
    <row r="319" spans="1:4">
      <c r="A319" s="45"/>
      <c r="B319" s="45"/>
      <c r="C319" s="45"/>
      <c r="D319" s="45"/>
    </row>
    <row r="320" spans="1:4">
      <c r="A320" s="45"/>
      <c r="B320" s="45"/>
      <c r="C320" s="45"/>
      <c r="D320" s="45"/>
    </row>
    <row r="321" spans="1:4">
      <c r="A321" s="45"/>
      <c r="B321" s="45"/>
      <c r="C321" s="45"/>
      <c r="D321" s="45"/>
    </row>
    <row r="322" spans="1:4">
      <c r="A322" s="45"/>
      <c r="B322" s="45"/>
      <c r="C322" s="45"/>
      <c r="D322" s="45"/>
    </row>
    <row r="323" spans="1:4">
      <c r="A323" s="45"/>
      <c r="B323" s="45"/>
      <c r="C323" s="45"/>
      <c r="D323" s="45"/>
    </row>
    <row r="324" spans="1:4">
      <c r="A324" s="45"/>
      <c r="B324" s="45"/>
      <c r="C324" s="45"/>
      <c r="D324" s="45"/>
    </row>
    <row r="325" spans="1:4">
      <c r="A325" s="45"/>
      <c r="B325" s="45"/>
      <c r="C325" s="45"/>
      <c r="D325" s="45"/>
    </row>
    <row r="326" spans="1:4">
      <c r="A326" s="45"/>
      <c r="B326" s="45"/>
      <c r="C326" s="45"/>
      <c r="D326" s="45"/>
    </row>
    <row r="327" spans="1:4">
      <c r="A327" s="45"/>
      <c r="B327" s="45"/>
      <c r="C327" s="45"/>
      <c r="D327" s="45"/>
    </row>
    <row r="328" spans="1:4">
      <c r="A328" s="45"/>
      <c r="B328" s="45"/>
      <c r="C328" s="45"/>
      <c r="D328" s="45"/>
    </row>
    <row r="329" spans="1:4">
      <c r="A329" s="45"/>
      <c r="B329" s="45"/>
      <c r="C329" s="45"/>
      <c r="D329" s="45"/>
    </row>
    <row r="330" spans="1:4">
      <c r="A330" s="45"/>
      <c r="B330" s="45"/>
      <c r="C330" s="45"/>
      <c r="D330" s="45"/>
    </row>
    <row r="331" spans="1:4">
      <c r="A331" s="45"/>
      <c r="B331" s="45"/>
      <c r="C331" s="45"/>
      <c r="D331" s="45"/>
    </row>
    <row r="332" spans="1:4">
      <c r="A332" s="45"/>
      <c r="B332" s="45"/>
      <c r="C332" s="45"/>
      <c r="D332" s="45"/>
    </row>
    <row r="333" spans="1:4">
      <c r="A333" s="45"/>
      <c r="B333" s="45"/>
      <c r="C333" s="45"/>
      <c r="D333" s="45"/>
    </row>
    <row r="334" spans="1:4">
      <c r="A334" s="45"/>
      <c r="B334" s="45"/>
      <c r="C334" s="45"/>
      <c r="D334" s="45"/>
    </row>
    <row r="335" spans="1:4">
      <c r="A335" s="45"/>
      <c r="B335" s="45"/>
      <c r="C335" s="45"/>
      <c r="D335" s="45"/>
    </row>
    <row r="336" spans="1:4">
      <c r="A336" s="45"/>
      <c r="B336" s="45"/>
      <c r="C336" s="45"/>
      <c r="D336" s="45"/>
    </row>
    <row r="337" spans="1:4">
      <c r="A337" s="45"/>
      <c r="B337" s="45"/>
      <c r="C337" s="45"/>
      <c r="D337" s="45"/>
    </row>
    <row r="338" spans="1:4">
      <c r="A338" s="45"/>
      <c r="B338" s="45"/>
      <c r="C338" s="45"/>
      <c r="D338" s="45"/>
    </row>
    <row r="339" spans="1:4">
      <c r="A339" s="45"/>
      <c r="B339" s="45"/>
      <c r="C339" s="45"/>
      <c r="D339" s="45"/>
    </row>
    <row r="340" spans="1:4">
      <c r="A340" s="45"/>
      <c r="B340" s="45"/>
      <c r="C340" s="45"/>
      <c r="D340" s="45"/>
    </row>
    <row r="341" spans="1:4">
      <c r="A341" s="45"/>
      <c r="B341" s="45"/>
      <c r="C341" s="45"/>
      <c r="D341" s="45"/>
    </row>
    <row r="342" spans="1:4">
      <c r="A342" s="45"/>
      <c r="B342" s="45"/>
      <c r="C342" s="45"/>
      <c r="D342" s="45"/>
    </row>
    <row r="343" spans="1:4">
      <c r="A343" s="45"/>
      <c r="B343" s="45"/>
      <c r="C343" s="45"/>
      <c r="D343" s="45"/>
    </row>
    <row r="344" spans="1:4">
      <c r="A344" s="45"/>
      <c r="B344" s="45"/>
      <c r="C344" s="45"/>
      <c r="D344" s="45"/>
    </row>
    <row r="345" spans="1:4">
      <c r="A345" s="45"/>
      <c r="B345" s="45"/>
      <c r="C345" s="45"/>
      <c r="D345" s="45"/>
    </row>
    <row r="346" spans="1:4">
      <c r="A346" s="45"/>
      <c r="B346" s="45"/>
      <c r="C346" s="45"/>
      <c r="D346" s="45"/>
    </row>
    <row r="347" spans="1:4">
      <c r="A347" s="45"/>
      <c r="B347" s="45"/>
      <c r="C347" s="45"/>
      <c r="D347" s="45"/>
    </row>
    <row r="348" spans="1:4">
      <c r="A348" s="45"/>
      <c r="B348" s="45"/>
      <c r="C348" s="45"/>
      <c r="D348" s="45"/>
    </row>
    <row r="349" spans="1:4">
      <c r="A349" s="45"/>
      <c r="B349" s="45"/>
      <c r="C349" s="45"/>
      <c r="D349" s="45"/>
    </row>
    <row r="350" spans="1:4">
      <c r="A350" s="45"/>
      <c r="B350" s="45"/>
      <c r="C350" s="45"/>
      <c r="D350" s="45"/>
    </row>
    <row r="351" spans="1:4">
      <c r="A351" s="45"/>
      <c r="B351" s="45"/>
      <c r="C351" s="45"/>
      <c r="D351" s="45"/>
    </row>
    <row r="352" spans="1:4">
      <c r="A352" s="45"/>
      <c r="B352" s="45"/>
      <c r="C352" s="45"/>
      <c r="D352" s="45"/>
    </row>
    <row r="353" spans="1:4">
      <c r="A353" s="45"/>
      <c r="B353" s="45"/>
      <c r="C353" s="45"/>
      <c r="D353" s="45"/>
    </row>
    <row r="354" spans="1:4">
      <c r="A354" s="45"/>
      <c r="B354" s="45"/>
      <c r="C354" s="45"/>
      <c r="D354" s="45"/>
    </row>
    <row r="355" spans="1:4">
      <c r="A355" s="45"/>
      <c r="B355" s="45"/>
      <c r="C355" s="45"/>
      <c r="D355" s="45"/>
    </row>
    <row r="356" spans="1:4">
      <c r="A356" s="45"/>
      <c r="B356" s="45"/>
      <c r="C356" s="45"/>
      <c r="D356" s="45"/>
    </row>
    <row r="357" spans="1:4">
      <c r="A357" s="45"/>
      <c r="B357" s="45"/>
      <c r="C357" s="45"/>
      <c r="D357" s="45"/>
    </row>
    <row r="358" spans="1:4">
      <c r="A358" s="45"/>
      <c r="B358" s="45"/>
      <c r="C358" s="45"/>
      <c r="D358" s="45"/>
    </row>
    <row r="359" spans="1:4">
      <c r="A359" s="45"/>
      <c r="B359" s="45"/>
      <c r="C359" s="45"/>
      <c r="D359" s="45"/>
    </row>
    <row r="360" spans="1:4">
      <c r="A360" s="45"/>
      <c r="B360" s="45"/>
      <c r="C360" s="45"/>
      <c r="D360" s="45"/>
    </row>
    <row r="361" spans="1:4">
      <c r="A361" s="45"/>
      <c r="B361" s="45"/>
      <c r="C361" s="45"/>
      <c r="D361" s="45"/>
    </row>
    <row r="362" spans="1:4">
      <c r="A362" s="45"/>
      <c r="B362" s="45"/>
      <c r="C362" s="45"/>
      <c r="D362" s="45"/>
    </row>
    <row r="363" spans="1:4">
      <c r="A363" s="45"/>
      <c r="B363" s="45"/>
      <c r="C363" s="45"/>
      <c r="D363" s="45"/>
    </row>
    <row r="364" spans="1:4">
      <c r="A364" s="45"/>
      <c r="B364" s="45"/>
      <c r="C364" s="45"/>
      <c r="D364" s="45"/>
    </row>
    <row r="365" spans="1:4">
      <c r="A365" s="45"/>
      <c r="B365" s="45"/>
      <c r="C365" s="45"/>
      <c r="D365" s="45"/>
    </row>
    <row r="366" spans="1:4">
      <c r="A366" s="45"/>
      <c r="B366" s="45"/>
      <c r="C366" s="45"/>
      <c r="D366" s="45"/>
    </row>
    <row r="367" spans="1:4">
      <c r="A367" s="45"/>
      <c r="B367" s="45"/>
      <c r="C367" s="45"/>
      <c r="D367" s="45"/>
    </row>
    <row r="368" spans="1:4">
      <c r="A368" s="45"/>
      <c r="B368" s="45"/>
      <c r="C368" s="45"/>
      <c r="D368" s="45"/>
    </row>
    <row r="369" spans="1:4">
      <c r="A369" s="45"/>
      <c r="B369" s="45"/>
      <c r="C369" s="45"/>
      <c r="D369" s="45"/>
    </row>
    <row r="370" spans="1:4">
      <c r="A370" s="45"/>
      <c r="B370" s="45"/>
      <c r="C370" s="45"/>
      <c r="D370" s="45"/>
    </row>
    <row r="371" spans="1:4">
      <c r="A371" s="45"/>
      <c r="B371" s="45"/>
      <c r="C371" s="45"/>
      <c r="D371" s="45"/>
    </row>
    <row r="372" spans="1:4">
      <c r="A372" s="45"/>
      <c r="B372" s="45"/>
      <c r="C372" s="45"/>
      <c r="D372" s="45"/>
    </row>
    <row r="373" spans="1:4">
      <c r="A373" s="45"/>
      <c r="B373" s="45"/>
      <c r="C373" s="45"/>
      <c r="D373" s="45"/>
    </row>
    <row r="374" spans="1:4">
      <c r="A374" s="45"/>
      <c r="B374" s="45"/>
      <c r="C374" s="45"/>
      <c r="D374" s="45"/>
    </row>
    <row r="375" spans="1:4">
      <c r="A375" s="45"/>
      <c r="B375" s="45"/>
      <c r="C375" s="45"/>
      <c r="D375" s="45"/>
    </row>
    <row r="376" spans="1:4">
      <c r="A376" s="45"/>
      <c r="B376" s="45"/>
      <c r="C376" s="45"/>
      <c r="D376" s="45"/>
    </row>
    <row r="377" spans="1:4">
      <c r="A377" s="45"/>
      <c r="B377" s="45"/>
      <c r="C377" s="45"/>
      <c r="D377" s="45"/>
    </row>
    <row r="378" spans="1:4">
      <c r="A378" s="45"/>
      <c r="B378" s="45"/>
      <c r="C378" s="45"/>
      <c r="D378" s="45"/>
    </row>
    <row r="379" spans="1:4">
      <c r="A379" s="45"/>
      <c r="B379" s="45"/>
      <c r="C379" s="45"/>
      <c r="D379" s="45"/>
    </row>
    <row r="380" spans="1:4">
      <c r="A380" s="45"/>
      <c r="B380" s="45"/>
      <c r="C380" s="45"/>
      <c r="D380" s="45"/>
    </row>
    <row r="381" spans="1:4">
      <c r="A381" s="45"/>
      <c r="B381" s="45"/>
      <c r="C381" s="45"/>
      <c r="D381" s="45"/>
    </row>
    <row r="382" spans="1:4">
      <c r="A382" s="45"/>
      <c r="B382" s="45"/>
      <c r="C382" s="45"/>
      <c r="D382" s="45"/>
    </row>
    <row r="383" spans="1:4">
      <c r="A383" s="45"/>
      <c r="B383" s="45"/>
      <c r="C383" s="45"/>
      <c r="D383" s="45"/>
    </row>
    <row r="384" spans="1:4">
      <c r="A384" s="45"/>
      <c r="B384" s="45"/>
      <c r="C384" s="45"/>
      <c r="D384" s="45"/>
    </row>
    <row r="385" spans="1:4">
      <c r="A385" s="45"/>
      <c r="B385" s="45"/>
      <c r="C385" s="45"/>
      <c r="D385" s="45"/>
    </row>
    <row r="386" spans="1:4">
      <c r="A386" s="45"/>
      <c r="B386" s="45"/>
      <c r="C386" s="45"/>
      <c r="D386" s="45"/>
    </row>
    <row r="387" spans="1:4">
      <c r="A387" s="45"/>
      <c r="B387" s="45"/>
      <c r="C387" s="45"/>
      <c r="D387" s="45"/>
    </row>
    <row r="388" spans="1:4">
      <c r="A388" s="45"/>
      <c r="B388" s="45"/>
      <c r="C388" s="45"/>
      <c r="D388" s="45"/>
    </row>
    <row r="389" spans="1:4">
      <c r="A389" s="45"/>
      <c r="B389" s="45"/>
      <c r="C389" s="45"/>
      <c r="D389" s="45"/>
    </row>
    <row r="390" spans="1:4">
      <c r="A390" s="45"/>
      <c r="B390" s="45"/>
      <c r="C390" s="45"/>
      <c r="D390" s="45"/>
    </row>
    <row r="391" spans="1:4">
      <c r="A391" s="45"/>
      <c r="B391" s="45"/>
      <c r="C391" s="45"/>
      <c r="D391" s="45"/>
    </row>
    <row r="392" spans="1:4">
      <c r="A392" s="45"/>
      <c r="B392" s="45"/>
      <c r="C392" s="45"/>
      <c r="D392" s="45"/>
    </row>
    <row r="393" spans="1:4">
      <c r="A393" s="45"/>
      <c r="B393" s="45"/>
      <c r="C393" s="45"/>
      <c r="D393" s="45"/>
    </row>
    <row r="394" spans="1:4">
      <c r="A394" s="45"/>
      <c r="B394" s="45"/>
      <c r="C394" s="45"/>
      <c r="D394" s="45"/>
    </row>
    <row r="395" spans="1:4">
      <c r="A395" s="45"/>
      <c r="B395" s="45"/>
      <c r="C395" s="45"/>
      <c r="D395" s="45"/>
    </row>
    <row r="396" spans="1:4">
      <c r="A396" s="45"/>
      <c r="B396" s="45"/>
      <c r="C396" s="45"/>
      <c r="D396" s="45"/>
    </row>
    <row r="397" spans="1:4">
      <c r="A397" s="45"/>
      <c r="B397" s="45"/>
      <c r="C397" s="45"/>
      <c r="D397" s="45"/>
    </row>
    <row r="398" spans="1:4">
      <c r="A398" s="45"/>
      <c r="B398" s="45"/>
      <c r="C398" s="45"/>
      <c r="D398" s="45"/>
    </row>
    <row r="399" spans="1:4">
      <c r="A399" s="45"/>
      <c r="B399" s="45"/>
      <c r="C399" s="45"/>
      <c r="D399" s="45"/>
    </row>
    <row r="400" spans="1:4">
      <c r="A400" s="45"/>
      <c r="B400" s="45"/>
      <c r="C400" s="45"/>
      <c r="D400" s="45"/>
    </row>
    <row r="401" spans="1:4">
      <c r="A401" s="45"/>
      <c r="B401" s="45"/>
      <c r="C401" s="45"/>
      <c r="D401" s="45"/>
    </row>
    <row r="402" spans="1:4">
      <c r="A402" s="45"/>
      <c r="B402" s="45"/>
      <c r="C402" s="45"/>
      <c r="D402" s="45"/>
    </row>
    <row r="403" spans="1:4">
      <c r="A403" s="45"/>
      <c r="B403" s="45"/>
      <c r="C403" s="45"/>
      <c r="D403" s="45"/>
    </row>
    <row r="404" spans="1:4">
      <c r="A404" s="45"/>
      <c r="B404" s="45"/>
      <c r="C404" s="45"/>
      <c r="D404" s="45"/>
    </row>
    <row r="405" spans="1:4">
      <c r="A405" s="45"/>
      <c r="B405" s="45"/>
      <c r="C405" s="45"/>
      <c r="D405" s="45"/>
    </row>
    <row r="406" spans="1:4">
      <c r="A406" s="45"/>
      <c r="B406" s="45"/>
      <c r="C406" s="45"/>
      <c r="D406" s="45"/>
    </row>
    <row r="407" spans="1:4">
      <c r="A407" s="45"/>
      <c r="B407" s="45"/>
      <c r="C407" s="45"/>
      <c r="D407" s="45"/>
    </row>
    <row r="408" spans="1:4">
      <c r="A408" s="45"/>
      <c r="B408" s="45"/>
      <c r="C408" s="45"/>
      <c r="D408" s="45"/>
    </row>
    <row r="409" spans="1:4">
      <c r="A409" s="45"/>
      <c r="B409" s="45"/>
      <c r="C409" s="45"/>
      <c r="D409" s="45"/>
    </row>
    <row r="410" spans="1:4">
      <c r="A410" s="45"/>
      <c r="B410" s="45"/>
      <c r="C410" s="45"/>
      <c r="D410" s="45"/>
    </row>
    <row r="411" spans="1:4">
      <c r="A411" s="45"/>
      <c r="B411" s="45"/>
      <c r="C411" s="45"/>
      <c r="D411" s="45"/>
    </row>
    <row r="412" spans="1:4">
      <c r="A412" s="45"/>
      <c r="B412" s="45"/>
      <c r="C412" s="45"/>
      <c r="D412" s="45"/>
    </row>
    <row r="413" spans="1:4">
      <c r="A413" s="45"/>
      <c r="B413" s="45"/>
      <c r="C413" s="45"/>
      <c r="D413" s="45"/>
    </row>
    <row r="414" spans="1:4">
      <c r="A414" s="45"/>
      <c r="B414" s="45"/>
      <c r="C414" s="45"/>
      <c r="D414" s="45"/>
    </row>
    <row r="415" spans="1:4">
      <c r="A415" s="45"/>
      <c r="B415" s="45"/>
      <c r="C415" s="45"/>
      <c r="D415" s="45"/>
    </row>
    <row r="416" spans="1:4">
      <c r="A416" s="45"/>
      <c r="B416" s="45"/>
      <c r="C416" s="45"/>
      <c r="D416" s="45"/>
    </row>
    <row r="417" spans="1:4">
      <c r="A417" s="45"/>
      <c r="B417" s="45"/>
      <c r="C417" s="45"/>
      <c r="D417" s="45"/>
    </row>
    <row r="418" spans="1:4">
      <c r="A418" s="45"/>
      <c r="B418" s="45"/>
      <c r="C418" s="45"/>
      <c r="D418" s="45"/>
    </row>
    <row r="419" spans="1:4">
      <c r="A419" s="45"/>
      <c r="B419" s="45"/>
      <c r="C419" s="45"/>
      <c r="D419" s="45"/>
    </row>
    <row r="420" spans="1:4">
      <c r="A420" s="45"/>
      <c r="B420" s="45"/>
      <c r="C420" s="45"/>
      <c r="D420" s="45"/>
    </row>
    <row r="421" spans="1:4">
      <c r="A421" s="45"/>
      <c r="B421" s="45"/>
      <c r="C421" s="45"/>
      <c r="D421" s="45"/>
    </row>
    <row r="422" spans="1:4">
      <c r="A422" s="45"/>
      <c r="B422" s="45"/>
      <c r="C422" s="45"/>
      <c r="D422" s="45"/>
    </row>
    <row r="423" spans="1:4">
      <c r="A423" s="45"/>
      <c r="B423" s="45"/>
      <c r="C423" s="45"/>
      <c r="D423" s="45"/>
    </row>
    <row r="424" spans="1:4">
      <c r="A424" s="45"/>
      <c r="B424" s="45"/>
      <c r="C424" s="45"/>
      <c r="D424" s="45"/>
    </row>
    <row r="425" spans="1:4">
      <c r="A425" s="45"/>
      <c r="B425" s="45"/>
      <c r="C425" s="45"/>
      <c r="D425" s="45"/>
    </row>
    <row r="426" spans="1:4">
      <c r="A426" s="45"/>
      <c r="B426" s="45"/>
      <c r="C426" s="45"/>
      <c r="D426" s="45"/>
    </row>
    <row r="427" spans="1:4">
      <c r="A427" s="45"/>
      <c r="B427" s="45"/>
      <c r="C427" s="45"/>
      <c r="D427" s="45"/>
    </row>
    <row r="428" spans="1:4">
      <c r="A428" s="45"/>
      <c r="B428" s="45"/>
      <c r="C428" s="45"/>
      <c r="D428" s="45"/>
    </row>
    <row r="429" spans="1:4">
      <c r="A429" s="45"/>
      <c r="B429" s="45"/>
      <c r="C429" s="45"/>
      <c r="D429" s="45"/>
    </row>
    <row r="430" spans="1:4">
      <c r="A430" s="45"/>
      <c r="B430" s="45"/>
      <c r="C430" s="45"/>
      <c r="D430" s="45"/>
    </row>
    <row r="431" spans="1:4">
      <c r="A431" s="45"/>
      <c r="B431" s="45"/>
      <c r="C431" s="45"/>
      <c r="D431" s="45"/>
    </row>
    <row r="432" spans="1:4">
      <c r="A432" s="45"/>
      <c r="B432" s="45"/>
      <c r="C432" s="45"/>
      <c r="D432" s="45"/>
    </row>
    <row r="433" spans="1:4">
      <c r="A433" s="45"/>
      <c r="B433" s="45"/>
      <c r="C433" s="45"/>
      <c r="D433" s="45"/>
    </row>
    <row r="434" spans="1:4">
      <c r="A434" s="45"/>
      <c r="B434" s="45"/>
      <c r="C434" s="45"/>
      <c r="D434" s="45"/>
    </row>
    <row r="435" spans="1:4">
      <c r="A435" s="45"/>
      <c r="B435" s="45"/>
      <c r="C435" s="45"/>
      <c r="D435" s="45"/>
    </row>
    <row r="436" spans="1:4">
      <c r="A436" s="45"/>
      <c r="B436" s="45"/>
      <c r="C436" s="45"/>
      <c r="D436" s="45"/>
    </row>
    <row r="437" spans="1:4">
      <c r="A437" s="45"/>
      <c r="B437" s="45"/>
      <c r="C437" s="45"/>
      <c r="D437" s="45"/>
    </row>
    <row r="438" spans="1:4">
      <c r="A438" s="45"/>
      <c r="B438" s="45"/>
      <c r="C438" s="45"/>
      <c r="D438" s="45"/>
    </row>
    <row r="439" spans="1:4">
      <c r="A439" s="45"/>
      <c r="B439" s="45"/>
      <c r="C439" s="45"/>
      <c r="D439" s="45"/>
    </row>
    <row r="440" spans="1:4">
      <c r="A440" s="45"/>
      <c r="B440" s="45"/>
      <c r="C440" s="45"/>
      <c r="D440" s="45"/>
    </row>
    <row r="441" spans="1:4">
      <c r="A441" s="45"/>
      <c r="B441" s="45"/>
      <c r="C441" s="45"/>
      <c r="D441" s="45"/>
    </row>
    <row r="442" spans="1:4">
      <c r="A442" s="45"/>
      <c r="B442" s="45"/>
      <c r="C442" s="45"/>
      <c r="D442" s="45"/>
    </row>
    <row r="443" spans="1:4">
      <c r="A443" s="45"/>
      <c r="B443" s="45"/>
      <c r="C443" s="45"/>
      <c r="D443" s="45"/>
    </row>
    <row r="444" spans="1:4">
      <c r="A444" s="45"/>
      <c r="B444" s="45"/>
      <c r="C444" s="45"/>
      <c r="D444" s="45"/>
    </row>
    <row r="445" spans="1:4">
      <c r="A445" s="45"/>
      <c r="B445" s="45"/>
      <c r="C445" s="45"/>
      <c r="D445" s="45"/>
    </row>
    <row r="446" spans="1:4">
      <c r="A446" s="45"/>
      <c r="B446" s="45"/>
      <c r="C446" s="45"/>
      <c r="D446" s="45"/>
    </row>
    <row r="447" spans="1:4">
      <c r="A447" s="45"/>
      <c r="B447" s="45"/>
      <c r="C447" s="45"/>
      <c r="D447" s="45"/>
    </row>
    <row r="448" spans="1:4">
      <c r="A448" s="45"/>
      <c r="B448" s="45"/>
      <c r="C448" s="45"/>
      <c r="D448" s="45"/>
    </row>
    <row r="449" spans="1:4">
      <c r="A449" s="45"/>
      <c r="B449" s="45"/>
      <c r="C449" s="45"/>
      <c r="D449" s="45"/>
    </row>
    <row r="450" spans="1:4">
      <c r="A450" s="45"/>
      <c r="B450" s="45"/>
      <c r="C450" s="45"/>
      <c r="D450" s="45"/>
    </row>
    <row r="451" spans="1:4">
      <c r="A451" s="45"/>
      <c r="B451" s="45"/>
      <c r="C451" s="45"/>
      <c r="D451" s="45"/>
    </row>
    <row r="452" spans="1:4">
      <c r="A452" s="45"/>
      <c r="B452" s="45"/>
      <c r="C452" s="45"/>
      <c r="D452" s="45"/>
    </row>
    <row r="453" spans="1:4">
      <c r="A453" s="45"/>
      <c r="B453" s="45"/>
      <c r="C453" s="45"/>
      <c r="D453" s="45"/>
    </row>
    <row r="454" spans="1:4">
      <c r="A454" s="45"/>
      <c r="B454" s="45"/>
      <c r="C454" s="45"/>
      <c r="D454" s="45"/>
    </row>
    <row r="455" spans="1:4">
      <c r="A455" s="45"/>
      <c r="B455" s="45"/>
      <c r="C455" s="45"/>
      <c r="D455" s="45"/>
    </row>
    <row r="456" spans="1:4">
      <c r="A456" s="45"/>
      <c r="B456" s="45"/>
      <c r="C456" s="45"/>
      <c r="D456" s="45"/>
    </row>
    <row r="457" spans="1:4">
      <c r="A457" s="45"/>
      <c r="B457" s="45"/>
      <c r="C457" s="45"/>
      <c r="D457" s="45"/>
    </row>
    <row r="458" spans="1:4">
      <c r="A458" s="45"/>
      <c r="B458" s="45"/>
      <c r="C458" s="45"/>
      <c r="D458" s="45"/>
    </row>
    <row r="459" spans="1:4">
      <c r="A459" s="45"/>
      <c r="B459" s="45"/>
      <c r="C459" s="45"/>
      <c r="D459" s="45"/>
    </row>
    <row r="460" spans="1:4">
      <c r="A460" s="45"/>
      <c r="B460" s="45"/>
      <c r="C460" s="45"/>
      <c r="D460" s="45"/>
    </row>
    <row r="461" spans="1:4">
      <c r="A461" s="45"/>
      <c r="B461" s="45"/>
      <c r="C461" s="45"/>
      <c r="D461" s="45"/>
    </row>
    <row r="462" spans="1:4">
      <c r="A462" s="45"/>
      <c r="B462" s="45"/>
      <c r="C462" s="45"/>
      <c r="D462" s="45"/>
    </row>
    <row r="463" spans="1:4">
      <c r="A463" s="45"/>
      <c r="B463" s="45"/>
      <c r="C463" s="45"/>
      <c r="D463" s="45"/>
    </row>
    <row r="464" spans="1:4">
      <c r="A464" s="45"/>
      <c r="B464" s="45"/>
      <c r="C464" s="45"/>
      <c r="D464" s="45"/>
    </row>
    <row r="465" spans="1:4">
      <c r="A465" s="45"/>
      <c r="B465" s="45"/>
      <c r="C465" s="45"/>
      <c r="D465" s="45"/>
    </row>
    <row r="466" spans="1:4">
      <c r="A466" s="45"/>
      <c r="B466" s="45"/>
      <c r="C466" s="45"/>
      <c r="D466" s="45"/>
    </row>
    <row r="467" spans="1:4">
      <c r="A467" s="45"/>
      <c r="B467" s="45"/>
      <c r="C467" s="45"/>
      <c r="D467" s="45"/>
    </row>
    <row r="468" spans="1:4">
      <c r="A468" s="45"/>
      <c r="B468" s="45"/>
      <c r="C468" s="45"/>
      <c r="D468" s="45"/>
    </row>
    <row r="469" spans="1:4">
      <c r="A469" s="45"/>
      <c r="B469" s="45"/>
      <c r="C469" s="45"/>
      <c r="D469" s="45"/>
    </row>
    <row r="470" spans="1:4">
      <c r="A470" s="45"/>
      <c r="B470" s="45"/>
      <c r="C470" s="45"/>
      <c r="D470" s="45"/>
    </row>
    <row r="471" spans="1:4">
      <c r="A471" s="45"/>
      <c r="B471" s="45"/>
      <c r="C471" s="45"/>
      <c r="D471" s="45"/>
    </row>
    <row r="472" spans="1:4">
      <c r="A472" s="45"/>
      <c r="B472" s="45"/>
      <c r="C472" s="45"/>
      <c r="D472" s="45"/>
    </row>
    <row r="473" spans="1:4">
      <c r="A473" s="45"/>
      <c r="B473" s="45"/>
      <c r="C473" s="45"/>
      <c r="D473" s="45"/>
    </row>
    <row r="474" spans="1:4">
      <c r="A474" s="45"/>
      <c r="B474" s="45"/>
      <c r="C474" s="45"/>
      <c r="D474" s="45"/>
    </row>
    <row r="475" spans="1:4">
      <c r="A475" s="45"/>
      <c r="B475" s="45"/>
      <c r="C475" s="45"/>
      <c r="D475" s="45"/>
    </row>
    <row r="476" spans="1:4">
      <c r="A476" s="45"/>
      <c r="B476" s="45"/>
      <c r="C476" s="45"/>
      <c r="D476" s="45"/>
    </row>
    <row r="477" spans="1:4">
      <c r="A477" s="45"/>
      <c r="B477" s="45"/>
      <c r="C477" s="45"/>
      <c r="D477" s="45"/>
    </row>
    <row r="478" spans="1:4">
      <c r="A478" s="45"/>
      <c r="B478" s="45"/>
      <c r="C478" s="45"/>
      <c r="D478" s="45"/>
    </row>
    <row r="479" spans="1:4">
      <c r="A479" s="45"/>
      <c r="B479" s="45"/>
      <c r="C479" s="45"/>
      <c r="D479" s="45"/>
    </row>
    <row r="480" spans="1:4">
      <c r="A480" s="45"/>
      <c r="B480" s="45"/>
      <c r="C480" s="45"/>
      <c r="D480" s="45"/>
    </row>
    <row r="481" spans="1:4">
      <c r="A481" s="45"/>
      <c r="B481" s="45"/>
      <c r="C481" s="45"/>
      <c r="D481" s="45"/>
    </row>
    <row r="482" spans="1:4">
      <c r="A482" s="45"/>
      <c r="B482" s="45"/>
      <c r="C482" s="45"/>
      <c r="D482" s="45"/>
    </row>
    <row r="483" spans="1:4">
      <c r="A483" s="45"/>
      <c r="B483" s="45"/>
      <c r="C483" s="45"/>
      <c r="D483" s="45"/>
    </row>
    <row r="484" spans="1:4">
      <c r="A484" s="45"/>
      <c r="B484" s="45"/>
      <c r="C484" s="45"/>
      <c r="D484" s="45"/>
    </row>
    <row r="485" spans="1:4">
      <c r="A485" s="45"/>
      <c r="B485" s="45"/>
      <c r="C485" s="45"/>
      <c r="D485" s="45"/>
    </row>
    <row r="486" spans="1:4">
      <c r="A486" s="45"/>
      <c r="B486" s="45"/>
      <c r="C486" s="45"/>
      <c r="D486" s="45"/>
    </row>
    <row r="487" spans="1:4">
      <c r="A487" s="45"/>
      <c r="B487" s="45"/>
      <c r="C487" s="45"/>
      <c r="D487" s="45"/>
    </row>
    <row r="488" spans="1:4">
      <c r="A488" s="45"/>
      <c r="B488" s="45"/>
      <c r="C488" s="45"/>
      <c r="D488" s="45"/>
    </row>
    <row r="489" spans="1:4">
      <c r="A489" s="45"/>
      <c r="B489" s="45"/>
      <c r="C489" s="45"/>
      <c r="D489" s="45"/>
    </row>
    <row r="490" spans="1:4">
      <c r="A490" s="45"/>
      <c r="B490" s="45"/>
      <c r="C490" s="45"/>
      <c r="D490" s="45"/>
    </row>
    <row r="491" spans="1:4">
      <c r="A491" s="45"/>
      <c r="B491" s="45"/>
      <c r="C491" s="45"/>
      <c r="D491" s="45"/>
    </row>
    <row r="492" spans="1:4">
      <c r="A492" s="45"/>
      <c r="B492" s="45"/>
      <c r="C492" s="45"/>
      <c r="D492" s="45"/>
    </row>
    <row r="493" spans="1:4">
      <c r="A493" s="45"/>
      <c r="B493" s="45"/>
      <c r="C493" s="45"/>
      <c r="D493" s="45"/>
    </row>
    <row r="494" spans="1:4">
      <c r="A494" s="45"/>
      <c r="B494" s="45"/>
      <c r="C494" s="45"/>
      <c r="D494" s="45"/>
    </row>
    <row r="495" spans="1:4">
      <c r="A495" s="45"/>
      <c r="B495" s="45"/>
      <c r="C495" s="45"/>
      <c r="D495" s="45"/>
    </row>
    <row r="496" spans="1:4">
      <c r="A496" s="45"/>
      <c r="B496" s="45"/>
      <c r="C496" s="45"/>
      <c r="D496" s="45"/>
    </row>
    <row r="497" spans="1:4">
      <c r="A497" s="45"/>
      <c r="B497" s="45"/>
      <c r="C497" s="45"/>
      <c r="D497" s="45"/>
    </row>
    <row r="498" spans="1:4">
      <c r="A498" s="45"/>
      <c r="B498" s="45"/>
      <c r="C498" s="45"/>
      <c r="D498" s="45"/>
    </row>
    <row r="499" spans="1:4">
      <c r="A499" s="45"/>
      <c r="B499" s="45"/>
      <c r="C499" s="45"/>
      <c r="D499" s="45"/>
    </row>
    <row r="500" spans="1:4">
      <c r="A500" s="45"/>
      <c r="B500" s="45"/>
      <c r="C500" s="45"/>
      <c r="D500" s="45"/>
    </row>
    <row r="501" spans="1:4">
      <c r="A501" s="45"/>
      <c r="B501" s="45"/>
      <c r="C501" s="45"/>
      <c r="D501" s="45"/>
    </row>
    <row r="502" spans="1:4">
      <c r="A502" s="45"/>
      <c r="B502" s="45"/>
      <c r="C502" s="45"/>
      <c r="D502" s="45"/>
    </row>
    <row r="503" spans="1:4">
      <c r="A503" s="45"/>
      <c r="B503" s="45"/>
      <c r="C503" s="45"/>
      <c r="D503" s="45"/>
    </row>
    <row r="504" spans="1:4">
      <c r="A504" s="45"/>
      <c r="B504" s="45"/>
      <c r="C504" s="45"/>
      <c r="D504" s="45"/>
    </row>
    <row r="505" spans="1:4">
      <c r="A505" s="45"/>
      <c r="B505" s="45"/>
      <c r="C505" s="45"/>
      <c r="D505" s="45"/>
    </row>
    <row r="506" spans="1:4">
      <c r="A506" s="45"/>
      <c r="B506" s="45"/>
      <c r="C506" s="45"/>
      <c r="D506" s="45"/>
    </row>
    <row r="507" spans="1:4">
      <c r="A507" s="45"/>
      <c r="B507" s="45"/>
      <c r="C507" s="45"/>
      <c r="D507" s="45"/>
    </row>
    <row r="508" spans="1:4">
      <c r="A508" s="45"/>
      <c r="B508" s="45"/>
      <c r="C508" s="45"/>
      <c r="D508" s="45"/>
    </row>
    <row r="509" spans="1:4">
      <c r="A509" s="45"/>
      <c r="B509" s="45"/>
      <c r="C509" s="45"/>
      <c r="D509" s="45"/>
    </row>
    <row r="510" spans="1:4">
      <c r="A510" s="45"/>
      <c r="B510" s="45"/>
      <c r="C510" s="45"/>
      <c r="D510" s="45"/>
    </row>
    <row r="511" spans="1:4">
      <c r="A511" s="45"/>
      <c r="B511" s="45"/>
      <c r="C511" s="45"/>
      <c r="D511" s="45"/>
    </row>
    <row r="512" spans="1:4">
      <c r="A512" s="45"/>
      <c r="B512" s="45"/>
      <c r="C512" s="45"/>
      <c r="D512" s="45"/>
    </row>
    <row r="513" spans="1:4">
      <c r="A513" s="45"/>
      <c r="B513" s="45"/>
      <c r="C513" s="45"/>
      <c r="D513" s="45"/>
    </row>
    <row r="514" spans="1:4">
      <c r="A514" s="45"/>
      <c r="B514" s="45"/>
      <c r="C514" s="45"/>
      <c r="D514" s="45"/>
    </row>
    <row r="515" spans="1:4">
      <c r="A515" s="45"/>
      <c r="B515" s="45"/>
      <c r="C515" s="45"/>
      <c r="D515" s="45"/>
    </row>
    <row r="516" spans="1:4">
      <c r="A516" s="45"/>
      <c r="B516" s="45"/>
      <c r="C516" s="45"/>
      <c r="D516" s="45"/>
    </row>
    <row r="517" spans="1:4">
      <c r="A517" s="45"/>
      <c r="B517" s="45"/>
      <c r="C517" s="45"/>
      <c r="D517" s="45"/>
    </row>
    <row r="518" spans="1:4">
      <c r="A518" s="45"/>
      <c r="B518" s="45"/>
      <c r="C518" s="45"/>
      <c r="D518" s="45"/>
    </row>
    <row r="519" spans="1:4">
      <c r="A519" s="45"/>
      <c r="B519" s="45"/>
      <c r="C519" s="45"/>
      <c r="D519" s="45"/>
    </row>
    <row r="520" spans="1:4">
      <c r="A520" s="45"/>
      <c r="B520" s="45"/>
      <c r="C520" s="45"/>
      <c r="D520" s="45"/>
    </row>
    <row r="521" spans="1:4">
      <c r="A521" s="45"/>
      <c r="B521" s="45"/>
      <c r="C521" s="45"/>
      <c r="D521" s="45"/>
    </row>
    <row r="522" spans="1:4">
      <c r="A522" s="45"/>
      <c r="B522" s="45"/>
      <c r="C522" s="45"/>
      <c r="D522" s="45"/>
    </row>
    <row r="523" spans="1:4">
      <c r="A523" s="45"/>
      <c r="B523" s="45"/>
      <c r="C523" s="45"/>
      <c r="D523" s="45"/>
    </row>
    <row r="524" spans="1:4">
      <c r="A524" s="45"/>
      <c r="B524" s="45"/>
      <c r="C524" s="45"/>
      <c r="D524" s="45"/>
    </row>
    <row r="525" spans="1:4">
      <c r="A525" s="45"/>
      <c r="B525" s="45"/>
      <c r="C525" s="45"/>
      <c r="D525" s="45"/>
    </row>
    <row r="526" spans="1:4">
      <c r="A526" s="45"/>
      <c r="B526" s="45"/>
      <c r="C526" s="45"/>
      <c r="D526" s="45"/>
    </row>
    <row r="527" spans="1:4">
      <c r="A527" s="45"/>
      <c r="B527" s="45"/>
      <c r="C527" s="45"/>
      <c r="D527" s="45"/>
    </row>
    <row r="528" spans="1:4">
      <c r="A528" s="45"/>
      <c r="B528" s="45"/>
      <c r="C528" s="45"/>
      <c r="D528" s="45"/>
    </row>
    <row r="529" spans="1:4">
      <c r="A529" s="45"/>
      <c r="B529" s="45"/>
      <c r="C529" s="45"/>
      <c r="D529" s="45"/>
    </row>
    <row r="530" spans="1:4">
      <c r="A530" s="45"/>
      <c r="B530" s="45"/>
      <c r="C530" s="45"/>
      <c r="D530" s="45"/>
    </row>
    <row r="531" spans="1:4">
      <c r="A531" s="45"/>
      <c r="B531" s="45"/>
      <c r="C531" s="45"/>
      <c r="D531" s="45"/>
    </row>
    <row r="532" spans="1:4">
      <c r="A532" s="45"/>
      <c r="B532" s="45"/>
      <c r="C532" s="45"/>
      <c r="D532" s="45"/>
    </row>
    <row r="533" spans="1:4">
      <c r="A533" s="45"/>
      <c r="B533" s="45"/>
      <c r="C533" s="45"/>
      <c r="D533" s="45"/>
    </row>
    <row r="534" spans="1:4">
      <c r="A534" s="45"/>
      <c r="B534" s="45"/>
      <c r="C534" s="45"/>
      <c r="D534" s="45"/>
    </row>
    <row r="535" spans="1:4">
      <c r="A535" s="45"/>
      <c r="B535" s="45"/>
      <c r="C535" s="45"/>
      <c r="D535" s="45"/>
    </row>
    <row r="536" spans="1:4">
      <c r="A536" s="45"/>
      <c r="B536" s="45"/>
      <c r="C536" s="45"/>
      <c r="D536" s="45"/>
    </row>
    <row r="537" spans="1:4">
      <c r="A537" s="45"/>
      <c r="B537" s="45"/>
      <c r="C537" s="45"/>
      <c r="D537" s="45"/>
    </row>
    <row r="538" spans="1:4">
      <c r="A538" s="45"/>
      <c r="B538" s="45"/>
      <c r="C538" s="45"/>
      <c r="D538" s="45"/>
    </row>
    <row r="539" spans="1:4">
      <c r="A539" s="45"/>
      <c r="B539" s="45"/>
      <c r="C539" s="45"/>
      <c r="D539" s="45"/>
    </row>
    <row r="540" spans="1:4">
      <c r="A540" s="45"/>
      <c r="B540" s="45"/>
      <c r="C540" s="45"/>
      <c r="D540" s="45"/>
    </row>
    <row r="541" spans="1:4">
      <c r="A541" s="45"/>
      <c r="B541" s="45"/>
      <c r="C541" s="45"/>
      <c r="D541" s="45"/>
    </row>
    <row r="542" spans="1:4">
      <c r="A542" s="45"/>
      <c r="B542" s="45"/>
      <c r="C542" s="45"/>
      <c r="D542" s="45"/>
    </row>
    <row r="543" spans="1:4">
      <c r="A543" s="45"/>
      <c r="B543" s="45"/>
      <c r="C543" s="45"/>
      <c r="D543" s="45"/>
    </row>
    <row r="544" spans="1:4">
      <c r="A544" s="45"/>
      <c r="B544" s="45"/>
      <c r="C544" s="45"/>
      <c r="D544" s="45"/>
    </row>
    <row r="545" spans="1:4">
      <c r="A545" s="45"/>
      <c r="B545" s="45"/>
      <c r="C545" s="45"/>
      <c r="D545" s="45"/>
    </row>
    <row r="546" spans="1:4">
      <c r="A546" s="45"/>
      <c r="B546" s="45"/>
      <c r="C546" s="45"/>
      <c r="D546" s="45"/>
    </row>
    <row r="547" spans="1:4">
      <c r="A547" s="45"/>
      <c r="B547" s="45"/>
      <c r="C547" s="45"/>
      <c r="D547" s="45"/>
    </row>
    <row r="548" spans="1:4">
      <c r="A548" s="45"/>
      <c r="B548" s="45"/>
      <c r="C548" s="45"/>
      <c r="D548" s="45"/>
    </row>
    <row r="549" spans="1:4">
      <c r="A549" s="45"/>
      <c r="B549" s="45"/>
      <c r="C549" s="45"/>
      <c r="D549" s="45"/>
    </row>
    <row r="550" spans="1:4">
      <c r="A550" s="45"/>
      <c r="B550" s="45"/>
      <c r="C550" s="45"/>
      <c r="D550" s="45"/>
    </row>
    <row r="551" spans="1:4">
      <c r="A551" s="45"/>
      <c r="B551" s="45"/>
      <c r="C551" s="45"/>
      <c r="D551" s="45"/>
    </row>
    <row r="552" spans="1:4">
      <c r="A552" s="45"/>
      <c r="B552" s="45"/>
      <c r="C552" s="45"/>
      <c r="D552" s="45"/>
    </row>
    <row r="553" spans="1:4">
      <c r="A553" s="45"/>
      <c r="B553" s="45"/>
      <c r="C553" s="45"/>
      <c r="D553" s="45"/>
    </row>
    <row r="554" spans="1:4">
      <c r="A554" s="45"/>
      <c r="B554" s="45"/>
      <c r="C554" s="45"/>
      <c r="D554" s="45"/>
    </row>
    <row r="555" spans="1:4">
      <c r="A555" s="45"/>
      <c r="B555" s="45"/>
      <c r="C555" s="45"/>
      <c r="D555" s="45"/>
    </row>
    <row r="556" spans="1:4">
      <c r="A556" s="45"/>
      <c r="B556" s="45"/>
      <c r="C556" s="45"/>
      <c r="D556" s="45"/>
    </row>
    <row r="557" spans="1:4">
      <c r="A557" s="45"/>
      <c r="B557" s="45"/>
      <c r="C557" s="45"/>
      <c r="D557" s="45"/>
    </row>
    <row r="558" spans="1:4">
      <c r="A558" s="45"/>
      <c r="B558" s="45"/>
      <c r="C558" s="45"/>
      <c r="D558" s="45"/>
    </row>
    <row r="559" spans="1:4">
      <c r="A559" s="45"/>
      <c r="B559" s="45"/>
      <c r="C559" s="45"/>
      <c r="D559" s="45"/>
    </row>
    <row r="560" spans="1:4">
      <c r="A560" s="45"/>
      <c r="B560" s="45"/>
      <c r="C560" s="45"/>
      <c r="D560" s="45"/>
    </row>
    <row r="561" spans="1:4">
      <c r="A561" s="45"/>
      <c r="B561" s="45"/>
      <c r="C561" s="45"/>
      <c r="D561" s="45"/>
    </row>
    <row r="562" spans="1:4">
      <c r="A562" s="45"/>
      <c r="B562" s="45"/>
      <c r="C562" s="45"/>
      <c r="D562" s="45"/>
    </row>
    <row r="563" spans="1:4">
      <c r="A563" s="45"/>
      <c r="B563" s="45"/>
      <c r="C563" s="45"/>
      <c r="D563" s="45"/>
    </row>
    <row r="564" spans="1:4">
      <c r="A564" s="45"/>
      <c r="B564" s="45"/>
      <c r="C564" s="45"/>
      <c r="D564" s="45"/>
    </row>
    <row r="565" spans="1:4">
      <c r="A565" s="45"/>
      <c r="B565" s="45"/>
      <c r="C565" s="45"/>
      <c r="D565" s="45"/>
    </row>
    <row r="566" spans="1:4">
      <c r="A566" s="45"/>
      <c r="B566" s="45"/>
      <c r="C566" s="45"/>
      <c r="D566" s="45"/>
    </row>
    <row r="567" spans="1:4">
      <c r="A567" s="45"/>
      <c r="B567" s="45"/>
      <c r="C567" s="45"/>
      <c r="D567" s="45"/>
    </row>
    <row r="568" spans="1:4">
      <c r="A568" s="45"/>
      <c r="B568" s="45"/>
      <c r="C568" s="45"/>
      <c r="D568" s="45"/>
    </row>
    <row r="569" spans="1:4">
      <c r="A569" s="45"/>
      <c r="B569" s="45"/>
      <c r="C569" s="45"/>
      <c r="D569" s="45"/>
    </row>
    <row r="570" spans="1:4">
      <c r="A570" s="45"/>
      <c r="B570" s="45"/>
      <c r="C570" s="45"/>
      <c r="D570" s="45"/>
    </row>
    <row r="571" spans="1:4">
      <c r="A571" s="45"/>
      <c r="B571" s="45"/>
      <c r="C571" s="45"/>
      <c r="D571" s="45"/>
    </row>
    <row r="572" spans="1:4">
      <c r="A572" s="45"/>
      <c r="B572" s="45"/>
      <c r="C572" s="45"/>
      <c r="D572" s="45"/>
    </row>
    <row r="573" spans="1:4">
      <c r="A573" s="45"/>
      <c r="B573" s="45"/>
      <c r="C573" s="45"/>
      <c r="D573" s="45"/>
    </row>
    <row r="574" spans="1:4">
      <c r="A574" s="45"/>
      <c r="B574" s="45"/>
      <c r="C574" s="45"/>
      <c r="D574" s="45"/>
    </row>
    <row r="575" spans="1:4">
      <c r="A575" s="45"/>
      <c r="B575" s="45"/>
      <c r="C575" s="45"/>
      <c r="D575" s="45"/>
    </row>
    <row r="576" spans="1:4">
      <c r="A576" s="45"/>
      <c r="B576" s="45"/>
      <c r="C576" s="45"/>
      <c r="D576" s="45"/>
    </row>
    <row r="577" spans="1:4">
      <c r="A577" s="45"/>
      <c r="B577" s="45"/>
      <c r="C577" s="45"/>
      <c r="D577" s="45"/>
    </row>
    <row r="578" spans="1:4">
      <c r="A578" s="45"/>
      <c r="B578" s="45"/>
      <c r="C578" s="45"/>
      <c r="D578" s="45"/>
    </row>
    <row r="579" spans="1:4">
      <c r="A579" s="45"/>
      <c r="B579" s="45"/>
      <c r="C579" s="45"/>
      <c r="D579" s="45"/>
    </row>
    <row r="580" spans="1:4">
      <c r="A580" s="45"/>
      <c r="B580" s="45"/>
      <c r="C580" s="45"/>
      <c r="D580" s="45"/>
    </row>
    <row r="581" spans="1:4">
      <c r="A581" s="45"/>
      <c r="B581" s="45"/>
      <c r="C581" s="45"/>
      <c r="D581" s="45"/>
    </row>
    <row r="582" spans="1:4">
      <c r="A582" s="45"/>
      <c r="B582" s="45"/>
      <c r="C582" s="45"/>
      <c r="D582" s="45"/>
    </row>
    <row r="583" spans="1:4">
      <c r="A583" s="45"/>
      <c r="B583" s="45"/>
      <c r="C583" s="45"/>
      <c r="D583" s="45"/>
    </row>
    <row r="584" spans="1:4">
      <c r="A584" s="45"/>
      <c r="B584" s="45"/>
      <c r="C584" s="45"/>
      <c r="D584" s="45"/>
    </row>
    <row r="585" spans="1:4">
      <c r="A585" s="45"/>
      <c r="B585" s="45"/>
      <c r="C585" s="45"/>
      <c r="D585" s="45"/>
    </row>
    <row r="586" spans="1:4">
      <c r="A586" s="45"/>
      <c r="B586" s="45"/>
      <c r="C586" s="45"/>
      <c r="D586" s="45"/>
    </row>
    <row r="587" spans="1:4">
      <c r="A587" s="45"/>
      <c r="B587" s="45"/>
      <c r="C587" s="45"/>
      <c r="D587" s="45"/>
    </row>
    <row r="588" spans="1:4">
      <c r="A588" s="45"/>
      <c r="B588" s="45"/>
      <c r="C588" s="45"/>
      <c r="D588" s="45"/>
    </row>
    <row r="589" spans="1:4">
      <c r="A589" s="45"/>
      <c r="B589" s="45"/>
      <c r="C589" s="45"/>
      <c r="D589" s="45"/>
    </row>
    <row r="590" spans="1:4">
      <c r="A590" s="45"/>
      <c r="B590" s="45"/>
      <c r="C590" s="45"/>
      <c r="D590" s="45"/>
    </row>
    <row r="591" spans="1:4">
      <c r="A591" s="45"/>
      <c r="B591" s="45"/>
      <c r="C591" s="45"/>
      <c r="D591" s="45"/>
    </row>
    <row r="592" spans="1:4">
      <c r="A592" s="45"/>
      <c r="B592" s="45"/>
      <c r="C592" s="45"/>
      <c r="D592" s="45"/>
    </row>
    <row r="593" spans="1:4">
      <c r="A593" s="45"/>
      <c r="B593" s="45"/>
      <c r="C593" s="45"/>
      <c r="D593" s="45"/>
    </row>
    <row r="594" spans="1:4">
      <c r="A594" s="45"/>
      <c r="B594" s="45"/>
      <c r="C594" s="45"/>
      <c r="D594" s="45"/>
    </row>
    <row r="595" spans="1:4">
      <c r="A595" s="45"/>
      <c r="B595" s="45"/>
      <c r="C595" s="45"/>
      <c r="D595" s="45"/>
    </row>
    <row r="596" spans="1:4">
      <c r="A596" s="45"/>
      <c r="B596" s="45"/>
      <c r="C596" s="45"/>
      <c r="D596" s="45"/>
    </row>
    <row r="597" spans="1:4">
      <c r="A597" s="45"/>
      <c r="B597" s="45"/>
      <c r="C597" s="45"/>
      <c r="D597" s="45"/>
    </row>
    <row r="598" spans="1:4">
      <c r="A598" s="45"/>
      <c r="B598" s="45"/>
      <c r="C598" s="45"/>
      <c r="D598" s="45"/>
    </row>
    <row r="599" spans="1:4">
      <c r="A599" s="45"/>
      <c r="B599" s="45"/>
      <c r="C599" s="45"/>
      <c r="D599" s="45"/>
    </row>
    <row r="600" spans="1:4">
      <c r="A600" s="45"/>
      <c r="B600" s="45"/>
      <c r="C600" s="45"/>
      <c r="D600" s="45"/>
    </row>
    <row r="601" spans="1:4">
      <c r="A601" s="45"/>
      <c r="B601" s="45"/>
      <c r="C601" s="45"/>
      <c r="D601" s="45"/>
    </row>
    <row r="602" spans="1:4">
      <c r="A602" s="45"/>
      <c r="B602" s="45"/>
      <c r="C602" s="45"/>
      <c r="D602" s="45"/>
    </row>
    <row r="603" spans="1:4">
      <c r="A603" s="45"/>
      <c r="B603" s="45"/>
      <c r="C603" s="45"/>
      <c r="D603" s="45"/>
    </row>
    <row r="604" spans="1:4">
      <c r="A604" s="45"/>
      <c r="B604" s="45"/>
      <c r="C604" s="45"/>
      <c r="D604" s="45"/>
    </row>
    <row r="605" spans="1:4">
      <c r="A605" s="45"/>
      <c r="B605" s="45"/>
      <c r="C605" s="45"/>
      <c r="D605" s="45"/>
    </row>
    <row r="606" spans="1:4">
      <c r="A606" s="45"/>
      <c r="B606" s="45"/>
      <c r="C606" s="45"/>
      <c r="D606" s="45"/>
    </row>
    <row r="607" spans="1:4">
      <c r="A607" s="45"/>
      <c r="B607" s="45"/>
      <c r="C607" s="45"/>
      <c r="D607" s="45"/>
    </row>
    <row r="608" spans="1:4">
      <c r="A608" s="45"/>
      <c r="B608" s="45"/>
      <c r="C608" s="45"/>
      <c r="D608" s="45"/>
    </row>
    <row r="609" spans="1:4">
      <c r="A609" s="45"/>
      <c r="B609" s="45"/>
      <c r="C609" s="45"/>
      <c r="D609" s="45"/>
    </row>
    <row r="610" spans="1:4">
      <c r="A610" s="45"/>
      <c r="B610" s="45"/>
      <c r="C610" s="45"/>
      <c r="D610" s="45"/>
    </row>
    <row r="611" spans="1:4">
      <c r="A611" s="45"/>
      <c r="B611" s="45"/>
      <c r="C611" s="45"/>
      <c r="D611" s="45"/>
    </row>
    <row r="612" spans="1:4">
      <c r="A612" s="45"/>
      <c r="B612" s="45"/>
      <c r="C612" s="45"/>
      <c r="D612" s="45"/>
    </row>
    <row r="613" spans="1:4">
      <c r="A613" s="45"/>
      <c r="B613" s="45"/>
      <c r="C613" s="45"/>
      <c r="D613" s="45"/>
    </row>
    <row r="614" spans="1:4">
      <c r="A614" s="45"/>
      <c r="B614" s="45"/>
      <c r="C614" s="45"/>
      <c r="D614" s="45"/>
    </row>
    <row r="615" spans="1:4">
      <c r="A615" s="45"/>
      <c r="B615" s="45"/>
      <c r="C615" s="45"/>
      <c r="D615" s="45"/>
    </row>
    <row r="616" spans="1:4">
      <c r="A616" s="45"/>
      <c r="B616" s="45"/>
      <c r="C616" s="45"/>
      <c r="D616" s="45"/>
    </row>
    <row r="617" spans="1:4">
      <c r="A617" s="45"/>
      <c r="B617" s="45"/>
      <c r="C617" s="45"/>
      <c r="D617" s="45"/>
    </row>
    <row r="618" spans="1:4">
      <c r="A618" s="45"/>
      <c r="B618" s="45"/>
      <c r="C618" s="45"/>
      <c r="D618" s="45"/>
    </row>
    <row r="619" spans="1:4">
      <c r="A619" s="45"/>
      <c r="B619" s="45"/>
      <c r="C619" s="45"/>
      <c r="D619" s="45"/>
    </row>
    <row r="620" spans="1:4">
      <c r="A620" s="45"/>
      <c r="B620" s="45"/>
      <c r="C620" s="45"/>
      <c r="D620" s="45"/>
    </row>
    <row r="621" spans="1:4">
      <c r="A621" s="45"/>
      <c r="B621" s="45"/>
      <c r="C621" s="45"/>
      <c r="D621" s="45"/>
    </row>
    <row r="622" spans="1:4">
      <c r="A622" s="45"/>
      <c r="B622" s="45"/>
      <c r="C622" s="45"/>
      <c r="D622" s="45"/>
    </row>
    <row r="623" spans="1:4">
      <c r="A623" s="45"/>
      <c r="B623" s="45"/>
      <c r="C623" s="45"/>
      <c r="D623" s="45"/>
    </row>
    <row r="624" spans="1:4">
      <c r="A624" s="45"/>
      <c r="B624" s="45"/>
      <c r="C624" s="45"/>
      <c r="D624" s="45"/>
    </row>
    <row r="625" spans="1:4">
      <c r="A625" s="45"/>
      <c r="B625" s="45"/>
      <c r="C625" s="45"/>
      <c r="D625" s="45"/>
    </row>
    <row r="626" spans="1:4">
      <c r="A626" s="45"/>
      <c r="B626" s="45"/>
      <c r="C626" s="45"/>
      <c r="D626" s="45"/>
    </row>
    <row r="627" spans="1:4">
      <c r="A627" s="45"/>
      <c r="B627" s="45"/>
      <c r="C627" s="45"/>
      <c r="D627" s="45"/>
    </row>
    <row r="628" spans="1:4">
      <c r="A628" s="45"/>
      <c r="B628" s="45"/>
      <c r="C628" s="45"/>
      <c r="D628" s="45"/>
    </row>
    <row r="629" spans="1:4">
      <c r="A629" s="45"/>
      <c r="B629" s="45"/>
      <c r="C629" s="45"/>
      <c r="D629" s="45"/>
    </row>
    <row r="630" spans="1:4">
      <c r="A630" s="45"/>
      <c r="B630" s="45"/>
      <c r="C630" s="45"/>
      <c r="D630" s="45"/>
    </row>
    <row r="631" spans="1:4">
      <c r="A631" s="45"/>
      <c r="B631" s="45"/>
      <c r="C631" s="45"/>
      <c r="D631" s="45"/>
    </row>
    <row r="632" spans="1:4">
      <c r="A632" s="45"/>
      <c r="B632" s="45"/>
      <c r="C632" s="45"/>
      <c r="D632" s="45"/>
    </row>
    <row r="633" spans="1:4">
      <c r="A633" s="45"/>
      <c r="B633" s="45"/>
      <c r="C633" s="45"/>
      <c r="D633" s="45"/>
    </row>
    <row r="634" spans="1:4">
      <c r="A634" s="45"/>
      <c r="B634" s="45"/>
      <c r="C634" s="45"/>
      <c r="D634" s="45"/>
    </row>
    <row r="635" spans="1:4">
      <c r="A635" s="45"/>
      <c r="B635" s="45"/>
      <c r="C635" s="45"/>
      <c r="D635" s="45"/>
    </row>
    <row r="636" spans="1:4">
      <c r="A636" s="45"/>
      <c r="B636" s="45"/>
      <c r="C636" s="45"/>
      <c r="D636" s="45"/>
    </row>
    <row r="637" spans="1:4">
      <c r="A637" s="45"/>
      <c r="B637" s="45"/>
      <c r="C637" s="45"/>
      <c r="D637" s="45"/>
    </row>
    <row r="638" spans="1:4">
      <c r="A638" s="45"/>
      <c r="B638" s="45"/>
      <c r="C638" s="45"/>
      <c r="D638" s="45"/>
    </row>
    <row r="639" spans="1:4">
      <c r="A639" s="45"/>
      <c r="B639" s="45"/>
      <c r="C639" s="45"/>
      <c r="D639" s="45"/>
    </row>
    <row r="640" spans="1:4">
      <c r="A640" s="45"/>
      <c r="B640" s="45"/>
      <c r="C640" s="45"/>
      <c r="D640" s="45"/>
    </row>
    <row r="641" spans="1:4">
      <c r="A641" s="45"/>
      <c r="B641" s="45"/>
      <c r="C641" s="45"/>
      <c r="D641" s="45"/>
    </row>
    <row r="642" spans="1:4">
      <c r="A642" s="45"/>
      <c r="B642" s="45"/>
      <c r="C642" s="45"/>
      <c r="D642" s="45"/>
    </row>
    <row r="643" spans="1:4">
      <c r="A643" s="45"/>
      <c r="B643" s="45"/>
      <c r="C643" s="45"/>
      <c r="D643" s="45"/>
    </row>
    <row r="644" spans="1:4">
      <c r="A644" s="45"/>
      <c r="B644" s="45"/>
      <c r="C644" s="45"/>
      <c r="D644" s="45"/>
    </row>
    <row r="645" spans="1:4">
      <c r="A645" s="45"/>
      <c r="B645" s="45"/>
      <c r="C645" s="45"/>
      <c r="D645" s="45"/>
    </row>
    <row r="646" spans="1:4">
      <c r="A646" s="45"/>
      <c r="B646" s="45"/>
      <c r="C646" s="45"/>
      <c r="D646" s="45"/>
    </row>
    <row r="647" spans="1:4">
      <c r="A647" s="45"/>
      <c r="B647" s="45"/>
      <c r="C647" s="45"/>
      <c r="D647" s="45"/>
    </row>
    <row r="648" spans="1:4">
      <c r="A648" s="45"/>
      <c r="B648" s="45"/>
      <c r="C648" s="45"/>
      <c r="D648" s="45"/>
    </row>
    <row r="649" spans="1:4">
      <c r="A649" s="45"/>
      <c r="B649" s="45"/>
      <c r="C649" s="45"/>
      <c r="D649" s="45"/>
    </row>
    <row r="650" spans="1:4">
      <c r="A650" s="45"/>
      <c r="B650" s="45"/>
      <c r="C650" s="45"/>
      <c r="D650" s="45"/>
    </row>
    <row r="651" spans="1:4">
      <c r="A651" s="45"/>
      <c r="B651" s="45"/>
      <c r="C651" s="45"/>
      <c r="D651" s="45"/>
    </row>
    <row r="652" spans="1:4">
      <c r="A652" s="45"/>
      <c r="B652" s="45"/>
      <c r="C652" s="45"/>
      <c r="D652" s="45"/>
    </row>
    <row r="653" spans="1:4">
      <c r="A653" s="45"/>
      <c r="B653" s="45"/>
      <c r="C653" s="45"/>
      <c r="D653" s="45"/>
    </row>
    <row r="654" spans="1:4">
      <c r="A654" s="45"/>
      <c r="B654" s="45"/>
      <c r="C654" s="45"/>
      <c r="D654" s="45"/>
    </row>
    <row r="655" spans="1:4">
      <c r="A655" s="45"/>
      <c r="B655" s="45"/>
      <c r="C655" s="45"/>
      <c r="D655" s="45"/>
    </row>
    <row r="656" spans="1:4">
      <c r="A656" s="45"/>
      <c r="B656" s="45"/>
      <c r="C656" s="45"/>
      <c r="D656" s="45"/>
    </row>
    <row r="657" spans="1:4">
      <c r="A657" s="45"/>
      <c r="B657" s="45"/>
      <c r="C657" s="45"/>
      <c r="D657" s="45"/>
    </row>
    <row r="658" spans="1:4">
      <c r="A658" s="45"/>
      <c r="B658" s="45"/>
      <c r="C658" s="45"/>
      <c r="D658" s="45"/>
    </row>
    <row r="659" spans="1:4">
      <c r="A659" s="45"/>
      <c r="B659" s="45"/>
      <c r="C659" s="45"/>
      <c r="D659" s="45"/>
    </row>
    <row r="660" spans="1:4">
      <c r="A660" s="45"/>
      <c r="B660" s="45"/>
      <c r="C660" s="45"/>
      <c r="D660" s="45"/>
    </row>
    <row r="661" spans="1:4">
      <c r="A661" s="45"/>
      <c r="B661" s="45"/>
      <c r="C661" s="45"/>
      <c r="D661" s="45"/>
    </row>
    <row r="662" spans="1:4">
      <c r="A662" s="45"/>
      <c r="B662" s="45"/>
      <c r="C662" s="45"/>
      <c r="D662" s="45"/>
    </row>
    <row r="663" spans="1:4">
      <c r="A663" s="45"/>
      <c r="B663" s="45"/>
      <c r="C663" s="45"/>
      <c r="D663" s="45"/>
    </row>
    <row r="664" spans="1:4">
      <c r="A664" s="45"/>
      <c r="B664" s="45"/>
      <c r="C664" s="45"/>
      <c r="D664" s="45"/>
    </row>
    <row r="665" spans="1:4">
      <c r="A665" s="45"/>
      <c r="B665" s="45"/>
      <c r="C665" s="45"/>
      <c r="D665" s="45"/>
    </row>
    <row r="666" spans="1:4">
      <c r="A666" s="45"/>
      <c r="B666" s="45"/>
      <c r="C666" s="45"/>
      <c r="D666" s="45"/>
    </row>
    <row r="667" spans="1:4">
      <c r="A667" s="45"/>
      <c r="B667" s="45"/>
      <c r="C667" s="45"/>
      <c r="D667" s="45"/>
    </row>
    <row r="668" spans="1:4">
      <c r="A668" s="45"/>
      <c r="B668" s="45"/>
      <c r="C668" s="45"/>
      <c r="D668" s="45"/>
    </row>
    <row r="669" spans="1:4">
      <c r="A669" s="45"/>
      <c r="B669" s="45"/>
      <c r="C669" s="45"/>
      <c r="D669" s="45"/>
    </row>
    <row r="670" spans="1:4">
      <c r="A670" s="45"/>
      <c r="B670" s="45"/>
      <c r="C670" s="45"/>
      <c r="D670" s="45"/>
    </row>
    <row r="671" spans="1:4">
      <c r="A671" s="45"/>
      <c r="B671" s="45"/>
      <c r="C671" s="45"/>
      <c r="D671" s="45"/>
    </row>
    <row r="672" spans="1:4">
      <c r="A672" s="45"/>
      <c r="B672" s="45"/>
      <c r="C672" s="45"/>
      <c r="D672" s="45"/>
    </row>
    <row r="673" spans="1:4">
      <c r="A673" s="45"/>
      <c r="B673" s="45"/>
      <c r="C673" s="45"/>
      <c r="D673" s="45"/>
    </row>
    <row r="674" spans="1:4">
      <c r="A674" s="45"/>
      <c r="B674" s="45"/>
      <c r="C674" s="45"/>
      <c r="D674" s="45"/>
    </row>
    <row r="675" spans="1:4">
      <c r="A675" s="45"/>
      <c r="B675" s="45"/>
      <c r="C675" s="45"/>
      <c r="D675" s="45"/>
    </row>
    <row r="676" spans="1:4">
      <c r="A676" s="45"/>
      <c r="B676" s="45"/>
      <c r="C676" s="45"/>
      <c r="D676" s="45"/>
    </row>
    <row r="677" spans="1:4">
      <c r="A677" s="45"/>
      <c r="B677" s="45"/>
      <c r="C677" s="45"/>
      <c r="D677" s="45"/>
    </row>
    <row r="678" spans="1:4">
      <c r="A678" s="45"/>
      <c r="B678" s="45"/>
      <c r="C678" s="45"/>
      <c r="D678" s="45"/>
    </row>
    <row r="679" spans="1:4">
      <c r="A679" s="45"/>
      <c r="B679" s="45"/>
      <c r="C679" s="45"/>
      <c r="D679" s="45"/>
    </row>
    <row r="680" spans="1:4">
      <c r="A680" s="45"/>
      <c r="B680" s="45"/>
      <c r="C680" s="45"/>
      <c r="D680" s="45"/>
    </row>
    <row r="681" spans="1:4">
      <c r="A681" s="45"/>
      <c r="B681" s="45"/>
      <c r="C681" s="45"/>
      <c r="D681" s="45"/>
    </row>
    <row r="682" spans="1:4">
      <c r="A682" s="45"/>
      <c r="B682" s="45"/>
      <c r="C682" s="45"/>
      <c r="D682" s="45"/>
    </row>
    <row r="683" spans="1:4">
      <c r="A683" s="45"/>
      <c r="B683" s="45"/>
      <c r="C683" s="45"/>
      <c r="D683" s="45"/>
    </row>
    <row r="684" spans="1:4">
      <c r="A684" s="45"/>
      <c r="B684" s="45"/>
      <c r="C684" s="45"/>
      <c r="D684" s="45"/>
    </row>
    <row r="685" spans="1:4">
      <c r="A685" s="45"/>
      <c r="B685" s="45"/>
      <c r="C685" s="45"/>
      <c r="D685" s="45"/>
    </row>
    <row r="686" spans="1:4">
      <c r="A686" s="45"/>
      <c r="B686" s="45"/>
      <c r="C686" s="45"/>
      <c r="D686" s="45"/>
    </row>
    <row r="687" spans="1:4">
      <c r="A687" s="45"/>
      <c r="B687" s="45"/>
      <c r="C687" s="45"/>
      <c r="D687" s="45"/>
    </row>
    <row r="688" spans="1:4">
      <c r="A688" s="45"/>
      <c r="B688" s="45"/>
      <c r="C688" s="45"/>
      <c r="D688" s="45"/>
    </row>
    <row r="689" spans="1:4">
      <c r="A689" s="45"/>
      <c r="B689" s="45"/>
      <c r="C689" s="45"/>
      <c r="D689" s="45"/>
    </row>
    <row r="690" spans="1:4">
      <c r="A690" s="45"/>
      <c r="B690" s="45"/>
      <c r="C690" s="45"/>
      <c r="D690" s="45"/>
    </row>
    <row r="691" spans="1:4">
      <c r="A691" s="45"/>
      <c r="B691" s="45"/>
      <c r="C691" s="45"/>
      <c r="D691" s="45"/>
    </row>
    <row r="692" spans="1:4">
      <c r="A692" s="45"/>
      <c r="B692" s="45"/>
      <c r="C692" s="45"/>
      <c r="D692" s="45"/>
    </row>
    <row r="693" spans="1:4">
      <c r="A693" s="45"/>
      <c r="B693" s="45"/>
      <c r="C693" s="45"/>
      <c r="D693" s="45"/>
    </row>
    <row r="694" spans="1:4">
      <c r="A694" s="45"/>
      <c r="B694" s="45"/>
      <c r="C694" s="45"/>
      <c r="D694" s="45"/>
    </row>
    <row r="695" spans="1:4">
      <c r="A695" s="45"/>
      <c r="B695" s="45"/>
      <c r="C695" s="45"/>
      <c r="D695" s="45"/>
    </row>
    <row r="696" spans="1:4">
      <c r="A696" s="45"/>
      <c r="B696" s="45"/>
      <c r="C696" s="45"/>
      <c r="D696" s="45"/>
    </row>
    <row r="697" spans="1:4">
      <c r="A697" s="45"/>
      <c r="B697" s="45"/>
      <c r="C697" s="45"/>
      <c r="D697" s="45"/>
    </row>
    <row r="698" spans="1:4">
      <c r="A698" s="45"/>
      <c r="B698" s="45"/>
      <c r="C698" s="45"/>
      <c r="D698" s="45"/>
    </row>
    <row r="699" spans="1:4">
      <c r="A699" s="45"/>
      <c r="B699" s="45"/>
      <c r="C699" s="45"/>
      <c r="D699" s="45"/>
    </row>
    <row r="700" spans="1:4">
      <c r="A700" s="45"/>
      <c r="B700" s="45"/>
      <c r="C700" s="45"/>
      <c r="D700" s="45"/>
    </row>
    <row r="701" spans="1:4">
      <c r="A701" s="45"/>
      <c r="B701" s="45"/>
      <c r="C701" s="45"/>
      <c r="D701" s="45"/>
    </row>
    <row r="702" spans="1:4">
      <c r="A702" s="45"/>
      <c r="B702" s="45"/>
      <c r="C702" s="45"/>
      <c r="D702" s="45"/>
    </row>
    <row r="703" spans="1:4">
      <c r="A703" s="45"/>
      <c r="B703" s="45"/>
      <c r="C703" s="45"/>
      <c r="D703" s="45"/>
    </row>
    <row r="704" spans="1:4">
      <c r="A704" s="45"/>
      <c r="B704" s="45"/>
      <c r="C704" s="45"/>
      <c r="D704" s="45"/>
    </row>
    <row r="705" spans="1:4">
      <c r="A705" s="45"/>
      <c r="B705" s="45"/>
      <c r="C705" s="45"/>
      <c r="D705" s="45"/>
    </row>
    <row r="706" spans="1:4">
      <c r="A706" s="45"/>
      <c r="B706" s="45"/>
      <c r="C706" s="45"/>
      <c r="D706" s="45"/>
    </row>
    <row r="707" spans="1:4">
      <c r="A707" s="45"/>
      <c r="B707" s="45"/>
      <c r="C707" s="45"/>
      <c r="D707" s="45"/>
    </row>
    <row r="708" spans="1:4">
      <c r="A708" s="45"/>
      <c r="B708" s="45"/>
      <c r="C708" s="45"/>
      <c r="D708" s="45"/>
    </row>
    <row r="709" spans="1:4">
      <c r="A709" s="45"/>
      <c r="B709" s="45"/>
      <c r="C709" s="45"/>
      <c r="D709" s="45"/>
    </row>
    <row r="710" spans="1:4">
      <c r="A710" s="45"/>
      <c r="B710" s="45"/>
      <c r="C710" s="45"/>
      <c r="D710" s="45"/>
    </row>
    <row r="711" spans="1:4">
      <c r="A711" s="45"/>
      <c r="B711" s="45"/>
      <c r="C711" s="45"/>
      <c r="D711" s="45"/>
    </row>
    <row r="712" spans="1:4">
      <c r="A712" s="45"/>
      <c r="B712" s="45"/>
      <c r="C712" s="45"/>
      <c r="D712" s="45"/>
    </row>
    <row r="713" spans="1:4">
      <c r="A713" s="45"/>
      <c r="B713" s="45"/>
      <c r="C713" s="45"/>
      <c r="D713" s="45"/>
    </row>
    <row r="714" spans="1:4">
      <c r="A714" s="45"/>
      <c r="B714" s="45"/>
      <c r="C714" s="45"/>
      <c r="D714" s="45"/>
    </row>
    <row r="715" spans="1:4">
      <c r="A715" s="45"/>
      <c r="B715" s="45"/>
      <c r="C715" s="45"/>
      <c r="D715" s="45"/>
    </row>
    <row r="716" spans="1:4">
      <c r="A716" s="45"/>
      <c r="B716" s="45"/>
      <c r="C716" s="45"/>
      <c r="D716" s="45"/>
    </row>
    <row r="717" spans="1:4">
      <c r="A717" s="45"/>
      <c r="B717" s="45"/>
      <c r="C717" s="45"/>
      <c r="D717" s="45"/>
    </row>
    <row r="718" spans="1:4">
      <c r="A718" s="45"/>
      <c r="B718" s="45"/>
      <c r="C718" s="45"/>
      <c r="D718" s="45"/>
    </row>
    <row r="719" spans="1:4">
      <c r="A719" s="45"/>
      <c r="B719" s="45"/>
      <c r="C719" s="45"/>
      <c r="D719" s="45"/>
    </row>
    <row r="720" spans="1:4">
      <c r="A720" s="45"/>
      <c r="B720" s="45"/>
      <c r="C720" s="45"/>
      <c r="D720" s="45"/>
    </row>
    <row r="721" spans="1:4">
      <c r="A721" s="45"/>
      <c r="B721" s="45"/>
      <c r="C721" s="45"/>
      <c r="D721" s="45"/>
    </row>
    <row r="722" spans="1:4">
      <c r="A722" s="45"/>
      <c r="B722" s="45"/>
      <c r="C722" s="45"/>
      <c r="D722" s="45"/>
    </row>
    <row r="723" spans="1:4">
      <c r="A723" s="45"/>
      <c r="B723" s="45"/>
      <c r="C723" s="45"/>
      <c r="D723" s="45"/>
    </row>
    <row r="724" spans="1:4">
      <c r="A724" s="45"/>
      <c r="B724" s="45"/>
      <c r="C724" s="45"/>
      <c r="D724" s="45"/>
    </row>
    <row r="725" spans="1:4">
      <c r="A725" s="45"/>
      <c r="B725" s="45"/>
      <c r="C725" s="45"/>
      <c r="D725" s="45"/>
    </row>
    <row r="726" spans="1:4">
      <c r="A726" s="45"/>
      <c r="B726" s="45"/>
      <c r="C726" s="45"/>
      <c r="D726" s="45"/>
    </row>
    <row r="727" spans="1:4">
      <c r="A727" s="45"/>
      <c r="B727" s="45"/>
      <c r="C727" s="45"/>
      <c r="D727" s="45"/>
    </row>
    <row r="728" spans="1:4">
      <c r="A728" s="45"/>
      <c r="B728" s="45"/>
      <c r="C728" s="45"/>
      <c r="D728" s="45"/>
    </row>
    <row r="729" spans="1:4">
      <c r="A729" s="45"/>
      <c r="B729" s="45"/>
      <c r="C729" s="45"/>
      <c r="D729" s="45"/>
    </row>
    <row r="730" spans="1:4">
      <c r="A730" s="45"/>
      <c r="B730" s="45"/>
      <c r="C730" s="45"/>
      <c r="D730" s="45"/>
    </row>
    <row r="731" spans="1:4">
      <c r="A731" s="45"/>
      <c r="B731" s="45"/>
      <c r="C731" s="45"/>
      <c r="D731" s="45"/>
    </row>
    <row r="732" spans="1:4">
      <c r="A732" s="45"/>
      <c r="B732" s="45"/>
      <c r="C732" s="45"/>
      <c r="D732" s="45"/>
    </row>
    <row r="733" spans="1:4">
      <c r="A733" s="45"/>
      <c r="B733" s="45"/>
      <c r="C733" s="45"/>
      <c r="D733" s="45"/>
    </row>
    <row r="734" spans="1:4">
      <c r="A734" s="45"/>
      <c r="B734" s="45"/>
      <c r="C734" s="45"/>
      <c r="D734" s="45"/>
    </row>
    <row r="735" spans="1:4">
      <c r="A735" s="45"/>
      <c r="B735" s="45"/>
      <c r="C735" s="45"/>
      <c r="D735" s="45"/>
    </row>
    <row r="736" spans="1:4">
      <c r="A736" s="45"/>
      <c r="B736" s="45"/>
      <c r="C736" s="45"/>
      <c r="D736" s="45"/>
    </row>
    <row r="737" spans="1:4">
      <c r="A737" s="45"/>
      <c r="B737" s="45"/>
      <c r="C737" s="45"/>
      <c r="D737" s="45"/>
    </row>
    <row r="738" spans="1:4">
      <c r="A738" s="45"/>
      <c r="B738" s="45"/>
      <c r="C738" s="45"/>
      <c r="D738" s="45"/>
    </row>
    <row r="739" spans="1:4">
      <c r="A739" s="45"/>
      <c r="B739" s="45"/>
      <c r="C739" s="45"/>
      <c r="D739" s="45"/>
    </row>
    <row r="740" spans="1:4">
      <c r="A740" s="45"/>
      <c r="B740" s="45"/>
      <c r="C740" s="45"/>
      <c r="D740" s="45"/>
    </row>
    <row r="741" spans="1:4">
      <c r="A741" s="45"/>
      <c r="B741" s="45"/>
      <c r="C741" s="45"/>
      <c r="D741" s="45"/>
    </row>
    <row r="742" spans="1:4">
      <c r="A742" s="45"/>
      <c r="B742" s="45"/>
      <c r="C742" s="45"/>
      <c r="D742" s="45"/>
    </row>
    <row r="743" spans="1:4">
      <c r="A743" s="45"/>
      <c r="B743" s="45"/>
      <c r="C743" s="45"/>
      <c r="D743" s="45"/>
    </row>
    <row r="744" spans="1:4">
      <c r="A744" s="45"/>
      <c r="B744" s="45"/>
      <c r="C744" s="45"/>
      <c r="D744" s="45"/>
    </row>
    <row r="745" spans="1:4">
      <c r="A745" s="45"/>
      <c r="B745" s="45"/>
      <c r="C745" s="45"/>
      <c r="D745" s="45"/>
    </row>
    <row r="746" spans="1:4">
      <c r="A746" s="45"/>
      <c r="B746" s="45"/>
      <c r="C746" s="45"/>
      <c r="D746" s="45"/>
    </row>
    <row r="747" spans="1:4">
      <c r="A747" s="45"/>
      <c r="B747" s="45"/>
      <c r="C747" s="45"/>
      <c r="D747" s="45"/>
    </row>
    <row r="748" spans="1:4">
      <c r="A748" s="45"/>
      <c r="B748" s="45"/>
      <c r="C748" s="45"/>
      <c r="D748" s="45"/>
    </row>
    <row r="749" spans="1:4">
      <c r="A749" s="45"/>
      <c r="B749" s="45"/>
      <c r="C749" s="45"/>
      <c r="D749" s="45"/>
    </row>
    <row r="750" spans="1:4">
      <c r="A750" s="45"/>
      <c r="B750" s="45"/>
      <c r="C750" s="45"/>
      <c r="D750" s="45"/>
    </row>
    <row r="751" spans="1:4">
      <c r="A751" s="45"/>
      <c r="B751" s="45"/>
      <c r="C751" s="45"/>
      <c r="D751" s="45"/>
    </row>
    <row r="752" spans="1:4">
      <c r="A752" s="45"/>
      <c r="B752" s="45"/>
      <c r="C752" s="45"/>
      <c r="D752" s="45"/>
    </row>
    <row r="753" spans="1:4">
      <c r="A753" s="45"/>
      <c r="B753" s="45"/>
      <c r="C753" s="45"/>
      <c r="D753" s="45"/>
    </row>
    <row r="754" spans="1:4">
      <c r="A754" s="45"/>
      <c r="B754" s="45"/>
      <c r="C754" s="45"/>
      <c r="D754" s="45"/>
    </row>
    <row r="755" spans="1:4">
      <c r="A755" s="45"/>
      <c r="B755" s="45"/>
      <c r="C755" s="45"/>
      <c r="D755" s="45"/>
    </row>
    <row r="756" spans="1:4">
      <c r="A756" s="45"/>
      <c r="B756" s="45"/>
      <c r="C756" s="45"/>
      <c r="D756" s="45"/>
    </row>
    <row r="757" spans="1:4">
      <c r="A757" s="45"/>
      <c r="B757" s="45"/>
      <c r="C757" s="45"/>
      <c r="D757" s="45"/>
    </row>
    <row r="758" spans="1:4">
      <c r="A758" s="45"/>
      <c r="B758" s="45"/>
      <c r="C758" s="45"/>
      <c r="D758" s="45"/>
    </row>
    <row r="759" spans="1:4">
      <c r="A759" s="45"/>
      <c r="B759" s="45"/>
      <c r="C759" s="45"/>
      <c r="D759" s="45"/>
    </row>
    <row r="760" spans="1:4">
      <c r="A760" s="45"/>
      <c r="B760" s="45"/>
      <c r="C760" s="45"/>
      <c r="D760" s="45"/>
    </row>
    <row r="761" spans="1:4">
      <c r="A761" s="45"/>
      <c r="B761" s="45"/>
      <c r="C761" s="45"/>
      <c r="D761" s="45"/>
    </row>
    <row r="762" spans="1:4">
      <c r="A762" s="45"/>
      <c r="B762" s="45"/>
      <c r="C762" s="45"/>
      <c r="D762" s="45"/>
    </row>
    <row r="763" spans="1:4">
      <c r="A763" s="45"/>
      <c r="B763" s="45"/>
      <c r="C763" s="45"/>
      <c r="D763" s="45"/>
    </row>
    <row r="764" spans="1:4">
      <c r="A764" s="45"/>
      <c r="B764" s="45"/>
      <c r="C764" s="45"/>
      <c r="D764" s="45"/>
    </row>
    <row r="765" spans="1:4">
      <c r="A765" s="45"/>
      <c r="B765" s="45"/>
      <c r="C765" s="45"/>
      <c r="D765" s="45"/>
    </row>
    <row r="766" spans="1:4">
      <c r="A766" s="45"/>
      <c r="B766" s="45"/>
      <c r="C766" s="45"/>
      <c r="D766" s="45"/>
    </row>
    <row r="767" spans="1:4">
      <c r="A767" s="45"/>
      <c r="B767" s="45"/>
      <c r="C767" s="45"/>
      <c r="D767" s="45"/>
    </row>
    <row r="768" spans="1:4">
      <c r="A768" s="45"/>
      <c r="B768" s="45"/>
      <c r="C768" s="45"/>
      <c r="D768" s="45"/>
    </row>
    <row r="769" spans="1:4">
      <c r="A769" s="45"/>
      <c r="B769" s="45"/>
      <c r="C769" s="45"/>
      <c r="D769" s="45"/>
    </row>
    <row r="770" spans="1:4">
      <c r="A770" s="45"/>
      <c r="B770" s="45"/>
      <c r="C770" s="45"/>
      <c r="D770" s="45"/>
    </row>
    <row r="771" spans="1:4">
      <c r="A771" s="45"/>
      <c r="B771" s="45"/>
      <c r="C771" s="45"/>
      <c r="D771" s="45"/>
    </row>
    <row r="772" spans="1:4">
      <c r="A772" s="45"/>
      <c r="B772" s="45"/>
      <c r="C772" s="45"/>
      <c r="D772" s="45"/>
    </row>
    <row r="773" spans="1:4">
      <c r="A773" s="45"/>
      <c r="B773" s="45"/>
      <c r="C773" s="45"/>
      <c r="D773" s="45"/>
    </row>
    <row r="774" spans="1:4">
      <c r="A774" s="45"/>
      <c r="B774" s="45"/>
      <c r="C774" s="45"/>
      <c r="D774" s="45"/>
    </row>
    <row r="775" spans="1:4">
      <c r="A775" s="45"/>
      <c r="B775" s="45"/>
      <c r="C775" s="45"/>
      <c r="D775" s="45"/>
    </row>
    <row r="776" spans="1:4">
      <c r="A776" s="45"/>
      <c r="B776" s="45"/>
      <c r="C776" s="45"/>
      <c r="D776" s="45"/>
    </row>
    <row r="777" spans="1:4">
      <c r="A777" s="45"/>
      <c r="B777" s="45"/>
      <c r="C777" s="45"/>
      <c r="D777" s="45"/>
    </row>
    <row r="778" spans="1:4">
      <c r="A778" s="45"/>
      <c r="B778" s="45"/>
      <c r="C778" s="45"/>
      <c r="D778" s="45"/>
    </row>
    <row r="779" spans="1:4">
      <c r="A779" s="45"/>
      <c r="B779" s="45"/>
      <c r="C779" s="45"/>
      <c r="D779" s="45"/>
    </row>
    <row r="780" spans="1:4">
      <c r="A780" s="45"/>
      <c r="B780" s="45"/>
      <c r="C780" s="45"/>
      <c r="D780" s="45"/>
    </row>
    <row r="781" spans="1:4">
      <c r="A781" s="45"/>
      <c r="B781" s="45"/>
      <c r="C781" s="45"/>
      <c r="D781" s="45"/>
    </row>
    <row r="782" spans="1:4">
      <c r="A782" s="45"/>
      <c r="B782" s="45"/>
      <c r="C782" s="45"/>
      <c r="D782" s="45"/>
    </row>
    <row r="783" spans="1:4">
      <c r="A783" s="45"/>
      <c r="B783" s="45"/>
      <c r="C783" s="45"/>
      <c r="D783" s="45"/>
    </row>
    <row r="784" spans="1:4">
      <c r="A784" s="45"/>
      <c r="B784" s="45"/>
      <c r="C784" s="45"/>
      <c r="D784" s="45"/>
    </row>
    <row r="785" spans="1:4">
      <c r="A785" s="45"/>
      <c r="B785" s="45"/>
      <c r="C785" s="45"/>
      <c r="D785" s="45"/>
    </row>
    <row r="786" spans="1:4">
      <c r="A786" s="45"/>
      <c r="B786" s="45"/>
      <c r="C786" s="45"/>
      <c r="D786" s="45"/>
    </row>
    <row r="787" spans="1:4">
      <c r="A787" s="45"/>
      <c r="B787" s="45"/>
      <c r="C787" s="45"/>
      <c r="D787" s="45"/>
    </row>
    <row r="788" spans="1:4">
      <c r="A788" s="45"/>
      <c r="B788" s="45"/>
      <c r="C788" s="45"/>
      <c r="D788" s="45"/>
    </row>
    <row r="789" spans="1:4">
      <c r="A789" s="45"/>
      <c r="B789" s="45"/>
      <c r="C789" s="45"/>
      <c r="D789" s="45"/>
    </row>
    <row r="790" spans="1:4">
      <c r="A790" s="45"/>
      <c r="B790" s="45"/>
      <c r="C790" s="45"/>
      <c r="D790" s="45"/>
    </row>
    <row r="791" spans="1:4">
      <c r="A791" s="45"/>
      <c r="B791" s="45"/>
      <c r="C791" s="45"/>
      <c r="D791" s="45"/>
    </row>
    <row r="792" spans="1:4">
      <c r="A792" s="45"/>
      <c r="B792" s="45"/>
      <c r="C792" s="45"/>
      <c r="D792" s="45"/>
    </row>
    <row r="793" spans="1:4">
      <c r="A793" s="45"/>
      <c r="B793" s="45"/>
      <c r="C793" s="45"/>
      <c r="D793" s="45"/>
    </row>
    <row r="794" spans="1:4">
      <c r="A794" s="45"/>
      <c r="B794" s="45"/>
      <c r="C794" s="45"/>
      <c r="D794" s="45"/>
    </row>
    <row r="795" spans="1:4">
      <c r="A795" s="45"/>
      <c r="B795" s="45"/>
      <c r="C795" s="45"/>
      <c r="D795" s="45"/>
    </row>
    <row r="796" spans="1:4">
      <c r="A796" s="45"/>
      <c r="B796" s="45"/>
      <c r="C796" s="45"/>
      <c r="D796" s="45"/>
    </row>
    <row r="797" spans="1:4">
      <c r="A797" s="45"/>
      <c r="B797" s="45"/>
      <c r="C797" s="45"/>
      <c r="D797" s="45"/>
    </row>
    <row r="798" spans="1:4">
      <c r="A798" s="45"/>
      <c r="B798" s="45"/>
      <c r="C798" s="45"/>
      <c r="D798" s="45"/>
    </row>
    <row r="799" spans="1:4">
      <c r="A799" s="45"/>
      <c r="B799" s="45"/>
      <c r="C799" s="45"/>
      <c r="D799" s="45"/>
    </row>
    <row r="800" spans="1:4">
      <c r="A800" s="45"/>
      <c r="B800" s="45"/>
      <c r="C800" s="45"/>
      <c r="D800" s="45"/>
    </row>
    <row r="801" spans="1:4">
      <c r="A801" s="45"/>
      <c r="B801" s="45"/>
      <c r="C801" s="45"/>
      <c r="D801" s="45"/>
    </row>
    <row r="802" spans="1:4">
      <c r="A802" s="45"/>
      <c r="B802" s="45"/>
      <c r="C802" s="45"/>
      <c r="D802" s="45"/>
    </row>
    <row r="803" spans="1:4">
      <c r="A803" s="45"/>
      <c r="B803" s="45"/>
      <c r="C803" s="45"/>
      <c r="D803" s="45"/>
    </row>
    <row r="804" spans="1:4">
      <c r="A804" s="45"/>
      <c r="B804" s="45"/>
      <c r="C804" s="45"/>
      <c r="D804" s="45"/>
    </row>
    <row r="805" spans="1:4">
      <c r="A805" s="45"/>
      <c r="B805" s="45"/>
      <c r="C805" s="45"/>
      <c r="D805" s="45"/>
    </row>
    <row r="806" spans="1:4">
      <c r="A806" s="45"/>
      <c r="B806" s="45"/>
      <c r="C806" s="45"/>
      <c r="D806" s="45"/>
    </row>
    <row r="807" spans="1:4">
      <c r="A807" s="45"/>
      <c r="B807" s="45"/>
      <c r="C807" s="45"/>
      <c r="D807" s="45"/>
    </row>
    <row r="808" spans="1:4">
      <c r="A808" s="45"/>
      <c r="B808" s="45"/>
      <c r="C808" s="45"/>
      <c r="D808" s="45"/>
    </row>
    <row r="809" spans="1:4">
      <c r="A809" s="45"/>
      <c r="B809" s="45"/>
      <c r="C809" s="45"/>
      <c r="D809" s="45"/>
    </row>
    <row r="810" spans="1:4">
      <c r="A810" s="45"/>
      <c r="B810" s="45"/>
      <c r="C810" s="45"/>
      <c r="D810" s="45"/>
    </row>
    <row r="811" spans="1:4">
      <c r="A811" s="45"/>
      <c r="B811" s="45"/>
      <c r="C811" s="45"/>
      <c r="D811" s="45"/>
    </row>
    <row r="812" spans="1:4">
      <c r="A812" s="45"/>
      <c r="B812" s="45"/>
      <c r="C812" s="45"/>
      <c r="D812" s="45"/>
    </row>
    <row r="813" spans="1:4">
      <c r="A813" s="45"/>
      <c r="B813" s="45"/>
      <c r="C813" s="45"/>
      <c r="D813" s="45"/>
    </row>
    <row r="814" spans="1:4">
      <c r="A814" s="45"/>
      <c r="B814" s="45"/>
      <c r="C814" s="45"/>
      <c r="D814" s="45"/>
    </row>
    <row r="815" spans="1:4">
      <c r="A815" s="45"/>
      <c r="B815" s="45"/>
      <c r="C815" s="45"/>
      <c r="D815" s="45"/>
    </row>
    <row r="816" spans="1:4">
      <c r="A816" s="45"/>
      <c r="B816" s="45"/>
      <c r="C816" s="45"/>
      <c r="D816" s="45"/>
    </row>
    <row r="817" spans="1:4">
      <c r="A817" s="45"/>
      <c r="B817" s="45"/>
      <c r="C817" s="45"/>
      <c r="D817" s="45"/>
    </row>
    <row r="818" spans="1:4">
      <c r="A818" s="45"/>
      <c r="B818" s="45"/>
      <c r="C818" s="45"/>
      <c r="D818" s="45"/>
    </row>
    <row r="819" spans="1:4">
      <c r="A819" s="45"/>
      <c r="B819" s="45"/>
      <c r="C819" s="45"/>
      <c r="D819" s="45"/>
    </row>
    <row r="820" spans="1:4">
      <c r="A820" s="45"/>
      <c r="B820" s="45"/>
      <c r="C820" s="45"/>
      <c r="D820" s="45"/>
    </row>
    <row r="821" spans="1:4">
      <c r="A821" s="45"/>
      <c r="B821" s="45"/>
      <c r="C821" s="45"/>
      <c r="D821" s="45"/>
    </row>
    <row r="822" spans="1:4">
      <c r="A822" s="45"/>
      <c r="B822" s="45"/>
      <c r="C822" s="45"/>
      <c r="D822" s="45"/>
    </row>
    <row r="823" spans="1:4">
      <c r="A823" s="45"/>
      <c r="B823" s="45"/>
      <c r="C823" s="45"/>
      <c r="D823" s="45"/>
    </row>
    <row r="824" spans="1:4">
      <c r="A824" s="45"/>
      <c r="B824" s="45"/>
      <c r="C824" s="45"/>
      <c r="D824" s="45"/>
    </row>
    <row r="825" spans="1:4">
      <c r="A825" s="45"/>
      <c r="B825" s="45"/>
      <c r="C825" s="45"/>
      <c r="D825" s="45"/>
    </row>
    <row r="826" spans="1:4">
      <c r="A826" s="45"/>
      <c r="B826" s="45"/>
      <c r="C826" s="45"/>
      <c r="D826" s="45"/>
    </row>
    <row r="827" spans="1:4">
      <c r="A827" s="45"/>
      <c r="B827" s="45"/>
      <c r="C827" s="45"/>
      <c r="D827" s="45"/>
    </row>
    <row r="828" spans="1:4">
      <c r="A828" s="45"/>
      <c r="B828" s="45"/>
      <c r="C828" s="45"/>
      <c r="D828" s="45"/>
    </row>
    <row r="829" spans="1:4">
      <c r="A829" s="45"/>
      <c r="B829" s="45"/>
      <c r="C829" s="45"/>
      <c r="D829" s="45"/>
    </row>
    <row r="830" spans="1:4">
      <c r="A830" s="45"/>
      <c r="B830" s="45"/>
      <c r="C830" s="45"/>
      <c r="D830" s="45"/>
    </row>
    <row r="831" spans="1:4">
      <c r="A831" s="45"/>
      <c r="B831" s="45"/>
      <c r="C831" s="45"/>
      <c r="D831" s="45"/>
    </row>
    <row r="832" spans="1:4">
      <c r="A832" s="45"/>
      <c r="B832" s="45"/>
      <c r="C832" s="45"/>
      <c r="D832" s="45"/>
    </row>
    <row r="833" spans="1:4">
      <c r="A833" s="45"/>
      <c r="B833" s="45"/>
      <c r="C833" s="45"/>
      <c r="D833" s="45"/>
    </row>
    <row r="834" spans="1:4">
      <c r="A834" s="45"/>
      <c r="B834" s="45"/>
      <c r="C834" s="45"/>
      <c r="D834" s="45"/>
    </row>
    <row r="835" spans="1:4">
      <c r="A835" s="45"/>
      <c r="B835" s="45"/>
      <c r="C835" s="45"/>
      <c r="D835" s="45"/>
    </row>
    <row r="836" spans="1:4">
      <c r="A836" s="45"/>
      <c r="B836" s="45"/>
      <c r="C836" s="45"/>
      <c r="D836" s="45"/>
    </row>
    <row r="837" spans="1:4">
      <c r="A837" s="45"/>
      <c r="B837" s="45"/>
      <c r="C837" s="45"/>
      <c r="D837" s="45"/>
    </row>
    <row r="838" spans="1:4">
      <c r="A838" s="45"/>
      <c r="B838" s="45"/>
      <c r="C838" s="45"/>
      <c r="D838" s="45"/>
    </row>
    <row r="839" spans="1:4">
      <c r="A839" s="45"/>
      <c r="B839" s="45"/>
      <c r="C839" s="45"/>
      <c r="D839" s="45"/>
    </row>
    <row r="840" spans="1:4">
      <c r="A840" s="45"/>
      <c r="B840" s="45"/>
      <c r="C840" s="45"/>
      <c r="D840" s="45"/>
    </row>
    <row r="841" spans="1:4">
      <c r="A841" s="45"/>
      <c r="B841" s="45"/>
      <c r="C841" s="45"/>
      <c r="D841" s="45"/>
    </row>
    <row r="842" spans="1:4">
      <c r="A842" s="45"/>
      <c r="B842" s="45"/>
      <c r="C842" s="45"/>
      <c r="D842" s="45"/>
    </row>
    <row r="843" spans="1:4">
      <c r="A843" s="45"/>
      <c r="B843" s="45"/>
      <c r="C843" s="45"/>
      <c r="D843" s="45"/>
    </row>
    <row r="844" spans="1:4">
      <c r="A844" s="45"/>
      <c r="B844" s="45"/>
      <c r="C844" s="45"/>
      <c r="D844" s="45"/>
    </row>
    <row r="845" spans="1:4">
      <c r="A845" s="45"/>
      <c r="B845" s="45"/>
      <c r="C845" s="45"/>
      <c r="D845" s="45"/>
    </row>
    <row r="846" spans="1:4">
      <c r="A846" s="45"/>
      <c r="B846" s="45"/>
      <c r="C846" s="45"/>
      <c r="D846" s="45"/>
    </row>
    <row r="847" spans="1:4">
      <c r="A847" s="45"/>
      <c r="B847" s="45"/>
      <c r="C847" s="45"/>
      <c r="D847" s="45"/>
    </row>
    <row r="848" spans="1:4">
      <c r="A848" s="45"/>
      <c r="B848" s="45"/>
      <c r="C848" s="45"/>
      <c r="D848" s="45"/>
    </row>
    <row r="849" spans="1:4">
      <c r="A849" s="45"/>
      <c r="B849" s="45"/>
      <c r="C849" s="45"/>
      <c r="D849" s="45"/>
    </row>
    <row r="850" spans="1:4">
      <c r="A850" s="45"/>
      <c r="B850" s="45"/>
      <c r="C850" s="45"/>
      <c r="D850" s="45"/>
    </row>
    <row r="851" spans="1:4">
      <c r="A851" s="45"/>
      <c r="B851" s="45"/>
      <c r="C851" s="45"/>
      <c r="D851" s="45"/>
    </row>
    <row r="852" spans="1:4">
      <c r="A852" s="45"/>
      <c r="B852" s="45"/>
      <c r="C852" s="45"/>
      <c r="D852" s="45"/>
    </row>
    <row r="853" spans="1:4">
      <c r="A853" s="45"/>
      <c r="B853" s="45"/>
      <c r="C853" s="45"/>
      <c r="D853" s="45"/>
    </row>
    <row r="854" spans="1:4">
      <c r="A854" s="45"/>
      <c r="B854" s="45"/>
      <c r="C854" s="45"/>
      <c r="D854" s="45"/>
    </row>
    <row r="855" spans="1:4">
      <c r="A855" s="45"/>
      <c r="B855" s="45"/>
      <c r="C855" s="45"/>
      <c r="D855" s="45"/>
    </row>
    <row r="856" spans="1:4">
      <c r="A856" s="45"/>
      <c r="B856" s="45"/>
      <c r="C856" s="45"/>
      <c r="D856" s="45"/>
    </row>
    <row r="857" spans="1:4">
      <c r="A857" s="45"/>
      <c r="B857" s="45"/>
      <c r="C857" s="45"/>
      <c r="D857" s="45"/>
    </row>
    <row r="858" spans="1:4">
      <c r="A858" s="45"/>
      <c r="B858" s="45"/>
      <c r="C858" s="45"/>
      <c r="D858" s="45"/>
    </row>
    <row r="859" spans="1:4">
      <c r="A859" s="45"/>
      <c r="B859" s="45"/>
      <c r="C859" s="45"/>
      <c r="D859" s="45"/>
    </row>
    <row r="860" spans="1:4">
      <c r="A860" s="45"/>
      <c r="B860" s="45"/>
      <c r="C860" s="45"/>
      <c r="D860" s="45"/>
    </row>
    <row r="861" spans="1:4">
      <c r="A861" s="45"/>
      <c r="B861" s="45"/>
      <c r="C861" s="45"/>
      <c r="D861" s="45"/>
    </row>
    <row r="862" spans="1:4">
      <c r="A862" s="45"/>
      <c r="B862" s="45"/>
      <c r="C862" s="45"/>
      <c r="D862" s="45"/>
    </row>
    <row r="863" spans="1:4">
      <c r="A863" s="45"/>
      <c r="B863" s="45"/>
      <c r="C863" s="45"/>
      <c r="D863" s="45"/>
    </row>
    <row r="864" spans="1:4">
      <c r="A864" s="45"/>
      <c r="B864" s="45"/>
      <c r="C864" s="45"/>
      <c r="D864" s="45"/>
    </row>
    <row r="865" spans="1:4">
      <c r="A865" s="45"/>
      <c r="B865" s="45"/>
      <c r="C865" s="45"/>
      <c r="D865" s="45"/>
    </row>
    <row r="866" spans="1:4">
      <c r="A866" s="45"/>
      <c r="B866" s="45"/>
      <c r="C866" s="45"/>
      <c r="D866" s="45"/>
    </row>
    <row r="867" spans="1:4">
      <c r="A867" s="45"/>
      <c r="B867" s="45"/>
      <c r="C867" s="45"/>
      <c r="D867" s="45"/>
    </row>
    <row r="868" spans="1:4">
      <c r="A868" s="45"/>
      <c r="B868" s="45"/>
      <c r="C868" s="45"/>
      <c r="D868" s="45"/>
    </row>
    <row r="869" spans="1:4">
      <c r="A869" s="45"/>
      <c r="B869" s="45"/>
      <c r="C869" s="45"/>
      <c r="D869" s="45"/>
    </row>
    <row r="870" spans="1:4">
      <c r="A870" s="45"/>
      <c r="B870" s="45"/>
      <c r="C870" s="45"/>
      <c r="D870" s="45"/>
    </row>
    <row r="871" spans="1:4">
      <c r="A871" s="45"/>
      <c r="B871" s="45"/>
      <c r="C871" s="45"/>
      <c r="D871" s="45"/>
    </row>
    <row r="872" spans="1:4">
      <c r="A872" s="45"/>
      <c r="B872" s="45"/>
      <c r="C872" s="45"/>
      <c r="D872" s="45"/>
    </row>
    <row r="873" spans="1:4">
      <c r="A873" s="45"/>
      <c r="B873" s="45"/>
      <c r="C873" s="45"/>
      <c r="D873" s="45"/>
    </row>
    <row r="874" spans="1:4">
      <c r="A874" s="45"/>
      <c r="B874" s="45"/>
      <c r="C874" s="45"/>
      <c r="D874" s="45"/>
    </row>
    <row r="875" spans="1:4">
      <c r="A875" s="45"/>
      <c r="B875" s="45"/>
      <c r="C875" s="45"/>
      <c r="D875" s="45"/>
    </row>
    <row r="876" spans="1:4">
      <c r="A876" s="45"/>
      <c r="B876" s="45"/>
      <c r="C876" s="45"/>
      <c r="D876" s="45"/>
    </row>
    <row r="877" spans="1:4">
      <c r="A877" s="45"/>
      <c r="B877" s="45"/>
      <c r="C877" s="45"/>
      <c r="D877" s="45"/>
    </row>
    <row r="878" spans="1:4">
      <c r="A878" s="45"/>
      <c r="B878" s="45"/>
      <c r="C878" s="45"/>
      <c r="D878" s="45"/>
    </row>
    <row r="879" spans="1:4">
      <c r="A879" s="45"/>
      <c r="B879" s="45"/>
      <c r="C879" s="45"/>
      <c r="D879" s="45"/>
    </row>
    <row r="880" spans="1:4">
      <c r="A880" s="45"/>
      <c r="B880" s="45"/>
      <c r="C880" s="45"/>
      <c r="D880" s="45"/>
    </row>
    <row r="881" spans="1:4">
      <c r="A881" s="45"/>
      <c r="B881" s="45"/>
      <c r="C881" s="45"/>
      <c r="D881" s="45"/>
    </row>
    <row r="882" spans="1:4">
      <c r="A882" s="45"/>
      <c r="B882" s="45"/>
      <c r="C882" s="45"/>
      <c r="D882" s="45"/>
    </row>
    <row r="883" spans="1:4">
      <c r="A883" s="45"/>
      <c r="B883" s="45"/>
      <c r="C883" s="45"/>
      <c r="D883" s="45"/>
    </row>
    <row r="884" spans="1:4">
      <c r="A884" s="45"/>
      <c r="B884" s="45"/>
      <c r="C884" s="45"/>
      <c r="D884" s="45"/>
    </row>
    <row r="885" spans="1:4">
      <c r="A885" s="45"/>
      <c r="B885" s="45"/>
      <c r="C885" s="45"/>
      <c r="D885" s="45"/>
    </row>
    <row r="886" spans="1:4">
      <c r="A886" s="45"/>
      <c r="B886" s="45"/>
      <c r="C886" s="45"/>
      <c r="D886" s="45"/>
    </row>
    <row r="887" spans="1:4">
      <c r="A887" s="45"/>
      <c r="B887" s="45"/>
      <c r="C887" s="45"/>
      <c r="D887" s="45"/>
    </row>
    <row r="888" spans="1:4">
      <c r="A888" s="45"/>
      <c r="B888" s="45"/>
      <c r="C888" s="45"/>
      <c r="D888" s="45"/>
    </row>
    <row r="889" spans="1:4">
      <c r="A889" s="45"/>
      <c r="B889" s="45"/>
      <c r="C889" s="45"/>
      <c r="D889" s="45"/>
    </row>
    <row r="890" spans="1:4">
      <c r="A890" s="45"/>
      <c r="B890" s="45"/>
      <c r="C890" s="45"/>
      <c r="D890" s="45"/>
    </row>
    <row r="891" spans="1:4">
      <c r="A891" s="45"/>
      <c r="B891" s="45"/>
      <c r="C891" s="45"/>
      <c r="D891" s="45"/>
    </row>
    <row r="892" spans="1:4">
      <c r="A892" s="45"/>
      <c r="B892" s="45"/>
      <c r="C892" s="45"/>
      <c r="D892" s="45"/>
    </row>
    <row r="893" spans="1:4">
      <c r="A893" s="45"/>
      <c r="B893" s="45"/>
      <c r="C893" s="45"/>
      <c r="D893" s="45"/>
    </row>
    <row r="894" spans="1:4">
      <c r="A894" s="45"/>
      <c r="B894" s="45"/>
      <c r="C894" s="45"/>
      <c r="D894" s="45"/>
    </row>
    <row r="895" spans="1:4">
      <c r="A895" s="45"/>
      <c r="B895" s="45"/>
      <c r="C895" s="45"/>
      <c r="D895" s="45"/>
    </row>
    <row r="896" spans="1:4">
      <c r="A896" s="45"/>
      <c r="B896" s="45"/>
      <c r="C896" s="45"/>
      <c r="D896" s="45"/>
    </row>
    <row r="897" spans="1:4">
      <c r="A897" s="45"/>
      <c r="B897" s="45"/>
      <c r="C897" s="45"/>
      <c r="D897" s="45"/>
    </row>
    <row r="898" spans="1:4">
      <c r="A898" s="45"/>
      <c r="B898" s="45"/>
      <c r="C898" s="45"/>
      <c r="D898" s="45"/>
    </row>
    <row r="899" spans="1:4">
      <c r="A899" s="45"/>
      <c r="B899" s="45"/>
      <c r="C899" s="45"/>
      <c r="D899" s="45"/>
    </row>
    <row r="900" spans="1:4">
      <c r="A900" s="45"/>
      <c r="B900" s="45"/>
      <c r="C900" s="45"/>
      <c r="D900" s="45"/>
    </row>
    <row r="901" spans="1:4">
      <c r="A901" s="45"/>
      <c r="B901" s="45"/>
      <c r="C901" s="45"/>
      <c r="D901" s="45"/>
    </row>
    <row r="902" spans="1:4">
      <c r="A902" s="45"/>
      <c r="B902" s="45"/>
      <c r="C902" s="45"/>
      <c r="D902" s="45"/>
    </row>
    <row r="903" spans="1:4">
      <c r="A903" s="45"/>
      <c r="B903" s="45"/>
      <c r="C903" s="45"/>
      <c r="D903" s="45"/>
    </row>
    <row r="904" spans="1:4">
      <c r="A904" s="45"/>
      <c r="B904" s="45"/>
      <c r="C904" s="45"/>
      <c r="D904" s="45"/>
    </row>
    <row r="905" spans="1:4">
      <c r="A905" s="45"/>
      <c r="B905" s="45"/>
      <c r="C905" s="45"/>
      <c r="D905" s="45"/>
    </row>
    <row r="906" spans="1:4">
      <c r="A906" s="45"/>
      <c r="B906" s="45"/>
      <c r="C906" s="45"/>
      <c r="D906" s="45"/>
    </row>
    <row r="907" spans="1:4">
      <c r="A907" s="45"/>
      <c r="B907" s="45"/>
      <c r="C907" s="45"/>
      <c r="D907" s="45"/>
    </row>
    <row r="908" spans="1:4">
      <c r="A908" s="45"/>
      <c r="B908" s="45"/>
      <c r="C908" s="45"/>
      <c r="D908" s="45"/>
    </row>
    <row r="909" spans="1:4">
      <c r="A909" s="45"/>
      <c r="B909" s="45"/>
      <c r="C909" s="45"/>
      <c r="D909" s="45"/>
    </row>
    <row r="910" spans="1:4">
      <c r="A910" s="45"/>
      <c r="B910" s="45"/>
      <c r="C910" s="45"/>
      <c r="D910" s="45"/>
    </row>
    <row r="911" spans="1:4">
      <c r="A911" s="45"/>
      <c r="B911" s="45"/>
      <c r="C911" s="45"/>
      <c r="D911" s="45"/>
    </row>
    <row r="912" spans="1:4">
      <c r="A912" s="45"/>
      <c r="B912" s="45"/>
      <c r="C912" s="45"/>
      <c r="D912" s="45"/>
    </row>
    <row r="913" spans="1:4">
      <c r="A913" s="45"/>
      <c r="B913" s="45"/>
      <c r="C913" s="45"/>
      <c r="D913" s="45"/>
    </row>
    <row r="914" spans="1:4">
      <c r="A914" s="45"/>
      <c r="B914" s="45"/>
      <c r="C914" s="45"/>
      <c r="D914" s="45"/>
    </row>
    <row r="915" spans="1:4">
      <c r="A915" s="45"/>
      <c r="B915" s="45"/>
      <c r="C915" s="45"/>
      <c r="D915" s="45"/>
    </row>
    <row r="916" spans="1:4">
      <c r="A916" s="45"/>
      <c r="B916" s="45"/>
      <c r="C916" s="45"/>
      <c r="D916" s="45"/>
    </row>
    <row r="917" spans="1:4">
      <c r="A917" s="45"/>
      <c r="B917" s="45"/>
      <c r="C917" s="45"/>
      <c r="D917" s="45"/>
    </row>
    <row r="918" spans="1:4">
      <c r="A918" s="45"/>
      <c r="B918" s="45"/>
      <c r="C918" s="45"/>
      <c r="D918" s="45"/>
    </row>
    <row r="919" spans="1:4">
      <c r="A919" s="45"/>
      <c r="B919" s="45"/>
      <c r="C919" s="45"/>
      <c r="D919" s="45"/>
    </row>
    <row r="920" spans="1:4">
      <c r="A920" s="45"/>
      <c r="B920" s="45"/>
      <c r="C920" s="45"/>
      <c r="D920" s="45"/>
    </row>
    <row r="921" spans="1:4">
      <c r="A921" s="45"/>
      <c r="B921" s="45"/>
      <c r="C921" s="45"/>
      <c r="D921" s="45"/>
    </row>
    <row r="922" spans="1:4">
      <c r="A922" s="45"/>
      <c r="B922" s="45"/>
      <c r="C922" s="45"/>
      <c r="D922" s="45"/>
    </row>
    <row r="923" spans="1:4">
      <c r="A923" s="45"/>
      <c r="B923" s="45"/>
      <c r="C923" s="45"/>
      <c r="D923" s="45"/>
    </row>
    <row r="924" spans="1:4">
      <c r="A924" s="45"/>
      <c r="B924" s="45"/>
      <c r="C924" s="45"/>
      <c r="D924" s="45"/>
    </row>
    <row r="925" spans="1:4">
      <c r="A925" s="45"/>
      <c r="B925" s="45"/>
      <c r="C925" s="45"/>
      <c r="D925" s="45"/>
    </row>
    <row r="926" spans="1:4">
      <c r="A926" s="45"/>
      <c r="B926" s="45"/>
      <c r="C926" s="45"/>
      <c r="D926" s="45"/>
    </row>
    <row r="927" spans="1:4">
      <c r="A927" s="45"/>
      <c r="B927" s="45"/>
      <c r="C927" s="45"/>
      <c r="D927" s="45"/>
    </row>
    <row r="928" spans="1:4">
      <c r="A928" s="45"/>
      <c r="B928" s="45"/>
      <c r="C928" s="45"/>
      <c r="D928" s="45"/>
    </row>
    <row r="929" spans="1:4">
      <c r="A929" s="45"/>
      <c r="B929" s="45"/>
      <c r="C929" s="45"/>
      <c r="D929" s="45"/>
    </row>
    <row r="930" spans="1:4">
      <c r="A930" s="45"/>
      <c r="B930" s="45"/>
      <c r="C930" s="45"/>
      <c r="D930" s="45"/>
    </row>
    <row r="931" spans="1:4">
      <c r="A931" s="45"/>
      <c r="B931" s="45"/>
      <c r="C931" s="45"/>
      <c r="D931" s="45"/>
    </row>
    <row r="932" spans="1:4">
      <c r="A932" s="45"/>
      <c r="B932" s="45"/>
      <c r="C932" s="45"/>
      <c r="D932" s="45"/>
    </row>
    <row r="933" spans="1:4">
      <c r="A933" s="45"/>
      <c r="B933" s="45"/>
      <c r="C933" s="45"/>
      <c r="D933" s="45"/>
    </row>
    <row r="934" spans="1:4">
      <c r="A934" s="45"/>
      <c r="B934" s="45"/>
      <c r="C934" s="45"/>
      <c r="D934" s="45"/>
    </row>
    <row r="935" spans="1:4">
      <c r="A935" s="45"/>
      <c r="B935" s="45"/>
      <c r="C935" s="45"/>
      <c r="D935" s="45"/>
    </row>
    <row r="936" spans="1:4">
      <c r="A936" s="45"/>
      <c r="B936" s="45"/>
      <c r="C936" s="45"/>
      <c r="D936" s="45"/>
    </row>
    <row r="937" spans="1:4">
      <c r="A937" s="45"/>
      <c r="B937" s="45"/>
      <c r="C937" s="45"/>
      <c r="D937" s="45"/>
    </row>
    <row r="938" spans="1:4">
      <c r="A938" s="45"/>
      <c r="B938" s="45"/>
      <c r="C938" s="45"/>
      <c r="D938" s="45"/>
    </row>
    <row r="939" spans="1:4">
      <c r="A939" s="45"/>
      <c r="B939" s="45"/>
      <c r="C939" s="45"/>
      <c r="D939" s="45"/>
    </row>
    <row r="940" spans="1:4">
      <c r="A940" s="45"/>
      <c r="B940" s="45"/>
      <c r="C940" s="45"/>
      <c r="D940" s="45"/>
    </row>
    <row r="941" spans="1:4">
      <c r="A941" s="45"/>
      <c r="B941" s="45"/>
      <c r="C941" s="45"/>
      <c r="D941" s="45"/>
    </row>
    <row r="942" spans="1:4">
      <c r="A942" s="45"/>
      <c r="B942" s="45"/>
      <c r="C942" s="45"/>
      <c r="D942" s="45"/>
    </row>
    <row r="943" spans="1:4">
      <c r="A943" s="45"/>
      <c r="B943" s="45"/>
      <c r="C943" s="45"/>
      <c r="D943" s="45"/>
    </row>
    <row r="944" spans="1:4">
      <c r="A944" s="45"/>
      <c r="B944" s="45"/>
      <c r="C944" s="45"/>
      <c r="D944" s="45"/>
    </row>
    <row r="945" spans="1:4">
      <c r="A945" s="45"/>
      <c r="B945" s="45"/>
      <c r="C945" s="45"/>
      <c r="D945" s="45"/>
    </row>
    <row r="946" spans="1:4">
      <c r="A946" s="45"/>
      <c r="B946" s="45"/>
      <c r="C946" s="45"/>
      <c r="D946" s="45"/>
    </row>
    <row r="947" spans="1:4">
      <c r="A947" s="45"/>
      <c r="B947" s="45"/>
      <c r="C947" s="45"/>
      <c r="D947" s="45"/>
    </row>
    <row r="948" spans="1:4">
      <c r="A948" s="45"/>
      <c r="B948" s="45"/>
      <c r="C948" s="45"/>
      <c r="D948" s="45"/>
    </row>
    <row r="949" spans="1:4">
      <c r="A949" s="45"/>
      <c r="B949" s="45"/>
      <c r="C949" s="45"/>
      <c r="D949" s="45"/>
    </row>
    <row r="950" spans="1:4">
      <c r="A950" s="45"/>
      <c r="B950" s="45"/>
      <c r="C950" s="45"/>
      <c r="D950" s="45"/>
    </row>
    <row r="951" spans="1:4">
      <c r="A951" s="45"/>
      <c r="B951" s="45"/>
      <c r="C951" s="45"/>
      <c r="D951" s="45"/>
    </row>
    <row r="952" spans="1:4">
      <c r="A952" s="45"/>
      <c r="B952" s="45"/>
      <c r="C952" s="45"/>
      <c r="D952" s="45"/>
    </row>
    <row r="953" spans="1:4">
      <c r="A953" s="45"/>
      <c r="B953" s="45"/>
      <c r="C953" s="45"/>
      <c r="D953" s="45"/>
    </row>
    <row r="954" spans="1:4">
      <c r="A954" s="45"/>
      <c r="B954" s="45"/>
      <c r="C954" s="45"/>
      <c r="D954" s="45"/>
    </row>
    <row r="955" spans="1:4">
      <c r="A955" s="45"/>
      <c r="B955" s="45"/>
      <c r="C955" s="45"/>
      <c r="D955" s="45"/>
    </row>
    <row r="956" spans="1:4">
      <c r="A956" s="45"/>
      <c r="B956" s="45"/>
      <c r="C956" s="45"/>
      <c r="D956" s="45"/>
    </row>
    <row r="957" spans="1:4">
      <c r="A957" s="45"/>
      <c r="B957" s="45"/>
      <c r="C957" s="45"/>
      <c r="D957" s="45"/>
    </row>
    <row r="958" spans="1:4">
      <c r="A958" s="45"/>
      <c r="B958" s="45"/>
      <c r="C958" s="45"/>
      <c r="D958" s="45"/>
    </row>
    <row r="959" spans="1:4">
      <c r="A959" s="45"/>
      <c r="B959" s="45"/>
      <c r="C959" s="45"/>
      <c r="D959" s="45"/>
    </row>
    <row r="960" spans="1:4">
      <c r="A960" s="45"/>
      <c r="B960" s="45"/>
      <c r="C960" s="45"/>
      <c r="D960" s="45"/>
    </row>
    <row r="961" spans="1:4">
      <c r="A961" s="45"/>
      <c r="B961" s="45"/>
      <c r="C961" s="45"/>
      <c r="D961" s="45"/>
    </row>
    <row r="962" spans="1:4">
      <c r="A962" s="45"/>
      <c r="B962" s="45"/>
      <c r="C962" s="45"/>
      <c r="D962" s="45"/>
    </row>
    <row r="963" spans="1:4">
      <c r="A963" s="45"/>
      <c r="B963" s="45"/>
      <c r="C963" s="45"/>
      <c r="D963" s="45"/>
    </row>
    <row r="964" spans="1:4">
      <c r="A964" s="45"/>
      <c r="B964" s="45"/>
      <c r="C964" s="45"/>
      <c r="D964" s="45"/>
    </row>
    <row r="965" spans="1:4">
      <c r="A965" s="45"/>
      <c r="B965" s="45"/>
      <c r="C965" s="45"/>
      <c r="D965" s="45"/>
    </row>
    <row r="966" spans="1:4">
      <c r="A966" s="45"/>
      <c r="B966" s="45"/>
      <c r="C966" s="45"/>
      <c r="D966" s="45"/>
    </row>
    <row r="967" spans="1:4">
      <c r="A967" s="45"/>
      <c r="B967" s="45"/>
      <c r="C967" s="45"/>
      <c r="D967" s="45"/>
    </row>
    <row r="968" spans="1:4">
      <c r="A968" s="45"/>
      <c r="B968" s="45"/>
      <c r="C968" s="45"/>
      <c r="D968" s="45"/>
    </row>
    <row r="969" spans="1:4">
      <c r="A969" s="45"/>
      <c r="B969" s="45"/>
      <c r="C969" s="45"/>
      <c r="D969" s="45"/>
    </row>
    <row r="970" spans="1:4">
      <c r="A970" s="45"/>
      <c r="B970" s="45"/>
      <c r="C970" s="45"/>
      <c r="D970" s="45"/>
    </row>
    <row r="971" spans="1:4">
      <c r="A971" s="45"/>
      <c r="B971" s="45"/>
      <c r="C971" s="45"/>
      <c r="D971" s="45"/>
    </row>
    <row r="972" spans="1:4">
      <c r="A972" s="45"/>
      <c r="B972" s="45"/>
      <c r="C972" s="45"/>
      <c r="D972" s="45"/>
    </row>
    <row r="973" spans="1:4">
      <c r="A973" s="45"/>
      <c r="B973" s="45"/>
      <c r="C973" s="45"/>
      <c r="D973" s="45"/>
    </row>
    <row r="974" spans="1:4">
      <c r="A974" s="45"/>
      <c r="B974" s="45"/>
      <c r="C974" s="45"/>
      <c r="D974" s="45"/>
    </row>
    <row r="975" spans="1:4">
      <c r="A975" s="45"/>
      <c r="B975" s="45"/>
      <c r="C975" s="45"/>
      <c r="D975" s="45"/>
    </row>
    <row r="976" spans="1:4">
      <c r="A976" s="45"/>
      <c r="B976" s="45"/>
      <c r="C976" s="45"/>
      <c r="D976" s="45"/>
    </row>
    <row r="977" spans="1:4">
      <c r="A977" s="45"/>
      <c r="B977" s="45"/>
      <c r="C977" s="45"/>
      <c r="D977" s="45"/>
    </row>
    <row r="978" spans="1:4">
      <c r="A978" s="45"/>
      <c r="B978" s="45"/>
      <c r="C978" s="45"/>
      <c r="D978" s="45"/>
    </row>
    <row r="979" spans="1:4">
      <c r="A979" s="45"/>
      <c r="B979" s="45"/>
      <c r="C979" s="45"/>
      <c r="D979" s="45"/>
    </row>
    <row r="980" spans="1:4">
      <c r="A980" s="45"/>
      <c r="B980" s="45"/>
      <c r="C980" s="45"/>
      <c r="D980" s="45"/>
    </row>
    <row r="981" spans="1:4">
      <c r="A981" s="45"/>
      <c r="B981" s="45"/>
      <c r="C981" s="45"/>
      <c r="D981" s="45"/>
    </row>
    <row r="982" spans="1:4">
      <c r="A982" s="45"/>
      <c r="B982" s="45"/>
      <c r="C982" s="45"/>
      <c r="D982" s="45"/>
    </row>
    <row r="983" spans="1:4">
      <c r="A983" s="45"/>
      <c r="B983" s="45"/>
      <c r="C983" s="45"/>
      <c r="D983" s="45"/>
    </row>
    <row r="984" spans="1:4">
      <c r="A984" s="45"/>
      <c r="B984" s="45"/>
      <c r="C984" s="45"/>
      <c r="D984" s="45"/>
    </row>
    <row r="985" spans="1:4">
      <c r="A985" s="45"/>
      <c r="B985" s="45"/>
      <c r="C985" s="45"/>
      <c r="D985" s="45"/>
    </row>
    <row r="986" spans="1:4">
      <c r="A986" s="45"/>
      <c r="B986" s="45"/>
      <c r="C986" s="45"/>
      <c r="D986" s="45"/>
    </row>
    <row r="987" spans="1:4">
      <c r="A987" s="45"/>
      <c r="B987" s="45"/>
      <c r="C987" s="45"/>
      <c r="D987" s="45"/>
    </row>
    <row r="988" spans="1:4">
      <c r="A988" s="45"/>
      <c r="B988" s="45"/>
      <c r="C988" s="45"/>
      <c r="D988" s="45"/>
    </row>
    <row r="989" spans="1:4">
      <c r="A989" s="45"/>
      <c r="B989" s="45"/>
      <c r="C989" s="45"/>
      <c r="D989" s="45"/>
    </row>
    <row r="990" spans="1:4">
      <c r="A990" s="45"/>
      <c r="B990" s="45"/>
      <c r="C990" s="45"/>
      <c r="D990" s="45"/>
    </row>
    <row r="991" spans="1:4">
      <c r="A991" s="45"/>
      <c r="B991" s="45"/>
      <c r="C991" s="45"/>
      <c r="D991" s="45"/>
    </row>
    <row r="992" spans="1:4">
      <c r="A992" s="45"/>
      <c r="B992" s="45"/>
      <c r="C992" s="45"/>
      <c r="D992" s="45"/>
    </row>
    <row r="993" spans="1:4">
      <c r="A993" s="45"/>
      <c r="B993" s="45"/>
      <c r="C993" s="45"/>
      <c r="D993" s="45"/>
    </row>
    <row r="994" spans="1:4">
      <c r="A994" s="45"/>
      <c r="B994" s="45"/>
      <c r="C994" s="45"/>
      <c r="D994" s="45"/>
    </row>
    <row r="995" spans="1:4">
      <c r="A995" s="45"/>
      <c r="B995" s="45"/>
      <c r="C995" s="45"/>
      <c r="D995" s="45"/>
    </row>
    <row r="996" spans="1:4">
      <c r="A996" s="45"/>
      <c r="B996" s="45"/>
      <c r="C996" s="45"/>
      <c r="D996" s="45"/>
    </row>
    <row r="997" spans="1:4">
      <c r="A997" s="45"/>
      <c r="B997" s="45"/>
      <c r="C997" s="45"/>
      <c r="D997" s="45"/>
    </row>
    <row r="998" spans="1:4">
      <c r="A998" s="45"/>
      <c r="B998" s="45"/>
      <c r="C998" s="45"/>
      <c r="D998" s="45"/>
    </row>
    <row r="999" spans="1:4">
      <c r="A999" s="45"/>
      <c r="B999" s="45"/>
      <c r="C999" s="45"/>
      <c r="D999" s="45"/>
    </row>
    <row r="1000" spans="1:4">
      <c r="A1000" s="45"/>
      <c r="B1000" s="45"/>
      <c r="C1000" s="45"/>
      <c r="D1000" s="45"/>
    </row>
    <row r="1001" spans="1:4">
      <c r="A1001" s="45"/>
      <c r="B1001" s="45"/>
      <c r="C1001" s="45"/>
      <c r="D1001" s="45"/>
    </row>
    <row r="1002" spans="1:4">
      <c r="A1002" s="45"/>
      <c r="B1002" s="45"/>
      <c r="C1002" s="45"/>
      <c r="D1002" s="45"/>
    </row>
    <row r="1003" spans="1:4">
      <c r="A1003" s="45"/>
      <c r="B1003" s="45"/>
      <c r="C1003" s="45"/>
      <c r="D1003" s="45"/>
    </row>
    <row r="1004" spans="1:4">
      <c r="A1004" s="45"/>
      <c r="B1004" s="45"/>
      <c r="C1004" s="45"/>
      <c r="D1004" s="45"/>
    </row>
    <row r="1005" spans="1:4">
      <c r="A1005" s="45"/>
      <c r="B1005" s="45"/>
      <c r="C1005" s="45"/>
      <c r="D1005" s="45"/>
    </row>
    <row r="1006" spans="1:4">
      <c r="A1006" s="45"/>
      <c r="B1006" s="45"/>
      <c r="C1006" s="45"/>
      <c r="D1006" s="45"/>
    </row>
    <row r="1007" spans="1:4">
      <c r="A1007" s="45"/>
      <c r="B1007" s="45"/>
      <c r="C1007" s="45"/>
      <c r="D1007" s="45"/>
    </row>
    <row r="1008" spans="1:4">
      <c r="A1008" s="45"/>
      <c r="B1008" s="45"/>
      <c r="C1008" s="45"/>
      <c r="D1008" s="45"/>
    </row>
    <row r="1009" spans="1:4">
      <c r="A1009" s="45"/>
      <c r="B1009" s="45"/>
      <c r="C1009" s="45"/>
      <c r="D1009" s="45"/>
    </row>
    <row r="1010" spans="1:4">
      <c r="A1010" s="45"/>
      <c r="B1010" s="45"/>
      <c r="C1010" s="45"/>
      <c r="D1010" s="45"/>
    </row>
    <row r="1011" spans="1:4">
      <c r="A1011" s="45"/>
      <c r="B1011" s="45"/>
      <c r="C1011" s="45"/>
      <c r="D1011" s="45"/>
    </row>
    <row r="1012" spans="1:4">
      <c r="A1012" s="45"/>
      <c r="B1012" s="45"/>
      <c r="C1012" s="45"/>
      <c r="D1012" s="45"/>
    </row>
    <row r="1013" spans="1:4">
      <c r="A1013" s="45"/>
      <c r="B1013" s="45"/>
      <c r="C1013" s="45"/>
      <c r="D1013" s="45"/>
    </row>
    <row r="1014" spans="1:4">
      <c r="A1014" s="45"/>
      <c r="B1014" s="45"/>
      <c r="C1014" s="45"/>
      <c r="D1014" s="45"/>
    </row>
    <row r="1015" spans="1:4">
      <c r="A1015" s="45"/>
      <c r="B1015" s="45"/>
      <c r="C1015" s="45"/>
      <c r="D1015" s="45"/>
    </row>
    <row r="1016" spans="1:4">
      <c r="A1016" s="45"/>
      <c r="B1016" s="45"/>
      <c r="C1016" s="45"/>
      <c r="D1016" s="45"/>
    </row>
    <row r="1017" spans="1:4">
      <c r="A1017" s="45"/>
      <c r="B1017" s="45"/>
      <c r="C1017" s="45"/>
      <c r="D1017" s="45"/>
    </row>
    <row r="1018" spans="1:4">
      <c r="A1018" s="45"/>
      <c r="B1018" s="45"/>
      <c r="C1018" s="45"/>
      <c r="D1018" s="45"/>
    </row>
    <row r="1019" spans="1:4">
      <c r="A1019" s="45"/>
      <c r="B1019" s="45"/>
      <c r="C1019" s="45"/>
      <c r="D1019" s="45"/>
    </row>
    <row r="1020" spans="1:4">
      <c r="A1020" s="45"/>
      <c r="B1020" s="45"/>
      <c r="C1020" s="45"/>
      <c r="D1020" s="45"/>
    </row>
    <row r="1021" spans="1:4">
      <c r="A1021" s="45"/>
      <c r="B1021" s="45"/>
      <c r="C1021" s="45"/>
      <c r="D1021" s="45"/>
    </row>
    <row r="1022" spans="1:4">
      <c r="A1022" s="45"/>
      <c r="B1022" s="45"/>
      <c r="C1022" s="45"/>
      <c r="D1022" s="45"/>
    </row>
    <row r="1023" spans="1:4">
      <c r="A1023" s="45"/>
      <c r="B1023" s="45"/>
      <c r="C1023" s="45"/>
      <c r="D1023" s="45"/>
    </row>
    <row r="1024" spans="1:4">
      <c r="A1024" s="45"/>
      <c r="B1024" s="45"/>
      <c r="C1024" s="45"/>
      <c r="D1024" s="45"/>
    </row>
    <row r="1025" spans="1:4">
      <c r="A1025" s="45"/>
      <c r="B1025" s="45"/>
      <c r="C1025" s="45"/>
      <c r="D1025" s="45"/>
    </row>
    <row r="1026" spans="1:4">
      <c r="A1026" s="45"/>
      <c r="B1026" s="45"/>
      <c r="C1026" s="45"/>
      <c r="D1026" s="45"/>
    </row>
    <row r="1027" spans="1:4">
      <c r="A1027" s="45"/>
      <c r="B1027" s="45"/>
      <c r="C1027" s="45"/>
      <c r="D1027" s="45"/>
    </row>
    <row r="1028" spans="1:4">
      <c r="A1028" s="45"/>
      <c r="B1028" s="45"/>
      <c r="C1028" s="45"/>
      <c r="D1028" s="45"/>
    </row>
    <row r="1029" spans="1:4">
      <c r="A1029" s="45"/>
      <c r="B1029" s="45"/>
      <c r="C1029" s="45"/>
      <c r="D1029" s="45"/>
    </row>
    <row r="1030" spans="1:4">
      <c r="A1030" s="45"/>
      <c r="B1030" s="45"/>
      <c r="C1030" s="45"/>
      <c r="D1030" s="45"/>
    </row>
    <row r="1031" spans="1:4">
      <c r="A1031" s="45"/>
      <c r="B1031" s="45"/>
      <c r="C1031" s="45"/>
      <c r="D1031" s="45"/>
    </row>
    <row r="1032" spans="1:4">
      <c r="A1032" s="45"/>
      <c r="B1032" s="45"/>
      <c r="C1032" s="45"/>
      <c r="D1032" s="45"/>
    </row>
    <row r="1033" spans="1:4">
      <c r="A1033" s="45"/>
      <c r="B1033" s="45"/>
      <c r="C1033" s="45"/>
      <c r="D1033" s="45"/>
    </row>
    <row r="1034" spans="1:4">
      <c r="A1034" s="45"/>
      <c r="B1034" s="45"/>
      <c r="C1034" s="45"/>
      <c r="D1034" s="45"/>
    </row>
    <row r="1035" spans="1:4">
      <c r="A1035" s="45"/>
      <c r="B1035" s="45"/>
      <c r="C1035" s="45"/>
      <c r="D1035" s="45"/>
    </row>
    <row r="1036" spans="1:4">
      <c r="A1036" s="45"/>
      <c r="B1036" s="45"/>
      <c r="C1036" s="45"/>
      <c r="D1036" s="45"/>
    </row>
    <row r="1037" spans="1:4">
      <c r="A1037" s="45"/>
      <c r="B1037" s="45"/>
      <c r="C1037" s="45"/>
      <c r="D1037" s="45"/>
    </row>
    <row r="1038" spans="1:4">
      <c r="A1038" s="45"/>
      <c r="B1038" s="45"/>
      <c r="C1038" s="45"/>
      <c r="D1038" s="45"/>
    </row>
    <row r="1039" spans="1:4">
      <c r="A1039" s="45"/>
      <c r="B1039" s="45"/>
      <c r="C1039" s="45"/>
      <c r="D1039" s="45"/>
    </row>
    <row r="1040" spans="1:4">
      <c r="A1040" s="45"/>
      <c r="B1040" s="45"/>
      <c r="C1040" s="45"/>
      <c r="D1040" s="45"/>
    </row>
    <row r="1041" spans="1:4">
      <c r="A1041" s="45"/>
      <c r="B1041" s="45"/>
      <c r="C1041" s="45"/>
      <c r="D1041" s="45"/>
    </row>
    <row r="1042" spans="1:4">
      <c r="A1042" s="45"/>
      <c r="B1042" s="45"/>
      <c r="C1042" s="45"/>
      <c r="D1042" s="45"/>
    </row>
    <row r="1043" spans="1:4">
      <c r="A1043" s="45"/>
      <c r="B1043" s="45"/>
      <c r="C1043" s="45"/>
      <c r="D1043" s="45"/>
    </row>
    <row r="1044" spans="1:4">
      <c r="A1044" s="45"/>
      <c r="B1044" s="45"/>
      <c r="C1044" s="45"/>
      <c r="D1044" s="45"/>
    </row>
    <row r="1045" spans="1:4">
      <c r="A1045" s="45"/>
      <c r="B1045" s="45"/>
      <c r="C1045" s="45"/>
      <c r="D1045" s="45"/>
    </row>
    <row r="1046" spans="1:4">
      <c r="A1046" s="45"/>
      <c r="B1046" s="45"/>
      <c r="C1046" s="45"/>
      <c r="D1046" s="45"/>
    </row>
    <row r="1047" spans="1:4">
      <c r="A1047" s="45"/>
      <c r="B1047" s="45"/>
      <c r="C1047" s="45"/>
      <c r="D1047" s="45"/>
    </row>
    <row r="1048" spans="1:4">
      <c r="A1048" s="45"/>
      <c r="B1048" s="45"/>
      <c r="C1048" s="45"/>
      <c r="D1048" s="45"/>
    </row>
    <row r="1049" spans="1:4">
      <c r="A1049" s="45"/>
      <c r="B1049" s="45"/>
      <c r="C1049" s="45"/>
      <c r="D1049" s="45"/>
    </row>
    <row r="1050" spans="1:4">
      <c r="A1050" s="45"/>
      <c r="B1050" s="45"/>
      <c r="C1050" s="45"/>
      <c r="D1050" s="45"/>
    </row>
    <row r="1051" spans="1:4">
      <c r="A1051" s="45"/>
      <c r="B1051" s="45"/>
      <c r="C1051" s="45"/>
      <c r="D1051" s="45"/>
    </row>
    <row r="1052" spans="1:4">
      <c r="A1052" s="45"/>
      <c r="B1052" s="45"/>
      <c r="C1052" s="45"/>
      <c r="D1052" s="45"/>
    </row>
    <row r="1053" spans="1:4">
      <c r="A1053" s="45"/>
      <c r="B1053" s="45"/>
      <c r="C1053" s="45"/>
      <c r="D1053" s="45"/>
    </row>
    <row r="1054" spans="1:4">
      <c r="A1054" s="45"/>
      <c r="B1054" s="45"/>
      <c r="C1054" s="45"/>
      <c r="D1054" s="45"/>
    </row>
    <row r="1055" spans="1:4">
      <c r="A1055" s="45"/>
      <c r="B1055" s="45"/>
      <c r="C1055" s="45"/>
      <c r="D1055" s="45"/>
    </row>
    <row r="1056" spans="1:4">
      <c r="A1056" s="45"/>
      <c r="B1056" s="45"/>
      <c r="C1056" s="45"/>
      <c r="D1056" s="45"/>
    </row>
    <row r="1057" spans="1:4">
      <c r="A1057" s="45"/>
      <c r="B1057" s="45"/>
      <c r="C1057" s="45"/>
      <c r="D1057" s="45"/>
    </row>
    <row r="1058" spans="1:4">
      <c r="A1058" s="45"/>
      <c r="B1058" s="45"/>
      <c r="C1058" s="45"/>
      <c r="D1058" s="45"/>
    </row>
    <row r="1059" spans="1:4">
      <c r="A1059" s="45"/>
      <c r="B1059" s="45"/>
      <c r="C1059" s="45"/>
      <c r="D1059" s="45"/>
    </row>
    <row r="1060" spans="1:4">
      <c r="A1060" s="45"/>
      <c r="B1060" s="45"/>
      <c r="C1060" s="45"/>
      <c r="D1060" s="45"/>
    </row>
    <row r="1061" spans="1:4">
      <c r="A1061" s="45"/>
      <c r="B1061" s="45"/>
      <c r="C1061" s="45"/>
      <c r="D1061" s="45"/>
    </row>
    <row r="1062" spans="1:4">
      <c r="A1062" s="45"/>
      <c r="B1062" s="45"/>
      <c r="C1062" s="45"/>
      <c r="D1062" s="45"/>
    </row>
    <row r="1063" spans="1:4">
      <c r="A1063" s="45"/>
      <c r="B1063" s="45"/>
      <c r="C1063" s="45"/>
      <c r="D1063" s="45"/>
    </row>
    <row r="1064" spans="1:4">
      <c r="A1064" s="45"/>
      <c r="B1064" s="45"/>
      <c r="C1064" s="45"/>
      <c r="D1064" s="45"/>
    </row>
    <row r="1065" spans="1:4">
      <c r="A1065" s="45"/>
      <c r="B1065" s="45"/>
      <c r="C1065" s="45"/>
      <c r="D1065" s="45"/>
    </row>
    <row r="1066" spans="1:4">
      <c r="A1066" s="45"/>
      <c r="B1066" s="45"/>
      <c r="C1066" s="45"/>
      <c r="D1066" s="45"/>
    </row>
    <row r="1067" spans="1:4">
      <c r="A1067" s="45"/>
      <c r="B1067" s="45"/>
      <c r="C1067" s="45"/>
      <c r="D1067" s="45"/>
    </row>
    <row r="1068" spans="1:4">
      <c r="A1068" s="45"/>
      <c r="B1068" s="45"/>
      <c r="C1068" s="45"/>
      <c r="D1068" s="45"/>
    </row>
    <row r="1069" spans="1:4">
      <c r="A1069" s="45"/>
      <c r="B1069" s="45"/>
      <c r="C1069" s="45"/>
      <c r="D1069" s="45"/>
    </row>
    <row r="1070" spans="1:4">
      <c r="A1070" s="45"/>
      <c r="B1070" s="45"/>
      <c r="C1070" s="45"/>
      <c r="D1070" s="45"/>
    </row>
    <row r="1071" spans="1:4">
      <c r="A1071" s="45"/>
      <c r="B1071" s="45"/>
      <c r="C1071" s="45"/>
      <c r="D1071" s="45"/>
    </row>
    <row r="1072" spans="1:4">
      <c r="A1072" s="45"/>
      <c r="B1072" s="45"/>
      <c r="C1072" s="45"/>
      <c r="D1072" s="45"/>
    </row>
    <row r="1073" spans="1:4">
      <c r="A1073" s="45"/>
      <c r="B1073" s="45"/>
      <c r="C1073" s="45"/>
      <c r="D1073" s="45"/>
    </row>
    <row r="1074" spans="1:4">
      <c r="A1074" s="45"/>
      <c r="B1074" s="45"/>
      <c r="C1074" s="45"/>
      <c r="D1074" s="45"/>
    </row>
    <row r="1075" spans="1:4">
      <c r="A1075" s="45"/>
      <c r="B1075" s="45"/>
      <c r="C1075" s="45"/>
      <c r="D1075" s="45"/>
    </row>
    <row r="1076" spans="1:4">
      <c r="A1076" s="45"/>
      <c r="B1076" s="45"/>
      <c r="C1076" s="45"/>
      <c r="D1076" s="45"/>
    </row>
    <row r="1077" spans="1:4">
      <c r="A1077" s="45"/>
      <c r="B1077" s="45"/>
      <c r="C1077" s="45"/>
      <c r="D1077" s="45"/>
    </row>
    <row r="1078" spans="1:4">
      <c r="A1078" s="45"/>
      <c r="B1078" s="45"/>
      <c r="C1078" s="45"/>
      <c r="D1078" s="45"/>
    </row>
    <row r="1079" spans="1:4">
      <c r="A1079" s="45"/>
      <c r="B1079" s="45"/>
      <c r="C1079" s="45"/>
      <c r="D1079" s="45"/>
    </row>
    <row r="1080" spans="1:4">
      <c r="A1080" s="45"/>
      <c r="B1080" s="45"/>
      <c r="C1080" s="45"/>
      <c r="D1080" s="45"/>
    </row>
    <row r="1081" spans="1:4">
      <c r="A1081" s="45"/>
      <c r="B1081" s="45"/>
      <c r="C1081" s="45"/>
      <c r="D1081" s="45"/>
    </row>
    <row r="1082" spans="1:4">
      <c r="A1082" s="45"/>
      <c r="B1082" s="45"/>
      <c r="C1082" s="45"/>
      <c r="D1082" s="45"/>
    </row>
    <row r="1083" spans="1:4">
      <c r="A1083" s="45"/>
      <c r="B1083" s="45"/>
      <c r="C1083" s="45"/>
      <c r="D1083" s="45"/>
    </row>
    <row r="1084" spans="1:4">
      <c r="A1084" s="45"/>
      <c r="B1084" s="45"/>
      <c r="C1084" s="45"/>
      <c r="D1084" s="45"/>
    </row>
    <row r="1085" spans="1:4">
      <c r="A1085" s="45"/>
      <c r="B1085" s="45"/>
      <c r="C1085" s="45"/>
      <c r="D1085" s="45"/>
    </row>
    <row r="1086" spans="1:4">
      <c r="A1086" s="45"/>
      <c r="B1086" s="45"/>
      <c r="C1086" s="45"/>
      <c r="D1086" s="45"/>
    </row>
    <row r="1087" spans="1:4">
      <c r="A1087" s="45"/>
      <c r="B1087" s="45"/>
      <c r="C1087" s="45"/>
      <c r="D1087" s="45"/>
    </row>
    <row r="1088" spans="1:4">
      <c r="A1088" s="45"/>
      <c r="B1088" s="45"/>
      <c r="C1088" s="45"/>
      <c r="D1088" s="45"/>
    </row>
    <row r="1089" spans="1:4">
      <c r="A1089" s="45"/>
      <c r="B1089" s="45"/>
      <c r="C1089" s="45"/>
      <c r="D1089" s="45"/>
    </row>
    <row r="1090" spans="1:4">
      <c r="A1090" s="45"/>
      <c r="B1090" s="45"/>
      <c r="C1090" s="45"/>
      <c r="D1090" s="45"/>
    </row>
    <row r="1091" spans="1:4">
      <c r="A1091" s="45"/>
      <c r="B1091" s="45"/>
      <c r="C1091" s="45"/>
      <c r="D1091" s="45"/>
    </row>
    <row r="1092" spans="1:4">
      <c r="A1092" s="45"/>
      <c r="B1092" s="45"/>
      <c r="C1092" s="45"/>
      <c r="D1092" s="45"/>
    </row>
    <row r="1093" spans="1:4">
      <c r="A1093" s="45"/>
      <c r="B1093" s="45"/>
      <c r="C1093" s="45"/>
      <c r="D1093" s="45"/>
    </row>
    <row r="1094" spans="1:4">
      <c r="A1094" s="45"/>
      <c r="B1094" s="45"/>
      <c r="C1094" s="45"/>
      <c r="D1094" s="45"/>
    </row>
    <row r="1095" spans="1:4">
      <c r="A1095" s="45"/>
      <c r="B1095" s="45"/>
      <c r="C1095" s="45"/>
      <c r="D1095" s="45"/>
    </row>
    <row r="1096" spans="1:4">
      <c r="A1096" s="45"/>
      <c r="B1096" s="45"/>
      <c r="C1096" s="45"/>
      <c r="D1096" s="45"/>
    </row>
    <row r="1097" spans="1:4">
      <c r="A1097" s="45"/>
      <c r="B1097" s="45"/>
      <c r="C1097" s="45"/>
      <c r="D1097" s="45"/>
    </row>
    <row r="1098" spans="1:4">
      <c r="A1098" s="45"/>
      <c r="B1098" s="45"/>
      <c r="C1098" s="45"/>
      <c r="D1098" s="45"/>
    </row>
    <row r="1099" spans="1:4">
      <c r="A1099" s="45"/>
      <c r="B1099" s="45"/>
      <c r="C1099" s="45"/>
      <c r="D1099" s="45"/>
    </row>
    <row r="1100" spans="1:4">
      <c r="A1100" s="45"/>
      <c r="B1100" s="45"/>
      <c r="C1100" s="45"/>
      <c r="D1100" s="45"/>
    </row>
    <row r="1101" spans="1:4">
      <c r="A1101" s="45"/>
      <c r="B1101" s="45"/>
      <c r="C1101" s="45"/>
      <c r="D1101" s="45"/>
    </row>
    <row r="1102" spans="1:4">
      <c r="A1102" s="45"/>
      <c r="B1102" s="45"/>
      <c r="C1102" s="45"/>
      <c r="D1102" s="45"/>
    </row>
    <row r="1103" spans="1:4">
      <c r="A1103" s="45"/>
      <c r="B1103" s="45"/>
      <c r="C1103" s="45"/>
      <c r="D1103" s="45"/>
    </row>
    <row r="1104" spans="1:4">
      <c r="A1104" s="45"/>
      <c r="B1104" s="45"/>
      <c r="C1104" s="45"/>
      <c r="D1104" s="45"/>
    </row>
    <row r="1105" spans="1:4">
      <c r="A1105" s="45"/>
      <c r="B1105" s="45"/>
      <c r="C1105" s="45"/>
      <c r="D1105" s="45"/>
    </row>
    <row r="1106" spans="1:4">
      <c r="A1106" s="45"/>
      <c r="B1106" s="45"/>
      <c r="C1106" s="45"/>
      <c r="D1106" s="45"/>
    </row>
  </sheetData>
  <customSheetViews>
    <customSheetView guid="{FA833650-9147-48FF-9246-B3943D91CD8D}">
      <selection activeCell="A2" sqref="A2:D2"/>
      <pageMargins left="0.7" right="0.7" top="0.75" bottom="0.75" header="0.3" footer="0.3"/>
      <pageSetup paperSize="9" orientation="portrait" verticalDpi="0" r:id="rId1"/>
    </customSheetView>
  </customSheetViews>
  <mergeCells count="10">
    <mergeCell ref="B10:D10"/>
    <mergeCell ref="A11:D11"/>
    <mergeCell ref="B12:D12"/>
    <mergeCell ref="A13:D13"/>
    <mergeCell ref="A3:D3"/>
    <mergeCell ref="A4:D4"/>
    <mergeCell ref="A6:D6"/>
    <mergeCell ref="A7:D7"/>
    <mergeCell ref="B8:D8"/>
    <mergeCell ref="A9:D9"/>
  </mergeCells>
  <pageMargins left="0.7" right="0.7" top="0.75" bottom="0.75" header="0.3" footer="0.3"/>
  <pageSetup paperSize="9" orientation="portrait" verticalDpi="3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E33"/>
  <sheetViews>
    <sheetView view="pageBreakPreview" zoomScaleNormal="100" zoomScaleSheetLayoutView="100" workbookViewId="0">
      <selection activeCell="I19" sqref="I19"/>
    </sheetView>
  </sheetViews>
  <sheetFormatPr defaultColWidth="9.109375" defaultRowHeight="13.2"/>
  <cols>
    <col min="1" max="1" width="63.88671875" style="16" customWidth="1"/>
    <col min="2" max="2" width="12.5546875" style="16" customWidth="1"/>
    <col min="3" max="3" width="15.33203125" style="16" customWidth="1"/>
    <col min="4" max="4" width="19.109375" style="16" customWidth="1"/>
    <col min="5" max="5" width="17.109375" style="16" customWidth="1"/>
    <col min="6" max="16384" width="9.109375" style="16"/>
  </cols>
  <sheetData>
    <row r="1" spans="1:5">
      <c r="A1" s="46"/>
      <c r="B1" s="46"/>
      <c r="C1" s="46"/>
      <c r="D1" s="46"/>
      <c r="E1" s="46"/>
    </row>
    <row r="2" spans="1:5">
      <c r="A2" s="46"/>
      <c r="B2" s="46"/>
      <c r="C2" s="46"/>
      <c r="D2" s="46"/>
      <c r="E2" s="46"/>
    </row>
    <row r="3" spans="1:5">
      <c r="A3" s="46"/>
      <c r="B3" s="46"/>
      <c r="C3" s="46"/>
      <c r="D3" s="46"/>
      <c r="E3" s="46"/>
    </row>
    <row r="4" spans="1:5">
      <c r="A4" s="46"/>
      <c r="B4" s="46"/>
      <c r="C4" s="46"/>
      <c r="D4" s="46"/>
      <c r="E4" s="46"/>
    </row>
    <row r="5" spans="1:5">
      <c r="A5" s="46"/>
      <c r="B5" s="46"/>
      <c r="C5" s="46"/>
      <c r="D5" s="46"/>
      <c r="E5" s="46"/>
    </row>
    <row r="6" spans="1:5" ht="21.6" customHeight="1">
      <c r="A6" s="711"/>
      <c r="B6" s="711"/>
      <c r="C6" s="46"/>
      <c r="D6" s="46"/>
      <c r="E6" s="46"/>
    </row>
    <row r="7" spans="1:5" ht="18" customHeight="1">
      <c r="A7" s="70"/>
      <c r="B7" s="71"/>
      <c r="C7" s="71"/>
      <c r="D7" s="71"/>
      <c r="E7" s="71"/>
    </row>
    <row r="8" spans="1:5" ht="20.25" customHeight="1">
      <c r="A8" s="712" t="s">
        <v>367</v>
      </c>
      <c r="B8" s="713"/>
      <c r="C8" s="100" t="s">
        <v>1605</v>
      </c>
      <c r="D8" s="100" t="s">
        <v>302</v>
      </c>
      <c r="E8" s="100" t="s">
        <v>368</v>
      </c>
    </row>
    <row r="9" spans="1:5" ht="13.8">
      <c r="A9" s="96"/>
      <c r="B9" s="96"/>
      <c r="C9" s="96"/>
      <c r="D9" s="96"/>
      <c r="E9" s="96"/>
    </row>
    <row r="10" spans="1:5" ht="19.95" customHeight="1">
      <c r="A10" s="101" t="s">
        <v>1606</v>
      </c>
      <c r="B10" s="102"/>
      <c r="C10" s="252">
        <f>'Бытовая серия'!L3</f>
        <v>0</v>
      </c>
      <c r="D10" s="103">
        <f>'Бытовая серия'!O3</f>
        <v>0</v>
      </c>
      <c r="E10" s="103">
        <f>'Бытовая серия'!R3</f>
        <v>0</v>
      </c>
    </row>
    <row r="11" spans="1:5" ht="19.95" customHeight="1">
      <c r="A11" s="97" t="s">
        <v>1556</v>
      </c>
      <c r="B11" s="96"/>
      <c r="C11" s="253">
        <f>'Кассетные блоки'!L3</f>
        <v>0</v>
      </c>
      <c r="D11" s="98">
        <f>'Кассетные блоки'!O3</f>
        <v>0</v>
      </c>
      <c r="E11" s="98">
        <f>'Кассетные блоки'!R3</f>
        <v>0</v>
      </c>
    </row>
    <row r="12" spans="1:5" ht="19.95" customHeight="1">
      <c r="A12" s="101" t="s">
        <v>1557</v>
      </c>
      <c r="B12" s="102"/>
      <c r="C12" s="254">
        <f>'Канальные блоки'!L3</f>
        <v>0</v>
      </c>
      <c r="D12" s="104">
        <f>'Канальные блоки'!O3</f>
        <v>0</v>
      </c>
      <c r="E12" s="104">
        <f>'Канальные блоки'!R3</f>
        <v>0</v>
      </c>
    </row>
    <row r="13" spans="1:5" ht="19.95" customHeight="1">
      <c r="A13" s="97" t="s">
        <v>1558</v>
      </c>
      <c r="B13" s="96"/>
      <c r="C13" s="253">
        <f>'Универсальные блоки'!L3</f>
        <v>0</v>
      </c>
      <c r="D13" s="98">
        <f>'Универсальные блоки'!O3</f>
        <v>0</v>
      </c>
      <c r="E13" s="98">
        <f>'Универсальные блоки'!R3</f>
        <v>0</v>
      </c>
    </row>
    <row r="14" spans="1:5" ht="19.95" customHeight="1">
      <c r="A14" s="101" t="s">
        <v>1559</v>
      </c>
      <c r="B14" s="105"/>
      <c r="C14" s="254">
        <f>'Big Multi'!J3</f>
        <v>0</v>
      </c>
      <c r="D14" s="104">
        <f>'Big Multi'!M3</f>
        <v>0</v>
      </c>
      <c r="E14" s="104">
        <f>'Big Multi'!P3</f>
        <v>0</v>
      </c>
    </row>
    <row r="15" spans="1:5" s="31" customFormat="1" ht="19.95" customHeight="1">
      <c r="A15" s="97" t="s">
        <v>1560</v>
      </c>
      <c r="B15" s="96"/>
      <c r="C15" s="255">
        <f>'Flexible Multi R32'!L3</f>
        <v>0</v>
      </c>
      <c r="D15" s="99">
        <f>'Flexible Multi R32'!O3</f>
        <v>0</v>
      </c>
      <c r="E15" s="99">
        <f>'Flexible Multi R32'!R3</f>
        <v>0</v>
      </c>
    </row>
    <row r="16" spans="1:5" s="31" customFormat="1" ht="19.95" customHeight="1">
      <c r="A16" s="101" t="s">
        <v>1561</v>
      </c>
      <c r="B16" s="105"/>
      <c r="C16" s="254">
        <f>'Flexible Multi R410A'!L3</f>
        <v>0</v>
      </c>
      <c r="D16" s="104">
        <f>'Flexible Multi R410A'!O3</f>
        <v>0</v>
      </c>
      <c r="E16" s="104">
        <f>'Flexible Multi R410A'!R3</f>
        <v>0</v>
      </c>
    </row>
    <row r="17" spans="1:5" s="25" customFormat="1" ht="19.95" customHeight="1">
      <c r="A17" s="97" t="s">
        <v>1580</v>
      </c>
      <c r="B17" s="536"/>
      <c r="C17" s="255">
        <f>'Зимний комплект'!J3</f>
        <v>0</v>
      </c>
      <c r="D17" s="99">
        <f>'Зимний комплект'!L3</f>
        <v>0</v>
      </c>
      <c r="E17" s="99">
        <f>'Зимний комплект'!O3</f>
        <v>0</v>
      </c>
    </row>
    <row r="18" spans="1:5" s="31" customFormat="1" ht="19.95" customHeight="1">
      <c r="A18" s="101" t="s">
        <v>470</v>
      </c>
      <c r="B18" s="105"/>
      <c r="C18" s="254">
        <f>РАСПРОДАЖА!F3</f>
        <v>0</v>
      </c>
      <c r="D18" s="104">
        <f>РАСПРОДАЖА!I3</f>
        <v>0</v>
      </c>
      <c r="E18" s="104">
        <f>РАСПРОДАЖА!L3</f>
        <v>0</v>
      </c>
    </row>
    <row r="19" spans="1:5" s="29" customFormat="1" ht="48" customHeight="1">
      <c r="A19" s="325" t="s">
        <v>170</v>
      </c>
      <c r="B19" s="326"/>
      <c r="C19" s="327">
        <f>SUM(C10:C18)</f>
        <v>0</v>
      </c>
      <c r="D19" s="328">
        <f>SUM(D10:D18)</f>
        <v>0</v>
      </c>
      <c r="E19" s="328">
        <f>SUM(E10:E18)</f>
        <v>0</v>
      </c>
    </row>
    <row r="20" spans="1:5" ht="20.25" customHeight="1">
      <c r="A20" s="712" t="s">
        <v>367</v>
      </c>
      <c r="B20" s="713"/>
      <c r="C20" s="100" t="s">
        <v>1169</v>
      </c>
      <c r="D20" s="100" t="s">
        <v>302</v>
      </c>
      <c r="E20" s="100" t="s">
        <v>368</v>
      </c>
    </row>
    <row r="21" spans="1:5" ht="19.95" customHeight="1">
      <c r="A21" s="97" t="s">
        <v>173</v>
      </c>
      <c r="B21" s="96"/>
      <c r="C21" s="404">
        <f>VRF!C3</f>
        <v>0</v>
      </c>
      <c r="D21" s="98">
        <f>VRF!H3</f>
        <v>0</v>
      </c>
      <c r="E21" s="98">
        <f>VRF!K3</f>
        <v>0</v>
      </c>
    </row>
    <row r="22" spans="1:5" ht="21">
      <c r="A22" s="325"/>
      <c r="B22" s="326"/>
      <c r="C22" s="404"/>
      <c r="D22" s="328"/>
      <c r="E22" s="328"/>
    </row>
    <row r="23" spans="1:5" ht="15.6">
      <c r="A23" s="101"/>
      <c r="B23" s="102"/>
      <c r="C23" s="252"/>
      <c r="D23" s="103"/>
      <c r="E23" s="103"/>
    </row>
    <row r="24" spans="1:5" ht="15.6">
      <c r="A24" s="97"/>
      <c r="B24" s="96"/>
      <c r="C24" s="253"/>
      <c r="D24" s="98"/>
      <c r="E24" s="98"/>
    </row>
    <row r="25" spans="1:5" ht="15.6">
      <c r="A25" s="101"/>
      <c r="B25" s="102"/>
      <c r="C25" s="254"/>
      <c r="D25" s="104"/>
      <c r="E25" s="104"/>
    </row>
    <row r="26" spans="1:5" ht="15.6">
      <c r="A26" s="97"/>
      <c r="B26" s="96"/>
      <c r="C26" s="253"/>
      <c r="D26" s="98"/>
      <c r="E26" s="98"/>
    </row>
    <row r="27" spans="1:5" ht="15.6">
      <c r="A27" s="101"/>
      <c r="B27" s="105"/>
      <c r="C27" s="254"/>
      <c r="D27" s="104"/>
      <c r="E27" s="104"/>
    </row>
    <row r="28" spans="1:5" ht="15.6">
      <c r="A28" s="97"/>
      <c r="B28" s="96"/>
      <c r="C28" s="255"/>
      <c r="D28" s="99"/>
      <c r="E28" s="99"/>
    </row>
    <row r="29" spans="1:5" ht="15.6">
      <c r="A29" s="101"/>
      <c r="B29" s="105"/>
      <c r="C29" s="254"/>
      <c r="D29" s="104"/>
      <c r="E29" s="104"/>
    </row>
    <row r="30" spans="1:5" ht="15.6">
      <c r="A30" s="97"/>
      <c r="B30" s="96"/>
      <c r="C30" s="253"/>
      <c r="D30" s="98"/>
      <c r="E30" s="98"/>
    </row>
    <row r="31" spans="1:5" ht="15.6">
      <c r="A31" s="101"/>
      <c r="B31" s="105"/>
      <c r="C31" s="254"/>
      <c r="D31" s="104"/>
      <c r="E31" s="104"/>
    </row>
    <row r="32" spans="1:5" ht="15.6">
      <c r="A32" s="97"/>
      <c r="B32" s="96"/>
      <c r="C32" s="253"/>
      <c r="D32" s="98"/>
      <c r="E32" s="98"/>
    </row>
    <row r="33" spans="1:5" ht="15.6">
      <c r="A33" s="101"/>
      <c r="B33" s="105"/>
      <c r="C33" s="254"/>
      <c r="D33" s="104"/>
      <c r="E33" s="104"/>
    </row>
  </sheetData>
  <protectedRanges>
    <protectedRange sqref="B8 B20" name="Диапазон1"/>
  </protectedRanges>
  <mergeCells count="3">
    <mergeCell ref="A6:B6"/>
    <mergeCell ref="A8:B8"/>
    <mergeCell ref="A20:B20"/>
  </mergeCells>
  <conditionalFormatting sqref="A7">
    <cfRule type="duplicateValues" dxfId="278" priority="1" stopIfTrue="1"/>
    <cfRule type="duplicateValues" dxfId="277" priority="2" stopIfTrue="1"/>
  </conditionalFormatting>
  <hyperlinks>
    <hyperlink ref="A10" location="'Бытовая серия'!Заголовки_для_печати" display="БЫТОВЫЕ СПЛИТ-СИСТЕМЫ"/>
    <hyperlink ref="A11" location="'Кассетные блоки'!A1" display="Кассетные сплит-системы"/>
    <hyperlink ref="A12" location="'Канальные блоки'!A1" display="Канальные сплит-системы"/>
    <hyperlink ref="A13" location="'Универсальные блоки'!A1" display="Универсальные сплит-системы"/>
    <hyperlink ref="A15" location="'Flexible Multi R32'!Заголовки_для_печати" display="Мультисплит-системы свободной компоновки FLEXIBLE MULTI R32"/>
    <hyperlink ref="A21" location="'VRF VII, VIII и VR II'!A1" display="Мультизональные системы (VRF)"/>
    <hyperlink ref="A14" location="'Big Multi'!A1" display="Мультисплит-системы фиксированной компоновки BIG MULTI"/>
    <hyperlink ref="A18" location="РАСПРОДАЖА!A1" display="РАСПРОДАЖА"/>
    <hyperlink ref="A16" location="'Flexible Multi R410A'!Заголовки_для_печати" display="Мультисплит-системы свободной компоновки FLEXIBLE MULTI R410A"/>
  </hyperlink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325"/>
  <sheetViews>
    <sheetView showWhiteSpace="0" view="pageBreakPreview" zoomScale="70" zoomScaleNormal="70" zoomScaleSheetLayoutView="70" zoomScalePageLayoutView="55" workbookViewId="0">
      <pane ySplit="6" topLeftCell="A7" activePane="bottomLeft" state="frozen"/>
      <selection pane="bottomLeft" activeCell="W9" sqref="W9"/>
    </sheetView>
  </sheetViews>
  <sheetFormatPr defaultRowHeight="13.2"/>
  <cols>
    <col min="1" max="1" width="33.109375" style="5" customWidth="1"/>
    <col min="2" max="2" width="21.88671875" style="5" customWidth="1"/>
    <col min="3" max="4" width="10.6640625" style="468" customWidth="1"/>
    <col min="5" max="6" width="11.6640625" style="5" customWidth="1"/>
    <col min="7" max="7" width="11.6640625" style="458" customWidth="1"/>
    <col min="8" max="9" width="11.6640625" style="6" customWidth="1"/>
    <col min="10" max="10" width="16.5546875" style="6" customWidth="1"/>
    <col min="11" max="11" width="10.88671875" style="5" customWidth="1"/>
    <col min="12" max="12" width="12.6640625" style="5" customWidth="1"/>
    <col min="13" max="13" width="11.6640625" style="458" customWidth="1"/>
    <col min="14" max="15" width="11.6640625" style="5" customWidth="1"/>
    <col min="16" max="16" width="15.6640625" style="15" customWidth="1"/>
    <col min="17" max="17" width="9.6640625" style="5" customWidth="1"/>
    <col min="18" max="18" width="12.109375" style="5" customWidth="1"/>
    <col min="19" max="19" width="14.6640625" style="30" customWidth="1"/>
    <col min="20" max="20" width="9.109375" style="30" customWidth="1"/>
    <col min="21" max="21" width="5.109375" style="30" customWidth="1"/>
    <col min="22" max="58" width="9.109375" style="30" customWidth="1"/>
  </cols>
  <sheetData>
    <row r="1" spans="1:58" ht="45" customHeight="1">
      <c r="A1" s="349"/>
      <c r="B1" s="349"/>
      <c r="C1" s="351"/>
      <c r="D1" s="351"/>
      <c r="E1" s="351"/>
      <c r="F1" s="349"/>
      <c r="G1" s="529"/>
      <c r="H1" s="353"/>
      <c r="I1" s="353"/>
      <c r="J1" s="353"/>
      <c r="K1" s="353"/>
      <c r="L1" s="353"/>
      <c r="M1" s="353"/>
      <c r="N1" s="354"/>
      <c r="O1" s="354"/>
      <c r="P1" s="354"/>
      <c r="Q1" s="355" t="s">
        <v>1564</v>
      </c>
      <c r="R1" s="356"/>
      <c r="T1" s="45"/>
      <c r="AZ1"/>
      <c r="BA1"/>
      <c r="BB1"/>
      <c r="BC1"/>
      <c r="BD1"/>
      <c r="BE1"/>
      <c r="BF1"/>
    </row>
    <row r="2" spans="1:58" ht="15" customHeight="1" thickBot="1">
      <c r="A2" s="349"/>
      <c r="B2" s="349"/>
      <c r="C2" s="349"/>
      <c r="D2" s="349"/>
      <c r="E2" s="349"/>
      <c r="F2" s="349"/>
      <c r="G2" s="488"/>
      <c r="H2" s="353"/>
      <c r="I2" s="353"/>
      <c r="J2" s="349"/>
      <c r="K2" s="349"/>
      <c r="L2" s="354"/>
      <c r="M2" s="455"/>
      <c r="N2" s="354"/>
      <c r="O2" s="358"/>
      <c r="P2" s="354"/>
      <c r="Q2" s="356"/>
      <c r="R2" s="359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/>
      <c r="BA2"/>
      <c r="BB2"/>
      <c r="BC2"/>
      <c r="BD2"/>
      <c r="BE2"/>
      <c r="BF2"/>
    </row>
    <row r="3" spans="1:58" ht="19.95" customHeight="1" thickBot="1">
      <c r="A3" s="33"/>
      <c r="B3" s="106"/>
      <c r="C3" s="461" t="s">
        <v>366</v>
      </c>
      <c r="D3" s="462">
        <v>0</v>
      </c>
      <c r="E3" s="33"/>
      <c r="F3" s="193"/>
      <c r="G3" s="460" t="s">
        <v>460</v>
      </c>
      <c r="H3" s="462">
        <v>0</v>
      </c>
      <c r="I3" s="550"/>
      <c r="J3" s="35"/>
      <c r="K3" s="460" t="s">
        <v>175</v>
      </c>
      <c r="L3" s="189">
        <f>SUM(O10:O127)</f>
        <v>0</v>
      </c>
      <c r="M3" s="768" t="s">
        <v>301</v>
      </c>
      <c r="N3" s="768"/>
      <c r="O3" s="108">
        <f>SUMPRODUCT(K10:K127,Q10:Q127)</f>
        <v>0</v>
      </c>
      <c r="P3" s="768" t="s">
        <v>174</v>
      </c>
      <c r="Q3" s="768"/>
      <c r="R3" s="108">
        <f>SUMPRODUCT(K10:K127,R10:R127)</f>
        <v>0</v>
      </c>
      <c r="AZ3"/>
      <c r="BA3"/>
      <c r="BB3"/>
      <c r="BC3"/>
      <c r="BD3"/>
      <c r="BE3"/>
      <c r="BF3"/>
    </row>
    <row r="4" spans="1:58" s="11" customFormat="1" ht="10.199999999999999" customHeight="1">
      <c r="A4" s="140"/>
      <c r="B4" s="141"/>
      <c r="C4" s="166"/>
      <c r="D4" s="170"/>
      <c r="E4" s="142"/>
      <c r="F4" s="142"/>
      <c r="G4" s="142"/>
      <c r="H4" s="143"/>
      <c r="I4" s="143"/>
      <c r="J4" s="143"/>
      <c r="K4" s="92"/>
      <c r="L4" s="92"/>
      <c r="M4" s="456"/>
      <c r="N4" s="92"/>
      <c r="O4" s="92"/>
      <c r="P4" s="92"/>
      <c r="Q4" s="92"/>
      <c r="R4" s="134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</row>
    <row r="5" spans="1:58" ht="34.950000000000003" customHeight="1">
      <c r="A5" s="783" t="s">
        <v>21</v>
      </c>
      <c r="B5" s="144" t="s">
        <v>16</v>
      </c>
      <c r="C5" s="788" t="s">
        <v>22</v>
      </c>
      <c r="D5" s="788"/>
      <c r="E5" s="788" t="s">
        <v>30</v>
      </c>
      <c r="F5" s="788"/>
      <c r="G5" s="769" t="s">
        <v>179</v>
      </c>
      <c r="H5" s="789" t="s">
        <v>180</v>
      </c>
      <c r="I5" s="732" t="s">
        <v>1453</v>
      </c>
      <c r="J5" s="781" t="s">
        <v>1170</v>
      </c>
      <c r="K5" s="791" t="s">
        <v>1174</v>
      </c>
      <c r="L5" s="779" t="s">
        <v>12</v>
      </c>
      <c r="M5" s="777" t="s">
        <v>177</v>
      </c>
      <c r="N5" s="772" t="s">
        <v>178</v>
      </c>
      <c r="O5" s="777" t="s">
        <v>17</v>
      </c>
      <c r="P5" s="771" t="s">
        <v>98</v>
      </c>
      <c r="Q5" s="771" t="s">
        <v>13</v>
      </c>
      <c r="R5" s="776" t="s">
        <v>14</v>
      </c>
      <c r="BD5"/>
      <c r="BE5"/>
      <c r="BF5"/>
    </row>
    <row r="6" spans="1:58" ht="34.950000000000003" customHeight="1" thickBot="1">
      <c r="A6" s="784"/>
      <c r="B6" s="210" t="s">
        <v>15</v>
      </c>
      <c r="C6" s="478" t="s">
        <v>23</v>
      </c>
      <c r="D6" s="478" t="s">
        <v>24</v>
      </c>
      <c r="E6" s="211" t="s">
        <v>509</v>
      </c>
      <c r="F6" s="211" t="s">
        <v>510</v>
      </c>
      <c r="G6" s="770"/>
      <c r="H6" s="790"/>
      <c r="I6" s="733"/>
      <c r="J6" s="782"/>
      <c r="K6" s="792"/>
      <c r="L6" s="780"/>
      <c r="M6" s="778"/>
      <c r="N6" s="773"/>
      <c r="O6" s="778"/>
      <c r="P6" s="770"/>
      <c r="Q6" s="770"/>
      <c r="R6" s="770"/>
      <c r="Z6" s="110"/>
    </row>
    <row r="7" spans="1:58" ht="29.4" customHeight="1">
      <c r="A7" s="785" t="s">
        <v>357</v>
      </c>
      <c r="B7" s="786"/>
      <c r="C7" s="786"/>
      <c r="D7" s="786"/>
      <c r="E7" s="786"/>
      <c r="F7" s="786"/>
      <c r="G7" s="786"/>
      <c r="H7" s="786"/>
      <c r="I7" s="786"/>
      <c r="J7" s="786"/>
      <c r="K7" s="786"/>
      <c r="L7" s="786"/>
      <c r="M7" s="786"/>
      <c r="N7" s="786"/>
      <c r="O7" s="786"/>
      <c r="P7" s="786"/>
      <c r="Q7" s="786"/>
      <c r="R7" s="787"/>
      <c r="S7" s="74"/>
      <c r="T7" s="74"/>
      <c r="U7" s="74"/>
      <c r="V7" s="74"/>
      <c r="W7" s="74"/>
      <c r="X7" s="74"/>
      <c r="Y7" s="74"/>
      <c r="Z7" s="3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</row>
    <row r="8" spans="1:58" ht="29.4" customHeight="1">
      <c r="A8" s="731" t="s">
        <v>292</v>
      </c>
      <c r="B8" s="731"/>
      <c r="C8" s="731"/>
      <c r="D8" s="731"/>
      <c r="E8" s="731"/>
      <c r="F8" s="731"/>
      <c r="G8" s="731"/>
      <c r="H8" s="731"/>
      <c r="I8" s="731"/>
      <c r="J8" s="731"/>
      <c r="K8" s="731"/>
      <c r="L8" s="731"/>
      <c r="M8" s="731"/>
      <c r="N8" s="731"/>
      <c r="O8" s="731"/>
      <c r="P8" s="731"/>
      <c r="Q8" s="731"/>
      <c r="R8" s="731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</row>
    <row r="9" spans="1:58" ht="29.4" customHeight="1">
      <c r="A9" s="809" t="s">
        <v>1194</v>
      </c>
      <c r="B9" s="810"/>
      <c r="C9" s="810"/>
      <c r="D9" s="810"/>
      <c r="E9" s="810"/>
      <c r="F9" s="810"/>
      <c r="G9" s="810"/>
      <c r="H9" s="810"/>
      <c r="I9" s="810"/>
      <c r="J9" s="810"/>
      <c r="K9" s="810"/>
      <c r="L9" s="810"/>
      <c r="M9" s="810"/>
      <c r="N9" s="810"/>
      <c r="O9" s="810"/>
      <c r="P9" s="810"/>
      <c r="Q9" s="810"/>
      <c r="R9" s="811"/>
      <c r="S9" s="466"/>
      <c r="T9" s="466"/>
      <c r="U9" s="466"/>
      <c r="V9" s="466"/>
      <c r="W9" s="466"/>
      <c r="X9" s="466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4"/>
      <c r="BF9" s="74"/>
    </row>
    <row r="10" spans="1:58" ht="15" customHeight="1">
      <c r="A10" s="721" t="s">
        <v>619</v>
      </c>
      <c r="B10" s="115" t="s">
        <v>619</v>
      </c>
      <c r="C10" s="812">
        <v>3.4</v>
      </c>
      <c r="D10" s="812">
        <v>5</v>
      </c>
      <c r="E10" s="814" t="s">
        <v>511</v>
      </c>
      <c r="F10" s="814" t="s">
        <v>511</v>
      </c>
      <c r="G10" s="743">
        <v>2769</v>
      </c>
      <c r="H10" s="421">
        <v>1108</v>
      </c>
      <c r="I10" s="718">
        <v>328600</v>
      </c>
      <c r="J10" s="391">
        <v>131500</v>
      </c>
      <c r="K10" s="451"/>
      <c r="L10" s="420">
        <f>$D$3</f>
        <v>0</v>
      </c>
      <c r="M10" s="742">
        <f>SUM(G10-(G10*L10))</f>
        <v>2769</v>
      </c>
      <c r="N10" s="421">
        <f>SUM(H10-(H10*L10))</f>
        <v>1108</v>
      </c>
      <c r="O10" s="313">
        <f t="shared" ref="O10:O11" si="0">K10*N10</f>
        <v>0</v>
      </c>
      <c r="P10" s="201" t="s">
        <v>358</v>
      </c>
      <c r="Q10" s="199">
        <v>8.6999999999999994E-2</v>
      </c>
      <c r="R10" s="213">
        <v>23</v>
      </c>
      <c r="S10" s="74"/>
      <c r="T10" s="74"/>
      <c r="U10" s="74"/>
      <c r="V10" s="74"/>
      <c r="W10" s="74"/>
      <c r="X10" s="74"/>
      <c r="Y10" s="74"/>
      <c r="Z10" s="3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</row>
    <row r="11" spans="1:58" ht="15" customHeight="1" thickBot="1">
      <c r="A11" s="722"/>
      <c r="B11" s="115" t="s">
        <v>620</v>
      </c>
      <c r="C11" s="813"/>
      <c r="D11" s="813"/>
      <c r="E11" s="814"/>
      <c r="F11" s="814"/>
      <c r="G11" s="724"/>
      <c r="H11" s="421">
        <v>1661</v>
      </c>
      <c r="I11" s="717"/>
      <c r="J11" s="391">
        <v>197100</v>
      </c>
      <c r="K11" s="416"/>
      <c r="L11" s="420">
        <f t="shared" ref="L11" si="1">$D$3</f>
        <v>0</v>
      </c>
      <c r="M11" s="742"/>
      <c r="N11" s="421">
        <f>SUM(H11-(H11*L11))</f>
        <v>1661</v>
      </c>
      <c r="O11" s="434">
        <f t="shared" si="0"/>
        <v>0</v>
      </c>
      <c r="P11" s="201" t="s">
        <v>359</v>
      </c>
      <c r="Q11" s="199">
        <v>0.182</v>
      </c>
      <c r="R11" s="213">
        <v>46</v>
      </c>
      <c r="S11" s="74"/>
      <c r="T11" s="74"/>
      <c r="U11" s="74"/>
      <c r="V11" s="74"/>
      <c r="W11" s="74"/>
      <c r="X11" s="74"/>
      <c r="Y11" s="74"/>
      <c r="Z11" s="3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</row>
    <row r="12" spans="1:58" s="1" customFormat="1" ht="29.4" customHeight="1">
      <c r="A12" s="785" t="s">
        <v>508</v>
      </c>
      <c r="B12" s="786"/>
      <c r="C12" s="786"/>
      <c r="D12" s="786"/>
      <c r="E12" s="786"/>
      <c r="F12" s="786"/>
      <c r="G12" s="786"/>
      <c r="H12" s="786"/>
      <c r="I12" s="786"/>
      <c r="J12" s="786"/>
      <c r="K12" s="786"/>
      <c r="L12" s="786"/>
      <c r="M12" s="786"/>
      <c r="N12" s="786"/>
      <c r="O12" s="786"/>
      <c r="P12" s="786"/>
      <c r="Q12" s="786"/>
      <c r="R12" s="787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</row>
    <row r="13" spans="1:58" ht="29.4" customHeight="1">
      <c r="A13" s="731" t="s">
        <v>292</v>
      </c>
      <c r="B13" s="731"/>
      <c r="C13" s="731"/>
      <c r="D13" s="731"/>
      <c r="E13" s="731"/>
      <c r="F13" s="731"/>
      <c r="G13" s="731"/>
      <c r="H13" s="731"/>
      <c r="I13" s="731"/>
      <c r="J13" s="731"/>
      <c r="K13" s="731"/>
      <c r="L13" s="731"/>
      <c r="M13" s="731"/>
      <c r="N13" s="731"/>
      <c r="O13" s="118"/>
      <c r="P13" s="119"/>
      <c r="Q13" s="119"/>
      <c r="R13" s="119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74"/>
      <c r="AW13" s="74"/>
      <c r="AX13" s="74"/>
      <c r="AY13" s="74"/>
      <c r="AZ13" s="74"/>
      <c r="BA13" s="74"/>
      <c r="BB13" s="74"/>
      <c r="BC13" s="74"/>
      <c r="BD13" s="74"/>
      <c r="BE13" s="74"/>
      <c r="BF13" s="74"/>
    </row>
    <row r="14" spans="1:58" ht="29.4" customHeight="1">
      <c r="A14" s="734" t="s">
        <v>1195</v>
      </c>
      <c r="B14" s="734"/>
      <c r="C14" s="734"/>
      <c r="D14" s="734"/>
      <c r="E14" s="734"/>
      <c r="F14" s="734"/>
      <c r="G14" s="734"/>
      <c r="H14" s="734"/>
      <c r="I14" s="734"/>
      <c r="J14" s="734"/>
      <c r="K14" s="734"/>
      <c r="L14" s="734"/>
      <c r="M14" s="734"/>
      <c r="N14" s="734"/>
      <c r="O14" s="734"/>
      <c r="P14" s="734"/>
      <c r="Q14" s="734"/>
      <c r="R14" s="73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  <c r="AW14" s="74"/>
      <c r="AX14" s="74"/>
      <c r="AY14" s="74"/>
      <c r="AZ14" s="74"/>
      <c r="BA14" s="74"/>
      <c r="BB14" s="74"/>
      <c r="BC14" s="74"/>
      <c r="BD14" s="74"/>
      <c r="BE14" s="74"/>
      <c r="BF14" s="74"/>
    </row>
    <row r="15" spans="1:58" s="1" customFormat="1" ht="15" customHeight="1">
      <c r="A15" s="735" t="s">
        <v>621</v>
      </c>
      <c r="B15" s="311" t="s">
        <v>621</v>
      </c>
      <c r="C15" s="736" t="s">
        <v>1410</v>
      </c>
      <c r="D15" s="736" t="s">
        <v>1411</v>
      </c>
      <c r="E15" s="738" t="s">
        <v>511</v>
      </c>
      <c r="F15" s="738" t="s">
        <v>511</v>
      </c>
      <c r="G15" s="743">
        <v>1497</v>
      </c>
      <c r="H15" s="421">
        <v>643</v>
      </c>
      <c r="I15" s="718">
        <v>177700</v>
      </c>
      <c r="J15" s="391">
        <v>76300</v>
      </c>
      <c r="K15" s="312"/>
      <c r="L15" s="420">
        <f t="shared" ref="L15:L22" si="2">$D$3</f>
        <v>0</v>
      </c>
      <c r="M15" s="742">
        <f>SUM(G15-(G15*L15))</f>
        <v>1497</v>
      </c>
      <c r="N15" s="421">
        <f>SUM(H15-(H15*L15))</f>
        <v>643</v>
      </c>
      <c r="O15" s="313">
        <f t="shared" ref="O15:O22" si="3">K15*N15</f>
        <v>0</v>
      </c>
      <c r="P15" s="187" t="s">
        <v>298</v>
      </c>
      <c r="Q15" s="314">
        <v>8.4000000000000005E-2</v>
      </c>
      <c r="R15" s="315">
        <v>12.5</v>
      </c>
      <c r="S15" s="75"/>
      <c r="T15" s="74"/>
      <c r="U15" s="466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74"/>
      <c r="AK15" s="74"/>
      <c r="AL15" s="74"/>
      <c r="AM15" s="74"/>
      <c r="AN15" s="74"/>
      <c r="AO15" s="74"/>
      <c r="AP15" s="74"/>
      <c r="AQ15" s="74"/>
      <c r="AR15" s="74"/>
      <c r="AS15" s="74"/>
      <c r="AT15" s="74"/>
      <c r="AU15" s="74"/>
      <c r="AV15" s="74"/>
      <c r="AW15" s="74"/>
      <c r="AX15" s="74"/>
      <c r="AY15" s="74"/>
      <c r="AZ15" s="74"/>
      <c r="BA15" s="74"/>
      <c r="BB15" s="74"/>
      <c r="BC15" s="74"/>
      <c r="BD15" s="74"/>
      <c r="BE15" s="74"/>
      <c r="BF15" s="74"/>
    </row>
    <row r="16" spans="1:58" s="1" customFormat="1" ht="15" customHeight="1" thickBot="1">
      <c r="A16" s="722"/>
      <c r="B16" s="109" t="s">
        <v>622</v>
      </c>
      <c r="C16" s="737"/>
      <c r="D16" s="737"/>
      <c r="E16" s="739"/>
      <c r="F16" s="739"/>
      <c r="G16" s="724"/>
      <c r="H16" s="421">
        <v>854</v>
      </c>
      <c r="I16" s="717"/>
      <c r="J16" s="391">
        <v>101400</v>
      </c>
      <c r="K16" s="111"/>
      <c r="L16" s="420">
        <f t="shared" si="2"/>
        <v>0</v>
      </c>
      <c r="M16" s="742"/>
      <c r="N16" s="421">
        <f t="shared" ref="N16:N22" si="4">SUM(H16-(H16*L16))</f>
        <v>854</v>
      </c>
      <c r="O16" s="209">
        <f t="shared" si="3"/>
        <v>0</v>
      </c>
      <c r="P16" s="113" t="s">
        <v>296</v>
      </c>
      <c r="Q16" s="114">
        <v>0.21199999999999999</v>
      </c>
      <c r="R16" s="215">
        <v>34</v>
      </c>
      <c r="S16" s="75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</row>
    <row r="17" spans="1:58" s="1" customFormat="1" ht="15" customHeight="1">
      <c r="A17" s="721" t="s">
        <v>623</v>
      </c>
      <c r="B17" s="109" t="s">
        <v>623</v>
      </c>
      <c r="C17" s="740" t="s">
        <v>1175</v>
      </c>
      <c r="D17" s="740" t="s">
        <v>1412</v>
      </c>
      <c r="E17" s="739" t="s">
        <v>511</v>
      </c>
      <c r="F17" s="739" t="s">
        <v>511</v>
      </c>
      <c r="G17" s="723">
        <v>1578</v>
      </c>
      <c r="H17" s="421">
        <v>679</v>
      </c>
      <c r="I17" s="716">
        <v>187300</v>
      </c>
      <c r="J17" s="391">
        <v>80600</v>
      </c>
      <c r="K17" s="111"/>
      <c r="L17" s="420">
        <f t="shared" si="2"/>
        <v>0</v>
      </c>
      <c r="M17" s="742">
        <f t="shared" ref="M17" si="5">SUM(G17-(G17*L17))</f>
        <v>1578</v>
      </c>
      <c r="N17" s="421">
        <f t="shared" si="4"/>
        <v>679</v>
      </c>
      <c r="O17" s="209">
        <f t="shared" si="3"/>
        <v>0</v>
      </c>
      <c r="P17" s="113" t="s">
        <v>298</v>
      </c>
      <c r="Q17" s="114">
        <v>8.4000000000000005E-2</v>
      </c>
      <c r="R17" s="215">
        <v>12.5</v>
      </c>
      <c r="S17" s="75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  <c r="BD17" s="74"/>
      <c r="BE17" s="74"/>
      <c r="BF17" s="74"/>
    </row>
    <row r="18" spans="1:58" s="1" customFormat="1" ht="15" customHeight="1" thickBot="1">
      <c r="A18" s="722"/>
      <c r="B18" s="109" t="s">
        <v>624</v>
      </c>
      <c r="C18" s="737"/>
      <c r="D18" s="737"/>
      <c r="E18" s="739"/>
      <c r="F18" s="739"/>
      <c r="G18" s="724"/>
      <c r="H18" s="421">
        <v>899</v>
      </c>
      <c r="I18" s="717"/>
      <c r="J18" s="391">
        <v>106700</v>
      </c>
      <c r="K18" s="111"/>
      <c r="L18" s="420">
        <f t="shared" si="2"/>
        <v>0</v>
      </c>
      <c r="M18" s="742"/>
      <c r="N18" s="421">
        <f t="shared" si="4"/>
        <v>899</v>
      </c>
      <c r="O18" s="209">
        <f t="shared" si="3"/>
        <v>0</v>
      </c>
      <c r="P18" s="113" t="s">
        <v>296</v>
      </c>
      <c r="Q18" s="114">
        <v>0.21199999999999999</v>
      </c>
      <c r="R18" s="215">
        <v>34</v>
      </c>
      <c r="S18" s="75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74"/>
      <c r="AH18" s="74"/>
      <c r="AI18" s="74"/>
      <c r="AJ18" s="74"/>
      <c r="AK18" s="74"/>
      <c r="AL18" s="74"/>
      <c r="AM18" s="74"/>
      <c r="AN18" s="74"/>
      <c r="AO18" s="74"/>
      <c r="AP18" s="74"/>
      <c r="AQ18" s="74"/>
      <c r="AR18" s="74"/>
      <c r="AS18" s="74"/>
      <c r="AT18" s="74"/>
      <c r="AU18" s="74"/>
      <c r="AV18" s="74"/>
      <c r="AW18" s="74"/>
      <c r="AX18" s="74"/>
      <c r="AY18" s="74"/>
      <c r="AZ18" s="74"/>
      <c r="BA18" s="74"/>
      <c r="BB18" s="74"/>
      <c r="BC18" s="74"/>
      <c r="BD18" s="74"/>
      <c r="BE18" s="74"/>
      <c r="BF18" s="74"/>
    </row>
    <row r="19" spans="1:58" s="1" customFormat="1" ht="15" customHeight="1">
      <c r="A19" s="721" t="s">
        <v>625</v>
      </c>
      <c r="B19" s="109" t="s">
        <v>625</v>
      </c>
      <c r="C19" s="740" t="s">
        <v>1413</v>
      </c>
      <c r="D19" s="740" t="s">
        <v>1414</v>
      </c>
      <c r="E19" s="739" t="s">
        <v>511</v>
      </c>
      <c r="F19" s="739" t="s">
        <v>511</v>
      </c>
      <c r="G19" s="723">
        <v>1825</v>
      </c>
      <c r="H19" s="421">
        <v>785</v>
      </c>
      <c r="I19" s="716">
        <v>216600</v>
      </c>
      <c r="J19" s="391">
        <v>93200</v>
      </c>
      <c r="K19" s="111"/>
      <c r="L19" s="420">
        <f t="shared" si="2"/>
        <v>0</v>
      </c>
      <c r="M19" s="742">
        <f t="shared" ref="M19" si="6">SUM(G19-(G19*L19))</f>
        <v>1825</v>
      </c>
      <c r="N19" s="421">
        <f t="shared" si="4"/>
        <v>785</v>
      </c>
      <c r="O19" s="209">
        <f t="shared" si="3"/>
        <v>0</v>
      </c>
      <c r="P19" s="113" t="s">
        <v>298</v>
      </c>
      <c r="Q19" s="114">
        <v>8.4000000000000005E-2</v>
      </c>
      <c r="R19" s="215">
        <v>13</v>
      </c>
      <c r="S19" s="75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4"/>
      <c r="AS19" s="74"/>
      <c r="AT19" s="74"/>
      <c r="AU19" s="74"/>
      <c r="AV19" s="74"/>
      <c r="AW19" s="74"/>
      <c r="AX19" s="74"/>
      <c r="AY19" s="74"/>
      <c r="AZ19" s="74"/>
      <c r="BA19" s="74"/>
      <c r="BB19" s="74"/>
      <c r="BC19" s="74"/>
      <c r="BD19" s="74"/>
      <c r="BE19" s="74"/>
      <c r="BF19" s="74"/>
    </row>
    <row r="20" spans="1:58" s="1" customFormat="1" ht="15" customHeight="1" thickBot="1">
      <c r="A20" s="722"/>
      <c r="B20" s="109" t="s">
        <v>626</v>
      </c>
      <c r="C20" s="737"/>
      <c r="D20" s="737"/>
      <c r="E20" s="739"/>
      <c r="F20" s="739"/>
      <c r="G20" s="724"/>
      <c r="H20" s="421">
        <v>1040</v>
      </c>
      <c r="I20" s="717"/>
      <c r="J20" s="391">
        <v>123400</v>
      </c>
      <c r="K20" s="111"/>
      <c r="L20" s="420">
        <f t="shared" si="2"/>
        <v>0</v>
      </c>
      <c r="M20" s="742"/>
      <c r="N20" s="421">
        <f t="shared" si="4"/>
        <v>1040</v>
      </c>
      <c r="O20" s="209">
        <f t="shared" si="3"/>
        <v>0</v>
      </c>
      <c r="P20" s="113" t="s">
        <v>296</v>
      </c>
      <c r="Q20" s="114">
        <v>0.21199999999999999</v>
      </c>
      <c r="R20" s="215">
        <v>35</v>
      </c>
      <c r="S20" s="75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  <c r="AQ20" s="74"/>
      <c r="AR20" s="74"/>
      <c r="AS20" s="74"/>
      <c r="AT20" s="74"/>
      <c r="AU20" s="74"/>
      <c r="AV20" s="74"/>
      <c r="AW20" s="74"/>
      <c r="AX20" s="74"/>
      <c r="AY20" s="74"/>
      <c r="AZ20" s="74"/>
      <c r="BA20" s="74"/>
      <c r="BB20" s="74"/>
      <c r="BC20" s="74"/>
      <c r="BD20" s="74"/>
      <c r="BE20" s="74"/>
      <c r="BF20" s="74"/>
    </row>
    <row r="21" spans="1:58" ht="15" customHeight="1">
      <c r="A21" s="721" t="s">
        <v>627</v>
      </c>
      <c r="B21" s="115" t="s">
        <v>627</v>
      </c>
      <c r="C21" s="740" t="s">
        <v>1415</v>
      </c>
      <c r="D21" s="740" t="s">
        <v>1416</v>
      </c>
      <c r="E21" s="730" t="s">
        <v>512</v>
      </c>
      <c r="F21" s="730" t="s">
        <v>513</v>
      </c>
      <c r="G21" s="723">
        <v>2088</v>
      </c>
      <c r="H21" s="421">
        <v>899</v>
      </c>
      <c r="I21" s="716">
        <v>247800</v>
      </c>
      <c r="J21" s="391">
        <v>106700</v>
      </c>
      <c r="K21" s="111"/>
      <c r="L21" s="420">
        <f t="shared" si="2"/>
        <v>0</v>
      </c>
      <c r="M21" s="742">
        <f t="shared" ref="M21" si="7">SUM(G21-(G21*L21))</f>
        <v>2088</v>
      </c>
      <c r="N21" s="421">
        <f t="shared" si="4"/>
        <v>899</v>
      </c>
      <c r="O21" s="209">
        <f t="shared" si="3"/>
        <v>0</v>
      </c>
      <c r="P21" s="113" t="s">
        <v>298</v>
      </c>
      <c r="Q21" s="114">
        <v>8.4000000000000005E-2</v>
      </c>
      <c r="R21" s="216">
        <v>13</v>
      </c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4"/>
      <c r="BF21" s="74"/>
    </row>
    <row r="22" spans="1:58" ht="15" customHeight="1" thickBot="1">
      <c r="A22" s="722"/>
      <c r="B22" s="115" t="s">
        <v>628</v>
      </c>
      <c r="C22" s="737"/>
      <c r="D22" s="737"/>
      <c r="E22" s="730"/>
      <c r="F22" s="730"/>
      <c r="G22" s="724"/>
      <c r="H22" s="421">
        <v>1189</v>
      </c>
      <c r="I22" s="717"/>
      <c r="J22" s="391">
        <v>141100</v>
      </c>
      <c r="K22" s="111"/>
      <c r="L22" s="420">
        <f t="shared" si="2"/>
        <v>0</v>
      </c>
      <c r="M22" s="742"/>
      <c r="N22" s="421">
        <f t="shared" si="4"/>
        <v>1189</v>
      </c>
      <c r="O22" s="209">
        <f t="shared" si="3"/>
        <v>0</v>
      </c>
      <c r="P22" s="113" t="s">
        <v>296</v>
      </c>
      <c r="Q22" s="114">
        <v>0.21199999999999999</v>
      </c>
      <c r="R22" s="216">
        <v>36</v>
      </c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  <c r="AZ22" s="74"/>
      <c r="BA22" s="74"/>
      <c r="BB22" s="74"/>
      <c r="BC22" s="74"/>
      <c r="BD22" s="74"/>
      <c r="BE22" s="74"/>
      <c r="BF22" s="74"/>
    </row>
    <row r="23" spans="1:58" ht="29.4" customHeight="1">
      <c r="A23" s="764" t="s">
        <v>356</v>
      </c>
      <c r="B23" s="774"/>
      <c r="C23" s="774"/>
      <c r="D23" s="774"/>
      <c r="E23" s="774"/>
      <c r="F23" s="774"/>
      <c r="G23" s="774"/>
      <c r="H23" s="774"/>
      <c r="I23" s="774"/>
      <c r="J23" s="774"/>
      <c r="K23" s="774"/>
      <c r="L23" s="774"/>
      <c r="M23" s="774"/>
      <c r="N23" s="774"/>
      <c r="O23" s="774"/>
      <c r="P23" s="774"/>
      <c r="Q23" s="774"/>
      <c r="R23" s="775"/>
      <c r="S23" s="3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  <c r="AF23" s="74"/>
      <c r="AG23" s="74"/>
      <c r="AH23" s="74"/>
      <c r="AI23" s="74"/>
      <c r="AJ23" s="74"/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74"/>
      <c r="BC23" s="74"/>
      <c r="BD23" s="74"/>
      <c r="BE23" s="74"/>
      <c r="BF23" s="74"/>
    </row>
    <row r="24" spans="1:58" ht="29.4" customHeight="1">
      <c r="A24" s="731" t="s">
        <v>292</v>
      </c>
      <c r="B24" s="731"/>
      <c r="C24" s="731"/>
      <c r="D24" s="731"/>
      <c r="E24" s="731"/>
      <c r="F24" s="731"/>
      <c r="G24" s="731"/>
      <c r="H24" s="731"/>
      <c r="I24" s="731"/>
      <c r="J24" s="731"/>
      <c r="K24" s="731"/>
      <c r="L24" s="731"/>
      <c r="M24" s="731"/>
      <c r="N24" s="731"/>
      <c r="O24" s="731"/>
      <c r="P24" s="731"/>
      <c r="Q24" s="731"/>
      <c r="R24" s="731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  <c r="AE24" s="74"/>
      <c r="AF24" s="74"/>
      <c r="AG24" s="74"/>
      <c r="AH24" s="74"/>
      <c r="AI24" s="74"/>
      <c r="AJ24" s="74"/>
      <c r="AK24" s="74"/>
      <c r="AL24" s="74"/>
      <c r="AM24" s="74"/>
      <c r="AN24" s="74"/>
      <c r="AO24" s="74"/>
      <c r="AP24" s="74"/>
      <c r="AQ24" s="74"/>
      <c r="AR24" s="74"/>
      <c r="AS24" s="74"/>
      <c r="AT24" s="74"/>
      <c r="AU24" s="74"/>
      <c r="AV24" s="74"/>
      <c r="AW24" s="74"/>
      <c r="AX24" s="74"/>
      <c r="AY24" s="74"/>
      <c r="AZ24" s="74"/>
      <c r="BA24" s="74"/>
      <c r="BB24" s="74"/>
      <c r="BC24" s="74"/>
      <c r="BD24" s="74"/>
      <c r="BE24" s="74"/>
      <c r="BF24" s="74"/>
    </row>
    <row r="25" spans="1:58" ht="29.4" customHeight="1">
      <c r="A25" s="734" t="s">
        <v>1196</v>
      </c>
      <c r="B25" s="734"/>
      <c r="C25" s="734"/>
      <c r="D25" s="734"/>
      <c r="E25" s="734"/>
      <c r="F25" s="734"/>
      <c r="G25" s="734"/>
      <c r="H25" s="734"/>
      <c r="I25" s="734"/>
      <c r="J25" s="734"/>
      <c r="K25" s="734"/>
      <c r="L25" s="734"/>
      <c r="M25" s="734"/>
      <c r="N25" s="734"/>
      <c r="O25" s="734"/>
      <c r="P25" s="734"/>
      <c r="Q25" s="734"/>
      <c r="R25" s="73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</row>
    <row r="26" spans="1:58" s="7" customFormat="1" ht="15" customHeight="1">
      <c r="A26" s="721" t="s">
        <v>629</v>
      </c>
      <c r="B26" s="115" t="s">
        <v>629</v>
      </c>
      <c r="C26" s="740" t="s">
        <v>1417</v>
      </c>
      <c r="D26" s="740" t="s">
        <v>1418</v>
      </c>
      <c r="E26" s="730" t="s">
        <v>512</v>
      </c>
      <c r="F26" s="730" t="s">
        <v>513</v>
      </c>
      <c r="G26" s="743">
        <v>1028</v>
      </c>
      <c r="H26" s="421">
        <v>342</v>
      </c>
      <c r="I26" s="718">
        <v>122000</v>
      </c>
      <c r="J26" s="391">
        <v>40600</v>
      </c>
      <c r="K26" s="111"/>
      <c r="L26" s="117">
        <f t="shared" ref="L26:L33" si="8">$D$3</f>
        <v>0</v>
      </c>
      <c r="M26" s="742">
        <f t="shared" ref="M26:M32" si="9">SUM(G26-(G26*L26))</f>
        <v>1028</v>
      </c>
      <c r="N26" s="421">
        <f t="shared" ref="N26:N33" si="10">SUM(H26-(H26*L26))</f>
        <v>342</v>
      </c>
      <c r="O26" s="209">
        <f t="shared" ref="O26:O33" si="11">N26*K26</f>
        <v>0</v>
      </c>
      <c r="P26" s="113" t="s">
        <v>360</v>
      </c>
      <c r="Q26" s="199">
        <v>6.4000000000000001E-2</v>
      </c>
      <c r="R26" s="213">
        <v>14.5</v>
      </c>
      <c r="S26" s="47"/>
      <c r="T26" s="74"/>
      <c r="U26" s="74"/>
      <c r="V26" s="74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</row>
    <row r="27" spans="1:58" s="7" customFormat="1" ht="15" customHeight="1" thickBot="1">
      <c r="A27" s="722"/>
      <c r="B27" s="115" t="s">
        <v>630</v>
      </c>
      <c r="C27" s="737"/>
      <c r="D27" s="737"/>
      <c r="E27" s="730"/>
      <c r="F27" s="730"/>
      <c r="G27" s="724"/>
      <c r="H27" s="421">
        <v>686</v>
      </c>
      <c r="I27" s="717"/>
      <c r="J27" s="391">
        <v>81400</v>
      </c>
      <c r="K27" s="111"/>
      <c r="L27" s="117">
        <f t="shared" si="8"/>
        <v>0</v>
      </c>
      <c r="M27" s="742"/>
      <c r="N27" s="421">
        <f t="shared" si="10"/>
        <v>686</v>
      </c>
      <c r="O27" s="209">
        <f t="shared" si="11"/>
        <v>0</v>
      </c>
      <c r="P27" s="113" t="s">
        <v>294</v>
      </c>
      <c r="Q27" s="199">
        <v>0.19500000000000001</v>
      </c>
      <c r="R27" s="213">
        <v>26</v>
      </c>
      <c r="S27" s="47"/>
      <c r="T27" s="74"/>
      <c r="U27" s="74"/>
      <c r="V27" s="74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</row>
    <row r="28" spans="1:58" s="7" customFormat="1" ht="15" customHeight="1">
      <c r="A28" s="721" t="s">
        <v>631</v>
      </c>
      <c r="B28" s="115" t="s">
        <v>631</v>
      </c>
      <c r="C28" s="740" t="s">
        <v>1419</v>
      </c>
      <c r="D28" s="740" t="s">
        <v>1420</v>
      </c>
      <c r="E28" s="730" t="s">
        <v>512</v>
      </c>
      <c r="F28" s="730" t="s">
        <v>513</v>
      </c>
      <c r="G28" s="723">
        <v>1096</v>
      </c>
      <c r="H28" s="421">
        <v>376</v>
      </c>
      <c r="I28" s="716">
        <v>130200</v>
      </c>
      <c r="J28" s="391">
        <v>44700</v>
      </c>
      <c r="K28" s="111"/>
      <c r="L28" s="117">
        <f t="shared" si="8"/>
        <v>0</v>
      </c>
      <c r="M28" s="742">
        <f t="shared" si="9"/>
        <v>1096</v>
      </c>
      <c r="N28" s="421">
        <f t="shared" si="10"/>
        <v>376</v>
      </c>
      <c r="O28" s="209">
        <f t="shared" si="11"/>
        <v>0</v>
      </c>
      <c r="P28" s="187" t="s">
        <v>360</v>
      </c>
      <c r="Q28" s="188">
        <v>6.4000000000000001E-2</v>
      </c>
      <c r="R28" s="217">
        <v>14.5</v>
      </c>
      <c r="S28" s="47"/>
      <c r="T28" s="74"/>
      <c r="U28" s="74"/>
      <c r="V28" s="74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</row>
    <row r="29" spans="1:58" s="7" customFormat="1" ht="15" customHeight="1" thickBot="1">
      <c r="A29" s="722"/>
      <c r="B29" s="115" t="s">
        <v>632</v>
      </c>
      <c r="C29" s="737"/>
      <c r="D29" s="737"/>
      <c r="E29" s="730"/>
      <c r="F29" s="730"/>
      <c r="G29" s="724"/>
      <c r="H29" s="421">
        <v>720</v>
      </c>
      <c r="I29" s="717"/>
      <c r="J29" s="391">
        <v>85500</v>
      </c>
      <c r="K29" s="111"/>
      <c r="L29" s="117">
        <f t="shared" si="8"/>
        <v>0</v>
      </c>
      <c r="M29" s="742"/>
      <c r="N29" s="421">
        <f t="shared" si="10"/>
        <v>720</v>
      </c>
      <c r="O29" s="209">
        <f t="shared" si="11"/>
        <v>0</v>
      </c>
      <c r="P29" s="113" t="s">
        <v>294</v>
      </c>
      <c r="Q29" s="199">
        <v>0.19500000000000001</v>
      </c>
      <c r="R29" s="213">
        <v>26</v>
      </c>
      <c r="S29" s="47"/>
      <c r="T29" s="74"/>
      <c r="U29" s="74"/>
      <c r="V29" s="74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</row>
    <row r="30" spans="1:58" s="7" customFormat="1" ht="15" customHeight="1">
      <c r="A30" s="721" t="s">
        <v>633</v>
      </c>
      <c r="B30" s="115" t="s">
        <v>633</v>
      </c>
      <c r="C30" s="740" t="s">
        <v>1421</v>
      </c>
      <c r="D30" s="740" t="s">
        <v>1422</v>
      </c>
      <c r="E30" s="730" t="s">
        <v>512</v>
      </c>
      <c r="F30" s="730" t="s">
        <v>513</v>
      </c>
      <c r="G30" s="723">
        <v>1283</v>
      </c>
      <c r="H30" s="421">
        <v>448</v>
      </c>
      <c r="I30" s="716">
        <v>152300</v>
      </c>
      <c r="J30" s="391">
        <v>53200</v>
      </c>
      <c r="K30" s="111"/>
      <c r="L30" s="117">
        <f t="shared" si="8"/>
        <v>0</v>
      </c>
      <c r="M30" s="742">
        <f t="shared" si="9"/>
        <v>1283</v>
      </c>
      <c r="N30" s="421">
        <f t="shared" si="10"/>
        <v>448</v>
      </c>
      <c r="O30" s="209">
        <f t="shared" si="11"/>
        <v>0</v>
      </c>
      <c r="P30" s="187" t="s">
        <v>360</v>
      </c>
      <c r="Q30" s="188">
        <v>6.4000000000000001E-2</v>
      </c>
      <c r="R30" s="217">
        <v>14.5</v>
      </c>
      <c r="S30" s="47"/>
      <c r="T30" s="74"/>
      <c r="U30" s="74"/>
      <c r="V30" s="74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</row>
    <row r="31" spans="1:58" s="7" customFormat="1" ht="15" customHeight="1" thickBot="1">
      <c r="A31" s="722"/>
      <c r="B31" s="115" t="s">
        <v>634</v>
      </c>
      <c r="C31" s="737"/>
      <c r="D31" s="737"/>
      <c r="E31" s="730"/>
      <c r="F31" s="730"/>
      <c r="G31" s="724"/>
      <c r="H31" s="421">
        <v>835</v>
      </c>
      <c r="I31" s="717"/>
      <c r="J31" s="391">
        <v>99100</v>
      </c>
      <c r="K31" s="111"/>
      <c r="L31" s="117">
        <f t="shared" si="8"/>
        <v>0</v>
      </c>
      <c r="M31" s="742"/>
      <c r="N31" s="421">
        <f t="shared" si="10"/>
        <v>835</v>
      </c>
      <c r="O31" s="209">
        <f t="shared" si="11"/>
        <v>0</v>
      </c>
      <c r="P31" s="113" t="s">
        <v>294</v>
      </c>
      <c r="Q31" s="199">
        <v>0.19500000000000001</v>
      </c>
      <c r="R31" s="213">
        <v>29</v>
      </c>
      <c r="S31" s="47"/>
      <c r="T31" s="74"/>
      <c r="U31" s="74"/>
      <c r="V31" s="74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</row>
    <row r="32" spans="1:58" s="7" customFormat="1" ht="15" customHeight="1">
      <c r="A32" s="721" t="s">
        <v>635</v>
      </c>
      <c r="B32" s="115" t="s">
        <v>635</v>
      </c>
      <c r="C32" s="740" t="s">
        <v>1423</v>
      </c>
      <c r="D32" s="740" t="s">
        <v>1424</v>
      </c>
      <c r="E32" s="730" t="s">
        <v>512</v>
      </c>
      <c r="F32" s="730" t="s">
        <v>513</v>
      </c>
      <c r="G32" s="723">
        <v>1723</v>
      </c>
      <c r="H32" s="421">
        <v>693</v>
      </c>
      <c r="I32" s="716">
        <v>204500</v>
      </c>
      <c r="J32" s="391">
        <v>82300</v>
      </c>
      <c r="K32" s="111"/>
      <c r="L32" s="117">
        <f t="shared" si="8"/>
        <v>0</v>
      </c>
      <c r="M32" s="742">
        <f t="shared" si="9"/>
        <v>1723</v>
      </c>
      <c r="N32" s="421">
        <f t="shared" si="10"/>
        <v>693</v>
      </c>
      <c r="O32" s="209">
        <f t="shared" si="11"/>
        <v>0</v>
      </c>
      <c r="P32" s="113" t="s">
        <v>360</v>
      </c>
      <c r="Q32" s="199">
        <v>6.4000000000000001E-2</v>
      </c>
      <c r="R32" s="213">
        <v>15</v>
      </c>
      <c r="S32" s="47"/>
      <c r="T32" s="74"/>
      <c r="U32" s="74"/>
      <c r="V32" s="74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</row>
    <row r="33" spans="1:58" s="7" customFormat="1" ht="15" customHeight="1" thickBot="1">
      <c r="A33" s="722"/>
      <c r="B33" s="115" t="s">
        <v>636</v>
      </c>
      <c r="C33" s="737"/>
      <c r="D33" s="737"/>
      <c r="E33" s="730"/>
      <c r="F33" s="730"/>
      <c r="G33" s="724"/>
      <c r="H33" s="421">
        <v>1030</v>
      </c>
      <c r="I33" s="717"/>
      <c r="J33" s="391">
        <v>122200</v>
      </c>
      <c r="K33" s="111"/>
      <c r="L33" s="117">
        <f t="shared" si="8"/>
        <v>0</v>
      </c>
      <c r="M33" s="742"/>
      <c r="N33" s="421">
        <f t="shared" si="10"/>
        <v>1030</v>
      </c>
      <c r="O33" s="209">
        <f t="shared" si="11"/>
        <v>0</v>
      </c>
      <c r="P33" s="113" t="s">
        <v>294</v>
      </c>
      <c r="Q33" s="199">
        <v>0.19500000000000001</v>
      </c>
      <c r="R33" s="213">
        <v>35</v>
      </c>
      <c r="S33" s="47"/>
      <c r="T33" s="74"/>
      <c r="U33" s="74"/>
      <c r="V33" s="74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</row>
    <row r="34" spans="1:58" ht="29.4" customHeight="1">
      <c r="A34" s="764" t="s">
        <v>356</v>
      </c>
      <c r="B34" s="774"/>
      <c r="C34" s="774"/>
      <c r="D34" s="774"/>
      <c r="E34" s="774"/>
      <c r="F34" s="774"/>
      <c r="G34" s="774"/>
      <c r="H34" s="774"/>
      <c r="I34" s="774"/>
      <c r="J34" s="774"/>
      <c r="K34" s="774"/>
      <c r="L34" s="774"/>
      <c r="M34" s="774"/>
      <c r="N34" s="774"/>
      <c r="O34" s="774"/>
      <c r="P34" s="774"/>
      <c r="Q34" s="774"/>
      <c r="R34" s="775"/>
      <c r="S34" s="3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74"/>
      <c r="AL34" s="74"/>
      <c r="AM34" s="74"/>
      <c r="AN34" s="74"/>
      <c r="AO34" s="74"/>
      <c r="AP34" s="74"/>
      <c r="AQ34" s="74"/>
      <c r="AR34" s="74"/>
      <c r="AS34" s="74"/>
      <c r="AT34" s="74"/>
      <c r="AU34" s="74"/>
      <c r="AV34" s="74"/>
      <c r="AW34" s="74"/>
      <c r="AX34" s="74"/>
      <c r="AY34" s="74"/>
      <c r="AZ34" s="74"/>
      <c r="BA34" s="74"/>
      <c r="BB34" s="74"/>
      <c r="BC34" s="74"/>
      <c r="BD34" s="74"/>
      <c r="BE34" s="74"/>
      <c r="BF34" s="74"/>
    </row>
    <row r="35" spans="1:58" ht="29.4" customHeight="1">
      <c r="A35" s="731" t="s">
        <v>292</v>
      </c>
      <c r="B35" s="731"/>
      <c r="C35" s="731"/>
      <c r="D35" s="731"/>
      <c r="E35" s="731"/>
      <c r="F35" s="731"/>
      <c r="G35" s="731"/>
      <c r="H35" s="731"/>
      <c r="I35" s="731"/>
      <c r="J35" s="731"/>
      <c r="K35" s="731"/>
      <c r="L35" s="731"/>
      <c r="M35" s="731"/>
      <c r="N35" s="731"/>
      <c r="O35" s="731"/>
      <c r="P35" s="731"/>
      <c r="Q35" s="731"/>
      <c r="R35" s="731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4"/>
      <c r="AG35" s="74"/>
      <c r="AH35" s="74"/>
      <c r="AI35" s="74"/>
      <c r="AJ35" s="74"/>
      <c r="AK35" s="74"/>
      <c r="AL35" s="74"/>
      <c r="AM35" s="74"/>
      <c r="AN35" s="74"/>
      <c r="AO35" s="74"/>
      <c r="AP35" s="74"/>
      <c r="AQ35" s="74"/>
      <c r="AR35" s="74"/>
      <c r="AS35" s="74"/>
      <c r="AT35" s="74"/>
      <c r="AU35" s="74"/>
      <c r="AV35" s="74"/>
      <c r="AW35" s="74"/>
      <c r="AX35" s="74"/>
      <c r="AY35" s="74"/>
      <c r="AZ35" s="74"/>
      <c r="BA35" s="74"/>
      <c r="BB35" s="74"/>
      <c r="BC35" s="74"/>
      <c r="BD35" s="74"/>
      <c r="BE35" s="74"/>
      <c r="BF35" s="74"/>
    </row>
    <row r="36" spans="1:58" ht="29.4" customHeight="1">
      <c r="A36" s="734" t="s">
        <v>1197</v>
      </c>
      <c r="B36" s="734"/>
      <c r="C36" s="734"/>
      <c r="D36" s="734"/>
      <c r="E36" s="734"/>
      <c r="F36" s="734"/>
      <c r="G36" s="734"/>
      <c r="H36" s="734"/>
      <c r="I36" s="734"/>
      <c r="J36" s="734"/>
      <c r="K36" s="734"/>
      <c r="L36" s="734"/>
      <c r="M36" s="734"/>
      <c r="N36" s="734"/>
      <c r="O36" s="734"/>
      <c r="P36" s="734"/>
      <c r="Q36" s="734"/>
      <c r="R36" s="73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74"/>
      <c r="AT36" s="74"/>
      <c r="AU36" s="74"/>
      <c r="AV36" s="74"/>
      <c r="AW36" s="74"/>
      <c r="AX36" s="74"/>
      <c r="AY36" s="74"/>
      <c r="AZ36" s="74"/>
      <c r="BA36" s="74"/>
      <c r="BB36" s="74"/>
      <c r="BC36" s="74"/>
      <c r="BD36" s="74"/>
      <c r="BE36" s="74"/>
      <c r="BF36" s="74"/>
    </row>
    <row r="37" spans="1:58" s="7" customFormat="1" ht="15" customHeight="1">
      <c r="A37" s="793" t="s">
        <v>637</v>
      </c>
      <c r="B37" s="467" t="s">
        <v>637</v>
      </c>
      <c r="C37" s="740" t="s">
        <v>1417</v>
      </c>
      <c r="D37" s="740" t="s">
        <v>1418</v>
      </c>
      <c r="E37" s="730" t="s">
        <v>512</v>
      </c>
      <c r="F37" s="730" t="s">
        <v>513</v>
      </c>
      <c r="G37" s="743">
        <v>1035</v>
      </c>
      <c r="H37" s="421">
        <v>349</v>
      </c>
      <c r="I37" s="718">
        <v>122900</v>
      </c>
      <c r="J37" s="391">
        <v>41500</v>
      </c>
      <c r="K37" s="111"/>
      <c r="L37" s="117">
        <f t="shared" ref="L37:L44" si="12">$D$3</f>
        <v>0</v>
      </c>
      <c r="M37" s="742">
        <f>SUM(G37-(G37*L37))</f>
        <v>1035</v>
      </c>
      <c r="N37" s="421">
        <f t="shared" ref="N37:N44" si="13">SUM(H37-(H37*L37))</f>
        <v>349</v>
      </c>
      <c r="O37" s="209">
        <f t="shared" ref="O37:O44" si="14">N37*K37</f>
        <v>0</v>
      </c>
      <c r="P37" s="187" t="s">
        <v>360</v>
      </c>
      <c r="Q37" s="188">
        <v>6.4000000000000001E-2</v>
      </c>
      <c r="R37" s="217">
        <v>14.5</v>
      </c>
      <c r="S37" s="47"/>
      <c r="T37" s="74"/>
      <c r="U37" s="74"/>
      <c r="V37" s="74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</row>
    <row r="38" spans="1:58" s="7" customFormat="1" ht="15" customHeight="1" thickBot="1">
      <c r="A38" s="794"/>
      <c r="B38" s="467" t="s">
        <v>630</v>
      </c>
      <c r="C38" s="737"/>
      <c r="D38" s="737"/>
      <c r="E38" s="730"/>
      <c r="F38" s="730"/>
      <c r="G38" s="724"/>
      <c r="H38" s="421">
        <v>686</v>
      </c>
      <c r="I38" s="717"/>
      <c r="J38" s="391">
        <v>81400</v>
      </c>
      <c r="K38" s="111"/>
      <c r="L38" s="117">
        <f t="shared" si="12"/>
        <v>0</v>
      </c>
      <c r="M38" s="742"/>
      <c r="N38" s="421">
        <f t="shared" si="13"/>
        <v>686</v>
      </c>
      <c r="O38" s="209">
        <f t="shared" si="14"/>
        <v>0</v>
      </c>
      <c r="P38" s="113" t="s">
        <v>294</v>
      </c>
      <c r="Q38" s="199">
        <v>0.19500000000000001</v>
      </c>
      <c r="R38" s="213">
        <v>26</v>
      </c>
      <c r="S38" s="47"/>
      <c r="T38" s="74"/>
      <c r="U38" s="74"/>
      <c r="V38" s="74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</row>
    <row r="39" spans="1:58" s="7" customFormat="1" ht="15" customHeight="1">
      <c r="A39" s="793" t="s">
        <v>638</v>
      </c>
      <c r="B39" s="467" t="s">
        <v>638</v>
      </c>
      <c r="C39" s="740" t="s">
        <v>1419</v>
      </c>
      <c r="D39" s="740" t="s">
        <v>1420</v>
      </c>
      <c r="E39" s="730" t="s">
        <v>512</v>
      </c>
      <c r="F39" s="730" t="s">
        <v>513</v>
      </c>
      <c r="G39" s="723">
        <v>1100</v>
      </c>
      <c r="H39" s="421">
        <v>380</v>
      </c>
      <c r="I39" s="716">
        <v>130600</v>
      </c>
      <c r="J39" s="391">
        <v>45100</v>
      </c>
      <c r="K39" s="111"/>
      <c r="L39" s="117">
        <f t="shared" si="12"/>
        <v>0</v>
      </c>
      <c r="M39" s="742">
        <f>SUM(G39-(G39*L39))</f>
        <v>1100</v>
      </c>
      <c r="N39" s="421">
        <f t="shared" si="13"/>
        <v>380</v>
      </c>
      <c r="O39" s="209">
        <f t="shared" si="14"/>
        <v>0</v>
      </c>
      <c r="P39" s="187" t="s">
        <v>360</v>
      </c>
      <c r="Q39" s="188">
        <v>6.4000000000000001E-2</v>
      </c>
      <c r="R39" s="217">
        <v>14.5</v>
      </c>
      <c r="S39" s="47"/>
      <c r="T39" s="74"/>
      <c r="U39" s="74"/>
      <c r="V39" s="74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</row>
    <row r="40" spans="1:58" s="7" customFormat="1" ht="15" customHeight="1" thickBot="1">
      <c r="A40" s="794"/>
      <c r="B40" s="467" t="s">
        <v>632</v>
      </c>
      <c r="C40" s="737"/>
      <c r="D40" s="737"/>
      <c r="E40" s="730"/>
      <c r="F40" s="730"/>
      <c r="G40" s="724"/>
      <c r="H40" s="421">
        <v>720</v>
      </c>
      <c r="I40" s="717"/>
      <c r="J40" s="391">
        <v>85500</v>
      </c>
      <c r="K40" s="111"/>
      <c r="L40" s="117">
        <f t="shared" si="12"/>
        <v>0</v>
      </c>
      <c r="M40" s="742"/>
      <c r="N40" s="421">
        <f t="shared" si="13"/>
        <v>720</v>
      </c>
      <c r="O40" s="209">
        <f t="shared" si="14"/>
        <v>0</v>
      </c>
      <c r="P40" s="113" t="s">
        <v>294</v>
      </c>
      <c r="Q40" s="199">
        <v>0.19500000000000001</v>
      </c>
      <c r="R40" s="213">
        <v>26</v>
      </c>
      <c r="S40" s="47"/>
      <c r="T40" s="74"/>
      <c r="U40" s="74"/>
      <c r="V40" s="74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</row>
    <row r="41" spans="1:58" s="7" customFormat="1" ht="15" customHeight="1">
      <c r="A41" s="793" t="s">
        <v>639</v>
      </c>
      <c r="B41" s="467" t="s">
        <v>639</v>
      </c>
      <c r="C41" s="740" t="s">
        <v>1421</v>
      </c>
      <c r="D41" s="740" t="s">
        <v>1422</v>
      </c>
      <c r="E41" s="730" t="s">
        <v>512</v>
      </c>
      <c r="F41" s="730" t="s">
        <v>513</v>
      </c>
      <c r="G41" s="723">
        <v>1292</v>
      </c>
      <c r="H41" s="421">
        <v>457</v>
      </c>
      <c r="I41" s="716">
        <v>153400</v>
      </c>
      <c r="J41" s="391">
        <v>54300</v>
      </c>
      <c r="K41" s="111"/>
      <c r="L41" s="117">
        <f t="shared" si="12"/>
        <v>0</v>
      </c>
      <c r="M41" s="742">
        <f t="shared" ref="M41:M43" si="15">SUM(G41-(G41*L41))</f>
        <v>1292</v>
      </c>
      <c r="N41" s="421">
        <f t="shared" si="13"/>
        <v>457</v>
      </c>
      <c r="O41" s="209">
        <f t="shared" si="14"/>
        <v>0</v>
      </c>
      <c r="P41" s="187" t="s">
        <v>360</v>
      </c>
      <c r="Q41" s="188">
        <v>6.4000000000000001E-2</v>
      </c>
      <c r="R41" s="217">
        <v>14.5</v>
      </c>
      <c r="S41" s="47"/>
      <c r="T41" s="74"/>
      <c r="U41" s="74"/>
      <c r="V41" s="74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</row>
    <row r="42" spans="1:58" s="7" customFormat="1" ht="15" customHeight="1" thickBot="1">
      <c r="A42" s="794"/>
      <c r="B42" s="467" t="s">
        <v>634</v>
      </c>
      <c r="C42" s="737"/>
      <c r="D42" s="737"/>
      <c r="E42" s="730"/>
      <c r="F42" s="730"/>
      <c r="G42" s="724"/>
      <c r="H42" s="421">
        <v>835</v>
      </c>
      <c r="I42" s="717"/>
      <c r="J42" s="391">
        <v>99100</v>
      </c>
      <c r="K42" s="111"/>
      <c r="L42" s="117">
        <f t="shared" si="12"/>
        <v>0</v>
      </c>
      <c r="M42" s="742"/>
      <c r="N42" s="421">
        <f t="shared" si="13"/>
        <v>835</v>
      </c>
      <c r="O42" s="209">
        <f t="shared" si="14"/>
        <v>0</v>
      </c>
      <c r="P42" s="113" t="s">
        <v>294</v>
      </c>
      <c r="Q42" s="199">
        <v>0.19500000000000001</v>
      </c>
      <c r="R42" s="213">
        <v>29</v>
      </c>
      <c r="S42" s="47"/>
      <c r="T42" s="74"/>
      <c r="U42" s="74"/>
      <c r="V42" s="74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</row>
    <row r="43" spans="1:58" s="7" customFormat="1" ht="15" customHeight="1">
      <c r="A43" s="793" t="s">
        <v>640</v>
      </c>
      <c r="B43" s="467" t="s">
        <v>640</v>
      </c>
      <c r="C43" s="740" t="s">
        <v>1423</v>
      </c>
      <c r="D43" s="740" t="s">
        <v>1424</v>
      </c>
      <c r="E43" s="730" t="s">
        <v>512</v>
      </c>
      <c r="F43" s="730" t="s">
        <v>513</v>
      </c>
      <c r="G43" s="723">
        <v>1657</v>
      </c>
      <c r="H43" s="421">
        <v>703</v>
      </c>
      <c r="I43" s="716">
        <v>205600</v>
      </c>
      <c r="J43" s="391">
        <v>83400</v>
      </c>
      <c r="K43" s="111"/>
      <c r="L43" s="117">
        <f t="shared" si="12"/>
        <v>0</v>
      </c>
      <c r="M43" s="742">
        <f t="shared" si="15"/>
        <v>1657</v>
      </c>
      <c r="N43" s="421">
        <f t="shared" si="13"/>
        <v>703</v>
      </c>
      <c r="O43" s="209">
        <f t="shared" si="14"/>
        <v>0</v>
      </c>
      <c r="P43" s="113" t="s">
        <v>360</v>
      </c>
      <c r="Q43" s="199">
        <v>6.4000000000000001E-2</v>
      </c>
      <c r="R43" s="213">
        <v>15</v>
      </c>
      <c r="S43" s="47"/>
      <c r="T43" s="74"/>
      <c r="U43" s="74"/>
      <c r="V43" s="74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</row>
    <row r="44" spans="1:58" s="7" customFormat="1" ht="15" customHeight="1" thickBot="1">
      <c r="A44" s="794"/>
      <c r="B44" s="467" t="s">
        <v>636</v>
      </c>
      <c r="C44" s="737"/>
      <c r="D44" s="737"/>
      <c r="E44" s="730"/>
      <c r="F44" s="730"/>
      <c r="G44" s="724"/>
      <c r="H44" s="421">
        <v>954</v>
      </c>
      <c r="I44" s="717"/>
      <c r="J44" s="391">
        <v>122200</v>
      </c>
      <c r="K44" s="111"/>
      <c r="L44" s="117">
        <f t="shared" si="12"/>
        <v>0</v>
      </c>
      <c r="M44" s="742"/>
      <c r="N44" s="421">
        <f t="shared" si="13"/>
        <v>954</v>
      </c>
      <c r="O44" s="209">
        <f t="shared" si="14"/>
        <v>0</v>
      </c>
      <c r="P44" s="113" t="s">
        <v>294</v>
      </c>
      <c r="Q44" s="199">
        <v>0.19500000000000001</v>
      </c>
      <c r="R44" s="213">
        <v>35</v>
      </c>
      <c r="S44" s="47"/>
      <c r="T44" s="74"/>
      <c r="U44" s="74"/>
      <c r="V44" s="74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</row>
    <row r="45" spans="1:58" s="1" customFormat="1" ht="29.4" customHeight="1" thickBot="1">
      <c r="A45" s="764" t="s">
        <v>333</v>
      </c>
      <c r="B45" s="774"/>
      <c r="C45" s="774"/>
      <c r="D45" s="774"/>
      <c r="E45" s="774"/>
      <c r="F45" s="774"/>
      <c r="G45" s="774"/>
      <c r="H45" s="774"/>
      <c r="I45" s="774"/>
      <c r="J45" s="774"/>
      <c r="K45" s="774"/>
      <c r="L45" s="774"/>
      <c r="M45" s="774"/>
      <c r="N45" s="774"/>
      <c r="O45" s="774"/>
      <c r="P45" s="774"/>
      <c r="Q45" s="774"/>
      <c r="R45" s="775"/>
      <c r="S45" s="74"/>
      <c r="T45" s="74"/>
      <c r="U45" s="74"/>
      <c r="V45" s="74"/>
      <c r="W45" s="34"/>
      <c r="X45" s="34"/>
      <c r="Y45" s="34"/>
      <c r="Z45" s="34"/>
      <c r="AA45" s="34"/>
      <c r="AB45" s="3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</row>
    <row r="46" spans="1:58" ht="29.4" customHeight="1">
      <c r="A46" s="807" t="s">
        <v>292</v>
      </c>
      <c r="B46" s="808"/>
      <c r="C46" s="808"/>
      <c r="D46" s="808"/>
      <c r="E46" s="808"/>
      <c r="F46" s="808"/>
      <c r="G46" s="808"/>
      <c r="H46" s="808"/>
      <c r="I46" s="808"/>
      <c r="J46" s="808"/>
      <c r="K46" s="808"/>
      <c r="L46" s="808"/>
      <c r="M46" s="808"/>
      <c r="N46" s="808"/>
      <c r="O46" s="94"/>
      <c r="P46" s="95"/>
      <c r="Q46" s="95"/>
      <c r="R46" s="214"/>
      <c r="S46" s="74"/>
      <c r="T46" s="74"/>
      <c r="U46" s="74"/>
      <c r="V46" s="74"/>
      <c r="W46" s="34"/>
      <c r="X46" s="34"/>
      <c r="Y46" s="34"/>
      <c r="Z46" s="34"/>
      <c r="AA46" s="34"/>
      <c r="AB46" s="3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O46" s="74"/>
      <c r="AP46" s="74"/>
      <c r="AQ46" s="74"/>
      <c r="AR46" s="74"/>
      <c r="AS46" s="74"/>
      <c r="AT46" s="74"/>
      <c r="AU46" s="74"/>
      <c r="AV46" s="74"/>
      <c r="AW46" s="74"/>
      <c r="AX46" s="74"/>
      <c r="AY46" s="74"/>
      <c r="AZ46" s="74"/>
      <c r="BA46" s="74"/>
      <c r="BB46" s="74"/>
      <c r="BC46" s="74"/>
      <c r="BD46" s="74"/>
      <c r="BE46" s="74"/>
      <c r="BF46" s="74"/>
    </row>
    <row r="47" spans="1:58" ht="29.4" customHeight="1">
      <c r="A47" s="744" t="s">
        <v>1198</v>
      </c>
      <c r="B47" s="745"/>
      <c r="C47" s="745"/>
      <c r="D47" s="745"/>
      <c r="E47" s="745"/>
      <c r="F47" s="745"/>
      <c r="G47" s="745"/>
      <c r="H47" s="745"/>
      <c r="I47" s="745"/>
      <c r="J47" s="745"/>
      <c r="K47" s="745"/>
      <c r="L47" s="745"/>
      <c r="M47" s="745"/>
      <c r="N47" s="745"/>
      <c r="O47" s="745"/>
      <c r="P47" s="745"/>
      <c r="Q47" s="745"/>
      <c r="R47" s="746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74"/>
      <c r="BB47" s="74"/>
      <c r="BC47" s="74"/>
      <c r="BD47" s="74"/>
      <c r="BE47" s="74"/>
      <c r="BF47" s="74"/>
    </row>
    <row r="48" spans="1:58" s="1" customFormat="1" ht="15" customHeight="1">
      <c r="A48" s="721" t="s">
        <v>641</v>
      </c>
      <c r="B48" s="109" t="s">
        <v>641</v>
      </c>
      <c r="C48" s="741" t="s">
        <v>1417</v>
      </c>
      <c r="D48" s="741" t="s">
        <v>1175</v>
      </c>
      <c r="E48" s="730" t="s">
        <v>512</v>
      </c>
      <c r="F48" s="730" t="s">
        <v>513</v>
      </c>
      <c r="G48" s="743">
        <v>918</v>
      </c>
      <c r="H48" s="421">
        <v>297</v>
      </c>
      <c r="I48" s="718">
        <v>109000</v>
      </c>
      <c r="J48" s="391">
        <v>35300</v>
      </c>
      <c r="K48" s="111"/>
      <c r="L48" s="112">
        <f t="shared" ref="L48:L67" si="16">$D$3</f>
        <v>0</v>
      </c>
      <c r="M48" s="742">
        <f t="shared" ref="M48:M66" si="17">SUM(G48-(G48*L48))</f>
        <v>918</v>
      </c>
      <c r="N48" s="421">
        <f t="shared" ref="N48:N67" si="18">SUM(H48-(H48*L48))</f>
        <v>297</v>
      </c>
      <c r="O48" s="209">
        <f t="shared" ref="O48:O67" si="19">K48*N48</f>
        <v>0</v>
      </c>
      <c r="P48" s="113" t="s">
        <v>298</v>
      </c>
      <c r="Q48" s="114">
        <v>8.4000000000000005E-2</v>
      </c>
      <c r="R48" s="215">
        <v>12.5</v>
      </c>
      <c r="S48" s="75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74"/>
      <c r="BB48" s="74"/>
      <c r="BC48" s="74"/>
      <c r="BD48" s="74"/>
      <c r="BE48" s="74"/>
      <c r="BF48" s="74"/>
    </row>
    <row r="49" spans="1:58" s="1" customFormat="1" ht="15" customHeight="1" thickBot="1">
      <c r="A49" s="722"/>
      <c r="B49" s="109" t="s">
        <v>642</v>
      </c>
      <c r="C49" s="737"/>
      <c r="D49" s="737"/>
      <c r="E49" s="730"/>
      <c r="F49" s="730"/>
      <c r="G49" s="724"/>
      <c r="H49" s="421">
        <v>621</v>
      </c>
      <c r="I49" s="717"/>
      <c r="J49" s="391">
        <v>73700</v>
      </c>
      <c r="K49" s="111"/>
      <c r="L49" s="112">
        <f t="shared" si="16"/>
        <v>0</v>
      </c>
      <c r="M49" s="742"/>
      <c r="N49" s="421">
        <f t="shared" si="18"/>
        <v>621</v>
      </c>
      <c r="O49" s="209">
        <f t="shared" si="19"/>
        <v>0</v>
      </c>
      <c r="P49" s="113" t="s">
        <v>294</v>
      </c>
      <c r="Q49" s="114">
        <v>0.17599999999999999</v>
      </c>
      <c r="R49" s="215">
        <v>26</v>
      </c>
      <c r="S49" s="75"/>
      <c r="T49" s="74"/>
      <c r="U49" s="74"/>
      <c r="V49" s="74"/>
      <c r="W49" s="47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74"/>
      <c r="BB49" s="74"/>
      <c r="BC49" s="74"/>
      <c r="BD49" s="74"/>
      <c r="BE49" s="74"/>
      <c r="BF49" s="74"/>
    </row>
    <row r="50" spans="1:58" s="1" customFormat="1" ht="15" customHeight="1">
      <c r="A50" s="721" t="s">
        <v>643</v>
      </c>
      <c r="B50" s="109" t="s">
        <v>643</v>
      </c>
      <c r="C50" s="741" t="s">
        <v>1419</v>
      </c>
      <c r="D50" s="741" t="s">
        <v>1425</v>
      </c>
      <c r="E50" s="730" t="s">
        <v>512</v>
      </c>
      <c r="F50" s="730" t="s">
        <v>513</v>
      </c>
      <c r="G50" s="723">
        <v>977</v>
      </c>
      <c r="H50" s="421">
        <v>323</v>
      </c>
      <c r="I50" s="716">
        <v>116000</v>
      </c>
      <c r="J50" s="391">
        <v>38400</v>
      </c>
      <c r="K50" s="111"/>
      <c r="L50" s="112">
        <f t="shared" si="16"/>
        <v>0</v>
      </c>
      <c r="M50" s="742">
        <f t="shared" si="17"/>
        <v>977</v>
      </c>
      <c r="N50" s="421">
        <f t="shared" si="18"/>
        <v>323</v>
      </c>
      <c r="O50" s="209">
        <f t="shared" si="19"/>
        <v>0</v>
      </c>
      <c r="P50" s="113" t="s">
        <v>298</v>
      </c>
      <c r="Q50" s="114">
        <v>8.4000000000000005E-2</v>
      </c>
      <c r="R50" s="215">
        <v>12.5</v>
      </c>
      <c r="S50" s="75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74"/>
      <c r="BB50" s="74"/>
      <c r="BC50" s="74"/>
      <c r="BD50" s="74"/>
      <c r="BE50" s="74"/>
      <c r="BF50" s="74"/>
    </row>
    <row r="51" spans="1:58" s="1" customFormat="1" ht="15" customHeight="1" thickBot="1">
      <c r="A51" s="722"/>
      <c r="B51" s="109" t="s">
        <v>644</v>
      </c>
      <c r="C51" s="737"/>
      <c r="D51" s="737"/>
      <c r="E51" s="730"/>
      <c r="F51" s="730"/>
      <c r="G51" s="724"/>
      <c r="H51" s="421">
        <v>654</v>
      </c>
      <c r="I51" s="717"/>
      <c r="J51" s="391">
        <v>77600</v>
      </c>
      <c r="K51" s="111"/>
      <c r="L51" s="112">
        <f t="shared" si="16"/>
        <v>0</v>
      </c>
      <c r="M51" s="742"/>
      <c r="N51" s="421">
        <f t="shared" si="18"/>
        <v>654</v>
      </c>
      <c r="O51" s="209">
        <f t="shared" si="19"/>
        <v>0</v>
      </c>
      <c r="P51" s="113" t="s">
        <v>294</v>
      </c>
      <c r="Q51" s="114">
        <v>0.17599999999999999</v>
      </c>
      <c r="R51" s="215">
        <v>26</v>
      </c>
      <c r="S51" s="75"/>
      <c r="T51" s="74"/>
      <c r="U51" s="74"/>
      <c r="V51" s="74"/>
      <c r="W51" s="47"/>
      <c r="X51" s="74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74"/>
      <c r="BB51" s="74"/>
      <c r="BC51" s="74"/>
      <c r="BD51" s="74"/>
      <c r="BE51" s="74"/>
      <c r="BF51" s="74"/>
    </row>
    <row r="52" spans="1:58" s="1" customFormat="1" ht="15" customHeight="1">
      <c r="A52" s="721" t="s">
        <v>645</v>
      </c>
      <c r="B52" s="109" t="s">
        <v>645</v>
      </c>
      <c r="C52" s="741" t="s">
        <v>1426</v>
      </c>
      <c r="D52" s="741" t="s">
        <v>1427</v>
      </c>
      <c r="E52" s="730" t="s">
        <v>512</v>
      </c>
      <c r="F52" s="730" t="s">
        <v>513</v>
      </c>
      <c r="G52" s="723">
        <v>1148</v>
      </c>
      <c r="H52" s="421">
        <v>391</v>
      </c>
      <c r="I52" s="716">
        <v>136200</v>
      </c>
      <c r="J52" s="391">
        <v>46400</v>
      </c>
      <c r="K52" s="111"/>
      <c r="L52" s="112">
        <f t="shared" si="16"/>
        <v>0</v>
      </c>
      <c r="M52" s="742">
        <f t="shared" si="17"/>
        <v>1148</v>
      </c>
      <c r="N52" s="421">
        <f t="shared" si="18"/>
        <v>391</v>
      </c>
      <c r="O52" s="209">
        <f t="shared" si="19"/>
        <v>0</v>
      </c>
      <c r="P52" s="113" t="s">
        <v>298</v>
      </c>
      <c r="Q52" s="114">
        <v>8.4000000000000005E-2</v>
      </c>
      <c r="R52" s="215">
        <v>12.5</v>
      </c>
      <c r="S52" s="75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4"/>
      <c r="AF52" s="74"/>
      <c r="AG52" s="74"/>
      <c r="AH52" s="74"/>
      <c r="AI52" s="74"/>
      <c r="AJ52" s="74"/>
      <c r="AK52" s="74"/>
      <c r="AL52" s="74"/>
      <c r="AM52" s="74"/>
      <c r="AN52" s="74"/>
      <c r="AO52" s="74"/>
      <c r="AP52" s="74"/>
      <c r="AQ52" s="74"/>
      <c r="AR52" s="74"/>
      <c r="AS52" s="74"/>
      <c r="AT52" s="74"/>
      <c r="AU52" s="74"/>
      <c r="AV52" s="74"/>
      <c r="AW52" s="74"/>
      <c r="AX52" s="74"/>
      <c r="AY52" s="74"/>
      <c r="AZ52" s="74"/>
      <c r="BA52" s="74"/>
      <c r="BB52" s="74"/>
      <c r="BC52" s="74"/>
      <c r="BD52" s="74"/>
      <c r="BE52" s="74"/>
      <c r="BF52" s="74"/>
    </row>
    <row r="53" spans="1:58" s="1" customFormat="1" ht="15" customHeight="1" thickBot="1">
      <c r="A53" s="722"/>
      <c r="B53" s="109" t="s">
        <v>646</v>
      </c>
      <c r="C53" s="737"/>
      <c r="D53" s="737"/>
      <c r="E53" s="730"/>
      <c r="F53" s="730"/>
      <c r="G53" s="724"/>
      <c r="H53" s="421">
        <v>757</v>
      </c>
      <c r="I53" s="717"/>
      <c r="J53" s="391">
        <v>89800</v>
      </c>
      <c r="K53" s="111"/>
      <c r="L53" s="112">
        <f t="shared" si="16"/>
        <v>0</v>
      </c>
      <c r="M53" s="742"/>
      <c r="N53" s="421">
        <f t="shared" si="18"/>
        <v>757</v>
      </c>
      <c r="O53" s="209">
        <f t="shared" si="19"/>
        <v>0</v>
      </c>
      <c r="P53" s="113" t="s">
        <v>294</v>
      </c>
      <c r="Q53" s="114">
        <v>0.17599999999999999</v>
      </c>
      <c r="R53" s="215">
        <v>29</v>
      </c>
      <c r="S53" s="75"/>
      <c r="T53" s="74"/>
      <c r="U53" s="74"/>
      <c r="V53" s="74"/>
      <c r="W53" s="47"/>
      <c r="X53" s="74"/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  <c r="AS53" s="74"/>
      <c r="AT53" s="74"/>
      <c r="AU53" s="74"/>
      <c r="AV53" s="74"/>
      <c r="AW53" s="74"/>
      <c r="AX53" s="74"/>
      <c r="AY53" s="74"/>
      <c r="AZ53" s="74"/>
      <c r="BA53" s="74"/>
      <c r="BB53" s="74"/>
      <c r="BC53" s="74"/>
      <c r="BD53" s="74"/>
      <c r="BE53" s="74"/>
      <c r="BF53" s="74"/>
    </row>
    <row r="54" spans="1:58" ht="18" customHeight="1">
      <c r="A54" s="721" t="s">
        <v>647</v>
      </c>
      <c r="B54" s="115" t="s">
        <v>647</v>
      </c>
      <c r="C54" s="741" t="s">
        <v>1423</v>
      </c>
      <c r="D54" s="741" t="s">
        <v>1428</v>
      </c>
      <c r="E54" s="730" t="s">
        <v>512</v>
      </c>
      <c r="F54" s="730" t="s">
        <v>513</v>
      </c>
      <c r="G54" s="723">
        <v>1504</v>
      </c>
      <c r="H54" s="421">
        <v>585</v>
      </c>
      <c r="I54" s="716">
        <v>178500</v>
      </c>
      <c r="J54" s="391">
        <v>69400</v>
      </c>
      <c r="K54" s="111"/>
      <c r="L54" s="117">
        <f t="shared" si="16"/>
        <v>0</v>
      </c>
      <c r="M54" s="742">
        <f t="shared" si="17"/>
        <v>1504</v>
      </c>
      <c r="N54" s="421">
        <f t="shared" si="18"/>
        <v>585</v>
      </c>
      <c r="O54" s="209">
        <f t="shared" si="19"/>
        <v>0</v>
      </c>
      <c r="P54" s="113" t="s">
        <v>298</v>
      </c>
      <c r="Q54" s="114">
        <v>8.4000000000000005E-2</v>
      </c>
      <c r="R54" s="216">
        <v>13</v>
      </c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  <c r="AF54" s="74"/>
      <c r="AG54" s="74"/>
      <c r="AH54" s="74"/>
      <c r="AI54" s="74"/>
      <c r="AJ54" s="74"/>
      <c r="AK54" s="74"/>
      <c r="AL54" s="74"/>
      <c r="AM54" s="74"/>
      <c r="AN54" s="74"/>
      <c r="AO54" s="74"/>
      <c r="AP54" s="74"/>
      <c r="AQ54" s="74"/>
      <c r="AR54" s="74"/>
      <c r="AS54" s="74"/>
      <c r="AT54" s="74"/>
      <c r="AU54" s="74"/>
      <c r="AV54" s="74"/>
      <c r="AW54" s="74"/>
      <c r="AX54" s="74"/>
      <c r="AY54" s="74"/>
      <c r="AZ54" s="74"/>
      <c r="BA54" s="74"/>
      <c r="BB54" s="74"/>
      <c r="BC54" s="74"/>
      <c r="BD54" s="74"/>
      <c r="BE54" s="74"/>
      <c r="BF54" s="74"/>
    </row>
    <row r="55" spans="1:58" ht="15" customHeight="1" thickBot="1">
      <c r="A55" s="722"/>
      <c r="B55" s="115" t="s">
        <v>648</v>
      </c>
      <c r="C55" s="737"/>
      <c r="D55" s="737"/>
      <c r="E55" s="730"/>
      <c r="F55" s="730"/>
      <c r="G55" s="724"/>
      <c r="H55" s="421">
        <v>919</v>
      </c>
      <c r="I55" s="717"/>
      <c r="J55" s="391">
        <v>109100</v>
      </c>
      <c r="K55" s="111"/>
      <c r="L55" s="117">
        <f t="shared" si="16"/>
        <v>0</v>
      </c>
      <c r="M55" s="742"/>
      <c r="N55" s="421">
        <f t="shared" si="18"/>
        <v>919</v>
      </c>
      <c r="O55" s="209">
        <f t="shared" si="19"/>
        <v>0</v>
      </c>
      <c r="P55" s="113" t="s">
        <v>296</v>
      </c>
      <c r="Q55" s="114">
        <v>0.21199999999999999</v>
      </c>
      <c r="R55" s="216">
        <v>35</v>
      </c>
      <c r="S55" s="74"/>
      <c r="T55" s="74"/>
      <c r="U55" s="74"/>
      <c r="V55" s="74"/>
      <c r="W55" s="47"/>
      <c r="X55" s="74"/>
      <c r="Y55" s="74"/>
      <c r="Z55" s="74"/>
      <c r="AA55" s="74"/>
      <c r="AB55" s="74"/>
      <c r="AC55" s="74"/>
      <c r="AD55" s="74"/>
      <c r="AE55" s="74"/>
      <c r="AF55" s="74"/>
      <c r="AG55" s="74"/>
      <c r="AH55" s="74"/>
      <c r="AI55" s="74"/>
      <c r="AJ55" s="74"/>
      <c r="AK55" s="74"/>
      <c r="AL55" s="74"/>
      <c r="AM55" s="74"/>
      <c r="AN55" s="74"/>
      <c r="AO55" s="74"/>
      <c r="AP55" s="74"/>
      <c r="AQ55" s="74"/>
      <c r="AR55" s="74"/>
      <c r="AS55" s="74"/>
      <c r="AT55" s="74"/>
      <c r="AU55" s="74"/>
      <c r="AV55" s="74"/>
      <c r="AW55" s="74"/>
      <c r="AX55" s="74"/>
      <c r="AY55" s="74"/>
      <c r="AZ55" s="74"/>
      <c r="BA55" s="74"/>
      <c r="BB55" s="74"/>
      <c r="BC55" s="74"/>
      <c r="BD55" s="74"/>
      <c r="BE55" s="74"/>
      <c r="BF55" s="74"/>
    </row>
    <row r="56" spans="1:58" s="1" customFormat="1" ht="15" customHeight="1">
      <c r="A56" s="721" t="s">
        <v>649</v>
      </c>
      <c r="B56" s="109" t="s">
        <v>649</v>
      </c>
      <c r="C56" s="741" t="s">
        <v>1429</v>
      </c>
      <c r="D56" s="741" t="s">
        <v>1430</v>
      </c>
      <c r="E56" s="730" t="s">
        <v>512</v>
      </c>
      <c r="F56" s="730" t="s">
        <v>513</v>
      </c>
      <c r="G56" s="723">
        <v>1863</v>
      </c>
      <c r="H56" s="421">
        <v>961</v>
      </c>
      <c r="I56" s="716">
        <v>221000</v>
      </c>
      <c r="J56" s="391">
        <v>114000</v>
      </c>
      <c r="K56" s="111"/>
      <c r="L56" s="112">
        <f t="shared" si="16"/>
        <v>0</v>
      </c>
      <c r="M56" s="742">
        <f t="shared" si="17"/>
        <v>1863</v>
      </c>
      <c r="N56" s="421">
        <f t="shared" si="18"/>
        <v>961</v>
      </c>
      <c r="O56" s="209">
        <f t="shared" si="19"/>
        <v>0</v>
      </c>
      <c r="P56" s="113" t="s">
        <v>299</v>
      </c>
      <c r="Q56" s="114">
        <v>0.12</v>
      </c>
      <c r="R56" s="215">
        <v>18</v>
      </c>
      <c r="S56" s="75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  <c r="AF56" s="74"/>
      <c r="AG56" s="74"/>
      <c r="AH56" s="74"/>
      <c r="AI56" s="74"/>
      <c r="AJ56" s="74"/>
      <c r="AK56" s="74"/>
      <c r="AL56" s="74"/>
      <c r="AM56" s="74"/>
      <c r="AN56" s="74"/>
      <c r="AO56" s="74"/>
      <c r="AP56" s="74"/>
      <c r="AQ56" s="74"/>
      <c r="AR56" s="74"/>
      <c r="AS56" s="74"/>
      <c r="AT56" s="74"/>
      <c r="AU56" s="74"/>
      <c r="AV56" s="74"/>
      <c r="AW56" s="74"/>
      <c r="AX56" s="74"/>
      <c r="AY56" s="74"/>
      <c r="AZ56" s="74"/>
      <c r="BA56" s="74"/>
      <c r="BB56" s="74"/>
      <c r="BC56" s="74"/>
      <c r="BD56" s="74"/>
      <c r="BE56" s="74"/>
      <c r="BF56" s="74"/>
    </row>
    <row r="57" spans="1:58" s="1" customFormat="1" ht="15" customHeight="1" thickBot="1">
      <c r="A57" s="722"/>
      <c r="B57" s="109" t="s">
        <v>650</v>
      </c>
      <c r="C57" s="741"/>
      <c r="D57" s="737"/>
      <c r="E57" s="730"/>
      <c r="F57" s="730"/>
      <c r="G57" s="724"/>
      <c r="H57" s="421">
        <v>902</v>
      </c>
      <c r="I57" s="717"/>
      <c r="J57" s="391">
        <v>107000</v>
      </c>
      <c r="K57" s="111"/>
      <c r="L57" s="112">
        <f t="shared" si="16"/>
        <v>0</v>
      </c>
      <c r="M57" s="742"/>
      <c r="N57" s="421">
        <f t="shared" si="18"/>
        <v>902</v>
      </c>
      <c r="O57" s="209">
        <f t="shared" si="19"/>
        <v>0</v>
      </c>
      <c r="P57" s="113" t="s">
        <v>297</v>
      </c>
      <c r="Q57" s="114">
        <v>0.24399999999999999</v>
      </c>
      <c r="R57" s="215">
        <v>40</v>
      </c>
      <c r="S57" s="75"/>
      <c r="T57" s="74"/>
      <c r="U57" s="74"/>
      <c r="V57" s="74"/>
      <c r="W57" s="47"/>
      <c r="X57" s="74"/>
      <c r="Y57" s="74"/>
      <c r="Z57" s="74"/>
      <c r="AA57" s="74"/>
      <c r="AB57" s="74"/>
      <c r="AC57" s="74"/>
      <c r="AD57" s="74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  <c r="AT57" s="74"/>
      <c r="AU57" s="74"/>
      <c r="AV57" s="74"/>
      <c r="AW57" s="74"/>
      <c r="AX57" s="74"/>
      <c r="AY57" s="74"/>
      <c r="AZ57" s="74"/>
      <c r="BA57" s="74"/>
      <c r="BB57" s="74"/>
      <c r="BC57" s="74"/>
      <c r="BD57" s="74"/>
      <c r="BE57" s="74"/>
      <c r="BF57" s="74"/>
    </row>
    <row r="58" spans="1:58" s="1" customFormat="1" ht="15" customHeight="1">
      <c r="A58" s="721" t="s">
        <v>651</v>
      </c>
      <c r="B58" s="109" t="s">
        <v>651</v>
      </c>
      <c r="C58" s="741" t="s">
        <v>1429</v>
      </c>
      <c r="D58" s="741" t="s">
        <v>1430</v>
      </c>
      <c r="E58" s="730" t="s">
        <v>512</v>
      </c>
      <c r="F58" s="730" t="s">
        <v>513</v>
      </c>
      <c r="G58" s="723">
        <v>1863</v>
      </c>
      <c r="H58" s="421">
        <v>961</v>
      </c>
      <c r="I58" s="716">
        <v>221000</v>
      </c>
      <c r="J58" s="391">
        <v>114000</v>
      </c>
      <c r="K58" s="111"/>
      <c r="L58" s="112">
        <f t="shared" si="16"/>
        <v>0</v>
      </c>
      <c r="M58" s="742">
        <f t="shared" si="17"/>
        <v>1863</v>
      </c>
      <c r="N58" s="421">
        <f t="shared" si="18"/>
        <v>961</v>
      </c>
      <c r="O58" s="209">
        <f t="shared" si="19"/>
        <v>0</v>
      </c>
      <c r="P58" s="113" t="s">
        <v>299</v>
      </c>
      <c r="Q58" s="114">
        <v>0.12</v>
      </c>
      <c r="R58" s="215">
        <v>18</v>
      </c>
      <c r="S58" s="75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</row>
    <row r="59" spans="1:58" s="1" customFormat="1" ht="15" customHeight="1" thickBot="1">
      <c r="A59" s="722"/>
      <c r="B59" s="109" t="s">
        <v>650</v>
      </c>
      <c r="C59" s="741"/>
      <c r="D59" s="737"/>
      <c r="E59" s="730"/>
      <c r="F59" s="730"/>
      <c r="G59" s="724"/>
      <c r="H59" s="421">
        <v>902</v>
      </c>
      <c r="I59" s="717"/>
      <c r="J59" s="391">
        <v>107000</v>
      </c>
      <c r="K59" s="111"/>
      <c r="L59" s="112">
        <f t="shared" si="16"/>
        <v>0</v>
      </c>
      <c r="M59" s="742"/>
      <c r="N59" s="421">
        <f t="shared" si="18"/>
        <v>902</v>
      </c>
      <c r="O59" s="209">
        <f t="shared" si="19"/>
        <v>0</v>
      </c>
      <c r="P59" s="113" t="s">
        <v>297</v>
      </c>
      <c r="Q59" s="114">
        <v>0.24399999999999999</v>
      </c>
      <c r="R59" s="215">
        <v>40</v>
      </c>
      <c r="S59" s="75"/>
      <c r="T59" s="74"/>
      <c r="U59" s="74"/>
      <c r="V59" s="74"/>
      <c r="W59" s="47"/>
      <c r="X59" s="74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74"/>
      <c r="BB59" s="74"/>
      <c r="BC59" s="74"/>
      <c r="BD59" s="74"/>
      <c r="BE59" s="74"/>
      <c r="BF59" s="74"/>
    </row>
    <row r="60" spans="1:58" ht="15" customHeight="1">
      <c r="A60" s="721" t="s">
        <v>652</v>
      </c>
      <c r="B60" s="115" t="s">
        <v>652</v>
      </c>
      <c r="C60" s="741" t="s">
        <v>1431</v>
      </c>
      <c r="D60" s="741" t="s">
        <v>1432</v>
      </c>
      <c r="E60" s="730" t="s">
        <v>512</v>
      </c>
      <c r="F60" s="730" t="s">
        <v>513</v>
      </c>
      <c r="G60" s="723">
        <v>2238</v>
      </c>
      <c r="H60" s="421">
        <v>1142</v>
      </c>
      <c r="I60" s="716">
        <v>265600</v>
      </c>
      <c r="J60" s="391">
        <v>135500</v>
      </c>
      <c r="K60" s="111"/>
      <c r="L60" s="117">
        <f t="shared" si="16"/>
        <v>0</v>
      </c>
      <c r="M60" s="742">
        <f t="shared" si="17"/>
        <v>2238</v>
      </c>
      <c r="N60" s="421">
        <f t="shared" si="18"/>
        <v>1142</v>
      </c>
      <c r="O60" s="209">
        <f t="shared" si="19"/>
        <v>0</v>
      </c>
      <c r="P60" s="113" t="s">
        <v>299</v>
      </c>
      <c r="Q60" s="199">
        <v>0.12</v>
      </c>
      <c r="R60" s="216">
        <v>18</v>
      </c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74"/>
      <c r="BB60" s="74"/>
      <c r="BC60" s="74"/>
      <c r="BD60" s="74"/>
      <c r="BE60" s="74"/>
      <c r="BF60" s="74"/>
    </row>
    <row r="61" spans="1:58" ht="15" customHeight="1" thickBot="1">
      <c r="A61" s="722"/>
      <c r="B61" s="115" t="s">
        <v>653</v>
      </c>
      <c r="C61" s="741"/>
      <c r="D61" s="737"/>
      <c r="E61" s="730"/>
      <c r="F61" s="730"/>
      <c r="G61" s="724"/>
      <c r="H61" s="421">
        <v>1096</v>
      </c>
      <c r="I61" s="717"/>
      <c r="J61" s="391">
        <v>130100</v>
      </c>
      <c r="K61" s="111"/>
      <c r="L61" s="117">
        <f t="shared" si="16"/>
        <v>0</v>
      </c>
      <c r="M61" s="742"/>
      <c r="N61" s="421">
        <f t="shared" si="18"/>
        <v>1096</v>
      </c>
      <c r="O61" s="209">
        <f t="shared" si="19"/>
        <v>0</v>
      </c>
      <c r="P61" s="113" t="s">
        <v>300</v>
      </c>
      <c r="Q61" s="199">
        <v>0.33600000000000002</v>
      </c>
      <c r="R61" s="216">
        <v>46</v>
      </c>
      <c r="S61" s="74"/>
      <c r="T61" s="74"/>
      <c r="U61" s="74"/>
      <c r="V61" s="74"/>
      <c r="W61" s="47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  <c r="BA61" s="74"/>
      <c r="BB61" s="74"/>
      <c r="BC61" s="74"/>
      <c r="BD61" s="74"/>
      <c r="BE61" s="74"/>
      <c r="BF61" s="74"/>
    </row>
    <row r="62" spans="1:58" ht="15" customHeight="1">
      <c r="A62" s="721" t="s">
        <v>654</v>
      </c>
      <c r="B62" s="115" t="s">
        <v>654</v>
      </c>
      <c r="C62" s="741" t="s">
        <v>1431</v>
      </c>
      <c r="D62" s="741" t="s">
        <v>1432</v>
      </c>
      <c r="E62" s="730" t="s">
        <v>512</v>
      </c>
      <c r="F62" s="730" t="s">
        <v>513</v>
      </c>
      <c r="G62" s="723">
        <v>2238</v>
      </c>
      <c r="H62" s="421">
        <v>1142</v>
      </c>
      <c r="I62" s="716">
        <v>265600</v>
      </c>
      <c r="J62" s="391">
        <v>135500</v>
      </c>
      <c r="K62" s="111"/>
      <c r="L62" s="117">
        <f t="shared" si="16"/>
        <v>0</v>
      </c>
      <c r="M62" s="742">
        <f t="shared" si="17"/>
        <v>2238</v>
      </c>
      <c r="N62" s="421">
        <f t="shared" si="18"/>
        <v>1142</v>
      </c>
      <c r="O62" s="209">
        <f t="shared" si="19"/>
        <v>0</v>
      </c>
      <c r="P62" s="113" t="s">
        <v>299</v>
      </c>
      <c r="Q62" s="309">
        <v>0.12</v>
      </c>
      <c r="R62" s="216">
        <v>18</v>
      </c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  <c r="AZ62" s="74"/>
      <c r="BA62" s="74"/>
      <c r="BB62" s="74"/>
      <c r="BC62" s="74"/>
      <c r="BD62" s="74"/>
      <c r="BE62" s="74"/>
      <c r="BF62" s="74"/>
    </row>
    <row r="63" spans="1:58" ht="15" customHeight="1" thickBot="1">
      <c r="A63" s="722"/>
      <c r="B63" s="115" t="s">
        <v>653</v>
      </c>
      <c r="C63" s="741"/>
      <c r="D63" s="737"/>
      <c r="E63" s="730"/>
      <c r="F63" s="730"/>
      <c r="G63" s="724"/>
      <c r="H63" s="421">
        <v>1096</v>
      </c>
      <c r="I63" s="717"/>
      <c r="J63" s="391">
        <v>130100</v>
      </c>
      <c r="K63" s="111"/>
      <c r="L63" s="117">
        <f t="shared" si="16"/>
        <v>0</v>
      </c>
      <c r="M63" s="742"/>
      <c r="N63" s="421">
        <f t="shared" si="18"/>
        <v>1096</v>
      </c>
      <c r="O63" s="209">
        <f t="shared" si="19"/>
        <v>0</v>
      </c>
      <c r="P63" s="113" t="s">
        <v>300</v>
      </c>
      <c r="Q63" s="309">
        <v>0.33600000000000002</v>
      </c>
      <c r="R63" s="216">
        <v>46</v>
      </c>
      <c r="S63" s="74"/>
      <c r="T63" s="74"/>
      <c r="U63" s="74"/>
      <c r="V63" s="74"/>
      <c r="W63" s="47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  <c r="AZ63" s="74"/>
      <c r="BA63" s="74"/>
      <c r="BB63" s="74"/>
      <c r="BC63" s="74"/>
      <c r="BD63" s="74"/>
      <c r="BE63" s="74"/>
      <c r="BF63" s="74"/>
    </row>
    <row r="64" spans="1:58" s="7" customFormat="1" ht="15" customHeight="1">
      <c r="A64" s="721" t="s">
        <v>655</v>
      </c>
      <c r="B64" s="115" t="s">
        <v>655</v>
      </c>
      <c r="C64" s="741" t="s">
        <v>1433</v>
      </c>
      <c r="D64" s="741" t="s">
        <v>1434</v>
      </c>
      <c r="E64" s="730" t="s">
        <v>512</v>
      </c>
      <c r="F64" s="730" t="s">
        <v>513</v>
      </c>
      <c r="G64" s="723">
        <v>3995</v>
      </c>
      <c r="H64" s="421">
        <v>1597</v>
      </c>
      <c r="I64" s="716">
        <v>474000</v>
      </c>
      <c r="J64" s="391">
        <v>189500</v>
      </c>
      <c r="K64" s="111"/>
      <c r="L64" s="117">
        <f t="shared" si="16"/>
        <v>0</v>
      </c>
      <c r="M64" s="742">
        <f t="shared" si="17"/>
        <v>3995</v>
      </c>
      <c r="N64" s="421">
        <f t="shared" si="18"/>
        <v>1597</v>
      </c>
      <c r="O64" s="209">
        <f t="shared" si="19"/>
        <v>0</v>
      </c>
      <c r="P64" s="113" t="s">
        <v>222</v>
      </c>
      <c r="Q64" s="199">
        <v>0.5</v>
      </c>
      <c r="R64" s="216">
        <v>24.5</v>
      </c>
      <c r="S64" s="47"/>
      <c r="T64" s="74"/>
      <c r="U64" s="74"/>
      <c r="V64" s="74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  <row r="65" spans="1:58" s="7" customFormat="1" ht="15" customHeight="1" thickBot="1">
      <c r="A65" s="722"/>
      <c r="B65" s="115" t="s">
        <v>656</v>
      </c>
      <c r="C65" s="741"/>
      <c r="D65" s="737"/>
      <c r="E65" s="730"/>
      <c r="F65" s="730"/>
      <c r="G65" s="724"/>
      <c r="H65" s="421">
        <v>2398</v>
      </c>
      <c r="I65" s="717"/>
      <c r="J65" s="391">
        <v>284500</v>
      </c>
      <c r="K65" s="111"/>
      <c r="L65" s="117">
        <f t="shared" si="16"/>
        <v>0</v>
      </c>
      <c r="M65" s="742"/>
      <c r="N65" s="421">
        <f t="shared" si="18"/>
        <v>2398</v>
      </c>
      <c r="O65" s="209">
        <f t="shared" si="19"/>
        <v>0</v>
      </c>
      <c r="P65" s="113" t="s">
        <v>472</v>
      </c>
      <c r="Q65" s="199">
        <v>0.23699999999999999</v>
      </c>
      <c r="R65" s="216">
        <v>60</v>
      </c>
      <c r="S65" s="47"/>
      <c r="T65" s="74"/>
      <c r="U65" s="74"/>
      <c r="V65" s="74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</row>
    <row r="66" spans="1:58" s="7" customFormat="1" ht="15" customHeight="1">
      <c r="A66" s="721" t="s">
        <v>657</v>
      </c>
      <c r="B66" s="115" t="s">
        <v>657</v>
      </c>
      <c r="C66" s="741" t="s">
        <v>1200</v>
      </c>
      <c r="D66" s="741" t="s">
        <v>1435</v>
      </c>
      <c r="E66" s="730" t="s">
        <v>512</v>
      </c>
      <c r="F66" s="730" t="s">
        <v>513</v>
      </c>
      <c r="G66" s="723">
        <v>4992</v>
      </c>
      <c r="H66" s="421">
        <v>1995</v>
      </c>
      <c r="I66" s="716">
        <v>592300</v>
      </c>
      <c r="J66" s="391">
        <v>236700</v>
      </c>
      <c r="K66" s="185"/>
      <c r="L66" s="117">
        <f t="shared" si="16"/>
        <v>0</v>
      </c>
      <c r="M66" s="742">
        <f t="shared" si="17"/>
        <v>4992</v>
      </c>
      <c r="N66" s="421">
        <f t="shared" si="18"/>
        <v>1995</v>
      </c>
      <c r="O66" s="209">
        <f t="shared" si="19"/>
        <v>0</v>
      </c>
      <c r="P66" s="113" t="s">
        <v>222</v>
      </c>
      <c r="Q66" s="186">
        <v>0.5</v>
      </c>
      <c r="R66" s="218">
        <v>24.5</v>
      </c>
      <c r="S66" s="47"/>
      <c r="T66" s="74"/>
      <c r="U66" s="74"/>
      <c r="V66" s="74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</row>
    <row r="67" spans="1:58" s="7" customFormat="1" ht="15" customHeight="1" thickBot="1">
      <c r="A67" s="722"/>
      <c r="B67" s="115" t="s">
        <v>658</v>
      </c>
      <c r="C67" s="741"/>
      <c r="D67" s="737"/>
      <c r="E67" s="730"/>
      <c r="F67" s="730"/>
      <c r="G67" s="724"/>
      <c r="H67" s="421">
        <v>2997</v>
      </c>
      <c r="I67" s="717"/>
      <c r="J67" s="391">
        <v>355600</v>
      </c>
      <c r="K67" s="185"/>
      <c r="L67" s="117">
        <f t="shared" si="16"/>
        <v>0</v>
      </c>
      <c r="M67" s="742"/>
      <c r="N67" s="421">
        <f t="shared" si="18"/>
        <v>2997</v>
      </c>
      <c r="O67" s="209">
        <f t="shared" si="19"/>
        <v>0</v>
      </c>
      <c r="P67" s="113" t="s">
        <v>472</v>
      </c>
      <c r="Q67" s="186">
        <v>0.23699999999999999</v>
      </c>
      <c r="R67" s="218">
        <v>60</v>
      </c>
      <c r="S67" s="47"/>
      <c r="T67" s="74"/>
      <c r="U67" s="74"/>
      <c r="V67" s="74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</row>
    <row r="68" spans="1:58" s="1" customFormat="1" ht="29.4" customHeight="1">
      <c r="A68" s="767" t="s">
        <v>332</v>
      </c>
      <c r="B68" s="765"/>
      <c r="C68" s="765"/>
      <c r="D68" s="765"/>
      <c r="E68" s="765"/>
      <c r="F68" s="765"/>
      <c r="G68" s="765"/>
      <c r="H68" s="765"/>
      <c r="I68" s="765"/>
      <c r="J68" s="765"/>
      <c r="K68" s="765"/>
      <c r="L68" s="765"/>
      <c r="M68" s="765"/>
      <c r="N68" s="765"/>
      <c r="O68" s="765"/>
      <c r="P68" s="765"/>
      <c r="Q68" s="765"/>
      <c r="R68" s="766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</row>
    <row r="69" spans="1:58" ht="29.4" customHeight="1">
      <c r="A69" s="731" t="s">
        <v>292</v>
      </c>
      <c r="B69" s="731"/>
      <c r="C69" s="731"/>
      <c r="D69" s="731"/>
      <c r="E69" s="731"/>
      <c r="F69" s="731"/>
      <c r="G69" s="731"/>
      <c r="H69" s="731"/>
      <c r="I69" s="731"/>
      <c r="J69" s="731"/>
      <c r="K69" s="731"/>
      <c r="L69" s="731"/>
      <c r="M69" s="731"/>
      <c r="N69" s="731"/>
      <c r="O69" s="731"/>
      <c r="P69" s="731"/>
      <c r="Q69" s="731"/>
      <c r="R69" s="731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</row>
    <row r="70" spans="1:58" ht="29.4" customHeight="1">
      <c r="A70" s="744" t="s">
        <v>1186</v>
      </c>
      <c r="B70" s="745"/>
      <c r="C70" s="745"/>
      <c r="D70" s="745"/>
      <c r="E70" s="745"/>
      <c r="F70" s="745"/>
      <c r="G70" s="745"/>
      <c r="H70" s="745"/>
      <c r="I70" s="745"/>
      <c r="J70" s="745"/>
      <c r="K70" s="745"/>
      <c r="L70" s="745"/>
      <c r="M70" s="745"/>
      <c r="N70" s="745"/>
      <c r="O70" s="745"/>
      <c r="P70" s="745"/>
      <c r="Q70" s="745"/>
      <c r="R70" s="746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</row>
    <row r="71" spans="1:58" s="1" customFormat="1" ht="15" customHeight="1">
      <c r="A71" s="793" t="s">
        <v>1187</v>
      </c>
      <c r="B71" s="467" t="s">
        <v>1187</v>
      </c>
      <c r="C71" s="741" t="s">
        <v>1176</v>
      </c>
      <c r="D71" s="741" t="s">
        <v>1175</v>
      </c>
      <c r="E71" s="730" t="s">
        <v>512</v>
      </c>
      <c r="F71" s="730" t="s">
        <v>513</v>
      </c>
      <c r="G71" s="743">
        <v>727</v>
      </c>
      <c r="H71" s="421">
        <v>292</v>
      </c>
      <c r="I71" s="718">
        <v>86400</v>
      </c>
      <c r="J71" s="391">
        <v>34700</v>
      </c>
      <c r="K71" s="111"/>
      <c r="L71" s="112">
        <f t="shared" ref="L71:L80" si="20">$D$3</f>
        <v>0</v>
      </c>
      <c r="M71" s="742">
        <f t="shared" ref="M71:M79" si="21">SUM(G71-(G71*L71))</f>
        <v>727</v>
      </c>
      <c r="N71" s="421">
        <f t="shared" ref="N71:N80" si="22">SUM(H71-(H71*L71))</f>
        <v>292</v>
      </c>
      <c r="O71" s="209">
        <f t="shared" ref="O71:O80" si="23">K71*N71</f>
        <v>0</v>
      </c>
      <c r="P71" s="113" t="s">
        <v>293</v>
      </c>
      <c r="Q71" s="114">
        <v>8.1000000000000003E-2</v>
      </c>
      <c r="R71" s="215">
        <v>11</v>
      </c>
      <c r="S71" s="75"/>
      <c r="T71" s="74"/>
      <c r="U71" s="74"/>
      <c r="V71" s="74"/>
      <c r="W71" s="74"/>
      <c r="X71" s="34"/>
      <c r="Y71" s="34"/>
      <c r="Z71" s="34"/>
      <c r="AA71" s="34"/>
      <c r="AB71" s="3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</row>
    <row r="72" spans="1:58" s="1" customFormat="1" ht="15" customHeight="1" thickBot="1">
      <c r="A72" s="794"/>
      <c r="B72" s="467" t="s">
        <v>1568</v>
      </c>
      <c r="C72" s="737"/>
      <c r="D72" s="737"/>
      <c r="E72" s="730"/>
      <c r="F72" s="730"/>
      <c r="G72" s="724"/>
      <c r="H72" s="421">
        <v>435</v>
      </c>
      <c r="I72" s="717"/>
      <c r="J72" s="391">
        <v>51700</v>
      </c>
      <c r="K72" s="111"/>
      <c r="L72" s="112">
        <f t="shared" si="20"/>
        <v>0</v>
      </c>
      <c r="M72" s="742"/>
      <c r="N72" s="421">
        <f t="shared" si="22"/>
        <v>435</v>
      </c>
      <c r="O72" s="209">
        <f t="shared" si="23"/>
        <v>0</v>
      </c>
      <c r="P72" s="113" t="s">
        <v>294</v>
      </c>
      <c r="Q72" s="114">
        <v>0.17599999999999999</v>
      </c>
      <c r="R72" s="215">
        <v>25</v>
      </c>
      <c r="S72" s="75"/>
      <c r="T72" s="74"/>
      <c r="U72" s="74"/>
      <c r="V72" s="74"/>
      <c r="W72" s="47"/>
      <c r="X72" s="34"/>
      <c r="Y72" s="34"/>
      <c r="Z72" s="34"/>
      <c r="AA72" s="34"/>
      <c r="AB72" s="3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  <c r="BF72" s="74"/>
    </row>
    <row r="73" spans="1:58" s="1" customFormat="1" ht="15" customHeight="1">
      <c r="A73" s="721" t="s">
        <v>1204</v>
      </c>
      <c r="B73" s="109" t="s">
        <v>1204</v>
      </c>
      <c r="C73" s="741" t="s">
        <v>1436</v>
      </c>
      <c r="D73" s="741" t="s">
        <v>1437</v>
      </c>
      <c r="E73" s="730" t="s">
        <v>512</v>
      </c>
      <c r="F73" s="730" t="s">
        <v>513</v>
      </c>
      <c r="G73" s="723">
        <v>757</v>
      </c>
      <c r="H73" s="421">
        <v>302</v>
      </c>
      <c r="I73" s="716">
        <v>89900</v>
      </c>
      <c r="J73" s="391">
        <v>35900</v>
      </c>
      <c r="K73" s="111"/>
      <c r="L73" s="112">
        <f t="shared" si="20"/>
        <v>0</v>
      </c>
      <c r="M73" s="742">
        <f t="shared" si="21"/>
        <v>757</v>
      </c>
      <c r="N73" s="421">
        <f t="shared" si="22"/>
        <v>302</v>
      </c>
      <c r="O73" s="209">
        <f t="shared" si="23"/>
        <v>0</v>
      </c>
      <c r="P73" s="113" t="s">
        <v>293</v>
      </c>
      <c r="Q73" s="114">
        <v>8.1000000000000003E-2</v>
      </c>
      <c r="R73" s="215">
        <v>11</v>
      </c>
      <c r="S73" s="75"/>
      <c r="T73" s="74"/>
      <c r="U73" s="74"/>
      <c r="V73" s="74"/>
      <c r="W73" s="74"/>
      <c r="X73" s="34"/>
      <c r="Y73" s="34"/>
      <c r="Z73" s="34"/>
      <c r="AA73" s="34"/>
      <c r="AB73" s="3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F73" s="74"/>
    </row>
    <row r="74" spans="1:58" s="1" customFormat="1" ht="15" customHeight="1" thickBot="1">
      <c r="A74" s="722"/>
      <c r="B74" s="109" t="s">
        <v>1569</v>
      </c>
      <c r="C74" s="737"/>
      <c r="D74" s="737"/>
      <c r="E74" s="730"/>
      <c r="F74" s="730"/>
      <c r="G74" s="724"/>
      <c r="H74" s="421">
        <v>455</v>
      </c>
      <c r="I74" s="717"/>
      <c r="J74" s="391">
        <v>54000</v>
      </c>
      <c r="K74" s="111"/>
      <c r="L74" s="112">
        <f t="shared" si="20"/>
        <v>0</v>
      </c>
      <c r="M74" s="742"/>
      <c r="N74" s="421">
        <f t="shared" si="22"/>
        <v>455</v>
      </c>
      <c r="O74" s="209">
        <f t="shared" si="23"/>
        <v>0</v>
      </c>
      <c r="P74" s="113" t="s">
        <v>294</v>
      </c>
      <c r="Q74" s="114">
        <v>0.17599999999999999</v>
      </c>
      <c r="R74" s="215">
        <v>25</v>
      </c>
      <c r="S74" s="75"/>
      <c r="T74" s="74"/>
      <c r="U74" s="74"/>
      <c r="V74" s="74"/>
      <c r="W74" s="47"/>
      <c r="X74" s="34"/>
      <c r="Y74" s="34"/>
      <c r="Z74" s="34"/>
      <c r="AA74" s="34"/>
      <c r="AB74" s="3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</row>
    <row r="75" spans="1:58" s="1" customFormat="1" ht="15" customHeight="1">
      <c r="A75" s="721" t="s">
        <v>1205</v>
      </c>
      <c r="B75" s="109" t="s">
        <v>1205</v>
      </c>
      <c r="C75" s="741" t="s">
        <v>1438</v>
      </c>
      <c r="D75" s="741" t="s">
        <v>1439</v>
      </c>
      <c r="E75" s="730" t="s">
        <v>512</v>
      </c>
      <c r="F75" s="730" t="s">
        <v>513</v>
      </c>
      <c r="G75" s="723">
        <v>850</v>
      </c>
      <c r="H75" s="421">
        <v>339</v>
      </c>
      <c r="I75" s="716">
        <v>101000</v>
      </c>
      <c r="J75" s="391">
        <v>40300</v>
      </c>
      <c r="K75" s="111"/>
      <c r="L75" s="112">
        <f t="shared" si="20"/>
        <v>0</v>
      </c>
      <c r="M75" s="742">
        <f t="shared" si="21"/>
        <v>850</v>
      </c>
      <c r="N75" s="421">
        <f t="shared" si="22"/>
        <v>339</v>
      </c>
      <c r="O75" s="209">
        <f t="shared" si="23"/>
        <v>0</v>
      </c>
      <c r="P75" s="113" t="s">
        <v>293</v>
      </c>
      <c r="Q75" s="114">
        <v>8.1000000000000003E-2</v>
      </c>
      <c r="R75" s="215">
        <v>11</v>
      </c>
      <c r="S75" s="75"/>
      <c r="T75" s="74"/>
      <c r="U75" s="74"/>
      <c r="V75" s="74"/>
      <c r="W75" s="34"/>
      <c r="X75" s="34"/>
      <c r="Y75" s="34"/>
      <c r="Z75" s="34"/>
      <c r="AA75" s="34"/>
      <c r="AB75" s="3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</row>
    <row r="76" spans="1:58" s="1" customFormat="1" ht="15" customHeight="1" thickBot="1">
      <c r="A76" s="722"/>
      <c r="B76" s="109" t="s">
        <v>1570</v>
      </c>
      <c r="C76" s="737"/>
      <c r="D76" s="737"/>
      <c r="E76" s="730"/>
      <c r="F76" s="730"/>
      <c r="G76" s="724"/>
      <c r="H76" s="421">
        <v>511</v>
      </c>
      <c r="I76" s="717"/>
      <c r="J76" s="391">
        <v>60700</v>
      </c>
      <c r="K76" s="111"/>
      <c r="L76" s="112">
        <f t="shared" si="20"/>
        <v>0</v>
      </c>
      <c r="M76" s="742"/>
      <c r="N76" s="421">
        <f t="shared" si="22"/>
        <v>511</v>
      </c>
      <c r="O76" s="209">
        <f t="shared" si="23"/>
        <v>0</v>
      </c>
      <c r="P76" s="113" t="s">
        <v>294</v>
      </c>
      <c r="Q76" s="114">
        <v>0.17599999999999999</v>
      </c>
      <c r="R76" s="215">
        <v>27</v>
      </c>
      <c r="S76" s="75"/>
      <c r="T76" s="74"/>
      <c r="U76" s="74"/>
      <c r="V76" s="74"/>
      <c r="W76" s="47"/>
      <c r="X76" s="34"/>
      <c r="Y76" s="34"/>
      <c r="Z76" s="34"/>
      <c r="AA76" s="34"/>
      <c r="AB76" s="3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</row>
    <row r="77" spans="1:58" s="1" customFormat="1" ht="15" customHeight="1">
      <c r="A77" s="721" t="s">
        <v>663</v>
      </c>
      <c r="B77" s="109" t="s">
        <v>663</v>
      </c>
      <c r="C77" s="741" t="s">
        <v>1440</v>
      </c>
      <c r="D77" s="741" t="s">
        <v>1441</v>
      </c>
      <c r="E77" s="730" t="s">
        <v>512</v>
      </c>
      <c r="F77" s="730" t="s">
        <v>513</v>
      </c>
      <c r="G77" s="723">
        <v>1585</v>
      </c>
      <c r="H77" s="421">
        <v>820</v>
      </c>
      <c r="I77" s="716">
        <v>188100</v>
      </c>
      <c r="J77" s="391">
        <v>97300</v>
      </c>
      <c r="K77" s="111"/>
      <c r="L77" s="112">
        <f t="shared" si="20"/>
        <v>0</v>
      </c>
      <c r="M77" s="742">
        <f t="shared" si="21"/>
        <v>1585</v>
      </c>
      <c r="N77" s="421">
        <f t="shared" si="22"/>
        <v>820</v>
      </c>
      <c r="O77" s="209">
        <f t="shared" si="23"/>
        <v>0</v>
      </c>
      <c r="P77" s="113" t="s">
        <v>295</v>
      </c>
      <c r="Q77" s="114">
        <v>0.10100000000000001</v>
      </c>
      <c r="R77" s="215">
        <v>12</v>
      </c>
      <c r="S77" s="75"/>
      <c r="T77" s="74"/>
      <c r="U77" s="74"/>
      <c r="V77" s="74"/>
      <c r="W77" s="34"/>
      <c r="X77" s="34"/>
      <c r="Y77" s="34"/>
      <c r="Z77" s="34"/>
      <c r="AA77" s="34"/>
      <c r="AB77" s="3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</row>
    <row r="78" spans="1:58" s="1" customFormat="1" ht="15" customHeight="1" thickBot="1">
      <c r="A78" s="722"/>
      <c r="B78" s="109" t="s">
        <v>1378</v>
      </c>
      <c r="C78" s="737"/>
      <c r="D78" s="737"/>
      <c r="E78" s="730"/>
      <c r="F78" s="730"/>
      <c r="G78" s="724"/>
      <c r="H78" s="421">
        <v>765</v>
      </c>
      <c r="I78" s="717"/>
      <c r="J78" s="391">
        <v>90800</v>
      </c>
      <c r="K78" s="111"/>
      <c r="L78" s="112">
        <f t="shared" si="20"/>
        <v>0</v>
      </c>
      <c r="M78" s="742"/>
      <c r="N78" s="421">
        <f t="shared" si="22"/>
        <v>765</v>
      </c>
      <c r="O78" s="209">
        <f t="shared" si="23"/>
        <v>0</v>
      </c>
      <c r="P78" s="113" t="s">
        <v>296</v>
      </c>
      <c r="Q78" s="114">
        <v>0.21199999999999999</v>
      </c>
      <c r="R78" s="215">
        <v>36</v>
      </c>
      <c r="S78" s="75"/>
      <c r="T78" s="74"/>
      <c r="U78" s="74"/>
      <c r="V78" s="74"/>
      <c r="W78" s="47"/>
      <c r="X78" s="34"/>
      <c r="Y78" s="34"/>
      <c r="Z78" s="34"/>
      <c r="AA78" s="34"/>
      <c r="AB78" s="3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</row>
    <row r="79" spans="1:58" s="1" customFormat="1" ht="15" customHeight="1">
      <c r="A79" s="721" t="s">
        <v>664</v>
      </c>
      <c r="B79" s="109" t="s">
        <v>664</v>
      </c>
      <c r="C79" s="741" t="s">
        <v>1442</v>
      </c>
      <c r="D79" s="741" t="s">
        <v>1443</v>
      </c>
      <c r="E79" s="730" t="s">
        <v>512</v>
      </c>
      <c r="F79" s="730" t="s">
        <v>513</v>
      </c>
      <c r="G79" s="723">
        <v>1915</v>
      </c>
      <c r="H79" s="421">
        <v>976</v>
      </c>
      <c r="I79" s="716">
        <v>227200</v>
      </c>
      <c r="J79" s="391">
        <v>115800</v>
      </c>
      <c r="K79" s="111"/>
      <c r="L79" s="112">
        <f t="shared" si="20"/>
        <v>0</v>
      </c>
      <c r="M79" s="742">
        <f t="shared" si="21"/>
        <v>1915</v>
      </c>
      <c r="N79" s="421">
        <f t="shared" si="22"/>
        <v>976</v>
      </c>
      <c r="O79" s="209">
        <f t="shared" si="23"/>
        <v>0</v>
      </c>
      <c r="P79" s="113" t="s">
        <v>295</v>
      </c>
      <c r="Q79" s="114">
        <v>0.10100000000000001</v>
      </c>
      <c r="R79" s="215">
        <v>12.5</v>
      </c>
      <c r="S79" s="75"/>
      <c r="T79" s="74"/>
      <c r="U79" s="74"/>
      <c r="V79" s="74"/>
      <c r="W79" s="34"/>
      <c r="X79" s="34"/>
      <c r="Y79" s="34"/>
      <c r="Z79" s="34"/>
      <c r="AA79" s="34"/>
      <c r="AB79" s="3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</row>
    <row r="80" spans="1:58" s="1" customFormat="1" ht="15" customHeight="1" thickBot="1">
      <c r="A80" s="722"/>
      <c r="B80" s="109" t="s">
        <v>1379</v>
      </c>
      <c r="C80" s="737"/>
      <c r="D80" s="737"/>
      <c r="E80" s="730"/>
      <c r="F80" s="730"/>
      <c r="G80" s="724"/>
      <c r="H80" s="421">
        <v>939</v>
      </c>
      <c r="I80" s="717"/>
      <c r="J80" s="391">
        <v>111400</v>
      </c>
      <c r="K80" s="111"/>
      <c r="L80" s="112">
        <f t="shared" si="20"/>
        <v>0</v>
      </c>
      <c r="M80" s="742"/>
      <c r="N80" s="421">
        <f t="shared" si="22"/>
        <v>939</v>
      </c>
      <c r="O80" s="209">
        <f t="shared" si="23"/>
        <v>0</v>
      </c>
      <c r="P80" s="113" t="s">
        <v>297</v>
      </c>
      <c r="Q80" s="114">
        <v>0.24399999999999999</v>
      </c>
      <c r="R80" s="215">
        <v>42</v>
      </c>
      <c r="S80" s="75"/>
      <c r="T80" s="74"/>
      <c r="U80" s="74"/>
      <c r="V80" s="74"/>
      <c r="W80" s="47"/>
      <c r="X80" s="34"/>
      <c r="Y80" s="34"/>
      <c r="Z80" s="34"/>
      <c r="AA80" s="34"/>
      <c r="AB80" s="3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</row>
    <row r="81" spans="1:58" s="1" customFormat="1" ht="29.4" customHeight="1">
      <c r="A81" s="764" t="s">
        <v>209</v>
      </c>
      <c r="B81" s="765"/>
      <c r="C81" s="765"/>
      <c r="D81" s="765"/>
      <c r="E81" s="765"/>
      <c r="F81" s="765"/>
      <c r="G81" s="765"/>
      <c r="H81" s="765"/>
      <c r="I81" s="765"/>
      <c r="J81" s="765"/>
      <c r="K81" s="765"/>
      <c r="L81" s="765"/>
      <c r="M81" s="765"/>
      <c r="N81" s="765"/>
      <c r="O81" s="765"/>
      <c r="P81" s="765"/>
      <c r="Q81" s="765"/>
      <c r="R81" s="766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</row>
    <row r="82" spans="1:58" ht="29.4" customHeight="1">
      <c r="A82" s="731" t="s">
        <v>1565</v>
      </c>
      <c r="B82" s="731"/>
      <c r="C82" s="731"/>
      <c r="D82" s="731"/>
      <c r="E82" s="731"/>
      <c r="F82" s="731"/>
      <c r="G82" s="731"/>
      <c r="H82" s="731"/>
      <c r="I82" s="731"/>
      <c r="J82" s="731"/>
      <c r="K82" s="731"/>
      <c r="L82" s="731"/>
      <c r="M82" s="731"/>
      <c r="N82" s="731"/>
      <c r="O82" s="731"/>
      <c r="P82" s="731"/>
      <c r="Q82" s="731"/>
      <c r="R82" s="731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</row>
    <row r="83" spans="1:58" ht="29.4" customHeight="1">
      <c r="A83" s="744" t="s">
        <v>1566</v>
      </c>
      <c r="B83" s="745"/>
      <c r="C83" s="745"/>
      <c r="D83" s="745"/>
      <c r="E83" s="745"/>
      <c r="F83" s="745"/>
      <c r="G83" s="745"/>
      <c r="H83" s="745"/>
      <c r="I83" s="745"/>
      <c r="J83" s="745"/>
      <c r="K83" s="745"/>
      <c r="L83" s="745"/>
      <c r="M83" s="745"/>
      <c r="N83" s="745"/>
      <c r="O83" s="745"/>
      <c r="P83" s="745"/>
      <c r="Q83" s="745"/>
      <c r="R83" s="746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</row>
    <row r="84" spans="1:58" s="7" customFormat="1" ht="15" customHeight="1">
      <c r="A84" s="721" t="s">
        <v>665</v>
      </c>
      <c r="B84" s="109" t="s">
        <v>665</v>
      </c>
      <c r="C84" s="740" t="s">
        <v>1444</v>
      </c>
      <c r="D84" s="740" t="s">
        <v>1434</v>
      </c>
      <c r="E84" s="730" t="s">
        <v>512</v>
      </c>
      <c r="F84" s="730" t="s">
        <v>513</v>
      </c>
      <c r="G84" s="743">
        <v>4551</v>
      </c>
      <c r="H84" s="421">
        <v>1821</v>
      </c>
      <c r="I84" s="718">
        <v>492300</v>
      </c>
      <c r="J84" s="391">
        <v>197000</v>
      </c>
      <c r="K84" s="111"/>
      <c r="L84" s="117">
        <f>$H$3</f>
        <v>0</v>
      </c>
      <c r="M84" s="742">
        <f t="shared" ref="M84:M86" si="24">SUM(G84-(G84*L84))</f>
        <v>4551</v>
      </c>
      <c r="N84" s="421">
        <f t="shared" ref="N84:N87" si="25">SUM(H84-(H84*L84))</f>
        <v>1821</v>
      </c>
      <c r="O84" s="209">
        <f>K84*N84</f>
        <v>0</v>
      </c>
      <c r="P84" s="113" t="s">
        <v>222</v>
      </c>
      <c r="Q84" s="114">
        <v>0.23</v>
      </c>
      <c r="R84" s="219">
        <v>24</v>
      </c>
      <c r="S84" s="74"/>
      <c r="T84" s="74"/>
      <c r="U84" s="74"/>
      <c r="V84" s="74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</row>
    <row r="85" spans="1:58" s="7" customFormat="1" ht="15" customHeight="1" thickBot="1">
      <c r="A85" s="722"/>
      <c r="B85" s="109" t="s">
        <v>666</v>
      </c>
      <c r="C85" s="737"/>
      <c r="D85" s="737"/>
      <c r="E85" s="730"/>
      <c r="F85" s="730"/>
      <c r="G85" s="724"/>
      <c r="H85" s="421">
        <v>2730</v>
      </c>
      <c r="I85" s="717"/>
      <c r="J85" s="391">
        <v>295300</v>
      </c>
      <c r="K85" s="111"/>
      <c r="L85" s="117">
        <f>$H$3</f>
        <v>0</v>
      </c>
      <c r="M85" s="742"/>
      <c r="N85" s="421">
        <f t="shared" si="25"/>
        <v>2730</v>
      </c>
      <c r="O85" s="209">
        <f>K85*N85</f>
        <v>0</v>
      </c>
      <c r="P85" s="113" t="s">
        <v>100</v>
      </c>
      <c r="Q85" s="114">
        <v>0.45300000000000001</v>
      </c>
      <c r="R85" s="219">
        <v>69</v>
      </c>
      <c r="S85" s="74"/>
      <c r="T85" s="74"/>
      <c r="U85" s="74"/>
      <c r="V85" s="74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</row>
    <row r="86" spans="1:58" s="7" customFormat="1" ht="15" customHeight="1">
      <c r="A86" s="721" t="s">
        <v>667</v>
      </c>
      <c r="B86" s="109" t="s">
        <v>667</v>
      </c>
      <c r="C86" s="740" t="s">
        <v>1445</v>
      </c>
      <c r="D86" s="740" t="s">
        <v>1446</v>
      </c>
      <c r="E86" s="730" t="s">
        <v>513</v>
      </c>
      <c r="F86" s="730" t="s">
        <v>513</v>
      </c>
      <c r="G86" s="723">
        <v>5686</v>
      </c>
      <c r="H86" s="421">
        <v>2272</v>
      </c>
      <c r="I86" s="716">
        <v>615100</v>
      </c>
      <c r="J86" s="391">
        <v>245800</v>
      </c>
      <c r="K86" s="111"/>
      <c r="L86" s="117">
        <f>$H$3</f>
        <v>0</v>
      </c>
      <c r="M86" s="742">
        <f t="shared" si="24"/>
        <v>5686</v>
      </c>
      <c r="N86" s="421">
        <f t="shared" si="25"/>
        <v>2272</v>
      </c>
      <c r="O86" s="209">
        <f>K86*N86</f>
        <v>0</v>
      </c>
      <c r="P86" s="113" t="s">
        <v>222</v>
      </c>
      <c r="Q86" s="114">
        <v>0.23</v>
      </c>
      <c r="R86" s="219">
        <v>24</v>
      </c>
      <c r="S86" s="74"/>
      <c r="T86" s="74"/>
      <c r="U86" s="74"/>
      <c r="V86" s="74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</row>
    <row r="87" spans="1:58" s="7" customFormat="1" ht="15" customHeight="1" thickBot="1">
      <c r="A87" s="722"/>
      <c r="B87" s="109" t="s">
        <v>668</v>
      </c>
      <c r="C87" s="737"/>
      <c r="D87" s="737"/>
      <c r="E87" s="730"/>
      <c r="F87" s="730"/>
      <c r="G87" s="724"/>
      <c r="H87" s="421">
        <v>3414</v>
      </c>
      <c r="I87" s="717"/>
      <c r="J87" s="391">
        <v>369300</v>
      </c>
      <c r="K87" s="111"/>
      <c r="L87" s="117">
        <f>$H$3</f>
        <v>0</v>
      </c>
      <c r="M87" s="742"/>
      <c r="N87" s="421">
        <f t="shared" si="25"/>
        <v>3414</v>
      </c>
      <c r="O87" s="209">
        <f>K87*N87</f>
        <v>0</v>
      </c>
      <c r="P87" s="113" t="s">
        <v>100</v>
      </c>
      <c r="Q87" s="114">
        <v>0.45300000000000001</v>
      </c>
      <c r="R87" s="219">
        <v>69</v>
      </c>
      <c r="S87" s="74"/>
      <c r="T87" s="74"/>
      <c r="U87" s="74"/>
      <c r="V87" s="74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</row>
    <row r="88" spans="1:58" s="1" customFormat="1" ht="28.5" customHeight="1">
      <c r="A88" s="764" t="s">
        <v>1188</v>
      </c>
      <c r="B88" s="765"/>
      <c r="C88" s="765"/>
      <c r="D88" s="765"/>
      <c r="E88" s="765"/>
      <c r="F88" s="765"/>
      <c r="G88" s="765"/>
      <c r="H88" s="765"/>
      <c r="I88" s="765"/>
      <c r="J88" s="765"/>
      <c r="K88" s="765"/>
      <c r="L88" s="765"/>
      <c r="M88" s="765"/>
      <c r="N88" s="765"/>
      <c r="O88" s="765"/>
      <c r="P88" s="765"/>
      <c r="Q88" s="765"/>
      <c r="R88" s="766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</row>
    <row r="89" spans="1:58" ht="28.5" customHeight="1">
      <c r="A89" s="731" t="s">
        <v>1565</v>
      </c>
      <c r="B89" s="731"/>
      <c r="C89" s="731"/>
      <c r="D89" s="731"/>
      <c r="E89" s="731"/>
      <c r="F89" s="731"/>
      <c r="G89" s="731"/>
      <c r="H89" s="731"/>
      <c r="I89" s="731"/>
      <c r="J89" s="731"/>
      <c r="K89" s="731"/>
      <c r="L89" s="731"/>
      <c r="M89" s="731"/>
      <c r="N89" s="731"/>
      <c r="O89" s="731"/>
      <c r="P89" s="731"/>
      <c r="Q89" s="731"/>
      <c r="R89" s="731"/>
      <c r="S89" s="74"/>
      <c r="T89" s="74"/>
      <c r="U89" s="74"/>
      <c r="V89" s="74"/>
      <c r="W89" s="74"/>
      <c r="X89" s="459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</row>
    <row r="90" spans="1:58" ht="28.5" customHeight="1">
      <c r="A90" s="744" t="s">
        <v>1447</v>
      </c>
      <c r="B90" s="745"/>
      <c r="C90" s="745"/>
      <c r="D90" s="745"/>
      <c r="E90" s="745"/>
      <c r="F90" s="745"/>
      <c r="G90" s="745"/>
      <c r="H90" s="745"/>
      <c r="I90" s="745"/>
      <c r="J90" s="745"/>
      <c r="K90" s="745"/>
      <c r="L90" s="745"/>
      <c r="M90" s="745"/>
      <c r="N90" s="745"/>
      <c r="O90" s="745"/>
      <c r="P90" s="745"/>
      <c r="Q90" s="745"/>
      <c r="R90" s="746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</row>
    <row r="91" spans="1:58" s="7" customFormat="1" ht="15" customHeight="1">
      <c r="A91" s="760" t="s">
        <v>1159</v>
      </c>
      <c r="B91" s="109" t="s">
        <v>1156</v>
      </c>
      <c r="C91" s="740" t="s">
        <v>1448</v>
      </c>
      <c r="D91" s="740" t="s">
        <v>1449</v>
      </c>
      <c r="E91" s="730" t="s">
        <v>511</v>
      </c>
      <c r="F91" s="730" t="s">
        <v>512</v>
      </c>
      <c r="G91" s="743">
        <v>1439</v>
      </c>
      <c r="H91" s="421">
        <v>505</v>
      </c>
      <c r="I91" s="718">
        <v>151100</v>
      </c>
      <c r="J91" s="391">
        <v>53000</v>
      </c>
      <c r="K91" s="416"/>
      <c r="L91" s="112">
        <f t="shared" ref="L91:L94" si="26">$D$3</f>
        <v>0</v>
      </c>
      <c r="M91" s="742">
        <f t="shared" ref="M91:M93" si="27">SUM(G91-(G91*L91))</f>
        <v>1439</v>
      </c>
      <c r="N91" s="421">
        <f t="shared" ref="N91:N94" si="28">SUM(H91-(H91*L91))</f>
        <v>505</v>
      </c>
      <c r="O91" s="434">
        <f>K91*N91</f>
        <v>0</v>
      </c>
      <c r="P91" s="113" t="s">
        <v>1158</v>
      </c>
      <c r="Q91" s="393">
        <v>8.5000000000000006E-2</v>
      </c>
      <c r="R91" s="213">
        <v>12</v>
      </c>
      <c r="S91" s="74"/>
      <c r="T91" s="74"/>
      <c r="U91" s="74"/>
      <c r="V91" s="74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</row>
    <row r="92" spans="1:58" s="7" customFormat="1" ht="15" customHeight="1" thickBot="1">
      <c r="A92" s="761"/>
      <c r="B92" s="109" t="s">
        <v>1157</v>
      </c>
      <c r="C92" s="737"/>
      <c r="D92" s="737"/>
      <c r="E92" s="730"/>
      <c r="F92" s="730"/>
      <c r="G92" s="724"/>
      <c r="H92" s="421">
        <v>934</v>
      </c>
      <c r="I92" s="717"/>
      <c r="J92" s="391">
        <v>98100</v>
      </c>
      <c r="K92" s="416"/>
      <c r="L92" s="112">
        <f t="shared" si="26"/>
        <v>0</v>
      </c>
      <c r="M92" s="742"/>
      <c r="N92" s="421">
        <f t="shared" si="28"/>
        <v>934</v>
      </c>
      <c r="O92" s="434">
        <f>K92*N92</f>
        <v>0</v>
      </c>
      <c r="P92" s="394" t="s">
        <v>103</v>
      </c>
      <c r="Q92" s="393">
        <v>0.26600000000000001</v>
      </c>
      <c r="R92" s="213">
        <v>43</v>
      </c>
      <c r="S92" s="74"/>
      <c r="T92" s="74"/>
      <c r="U92" s="74"/>
      <c r="V92" s="74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</row>
    <row r="93" spans="1:58" s="7" customFormat="1" ht="15" customHeight="1">
      <c r="A93" s="747" t="s">
        <v>1571</v>
      </c>
      <c r="B93" s="109" t="s">
        <v>875</v>
      </c>
      <c r="C93" s="740" t="s">
        <v>1450</v>
      </c>
      <c r="D93" s="762" t="s">
        <v>1451</v>
      </c>
      <c r="E93" s="730" t="s">
        <v>512</v>
      </c>
      <c r="F93" s="730" t="s">
        <v>513</v>
      </c>
      <c r="G93" s="723">
        <v>1257</v>
      </c>
      <c r="H93" s="421">
        <v>445</v>
      </c>
      <c r="I93" s="716">
        <v>132000</v>
      </c>
      <c r="J93" s="391">
        <v>46700</v>
      </c>
      <c r="K93" s="416"/>
      <c r="L93" s="112">
        <f t="shared" si="26"/>
        <v>0</v>
      </c>
      <c r="M93" s="742">
        <f t="shared" si="27"/>
        <v>1257</v>
      </c>
      <c r="N93" s="421">
        <f t="shared" si="28"/>
        <v>445</v>
      </c>
      <c r="O93" s="434">
        <f t="shared" ref="O93:O94" si="29">K93*(N93+N94)</f>
        <v>0</v>
      </c>
      <c r="P93" s="450" t="s">
        <v>104</v>
      </c>
      <c r="Q93" s="343">
        <v>0.24199999999999999</v>
      </c>
      <c r="R93" s="344">
        <v>9.5</v>
      </c>
      <c r="S93" s="74"/>
      <c r="T93" s="74"/>
      <c r="U93" s="74"/>
      <c r="V93" s="74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</row>
    <row r="94" spans="1:58" s="7" customFormat="1" ht="18" customHeight="1" thickBot="1">
      <c r="A94" s="748"/>
      <c r="B94" s="109" t="s">
        <v>1173</v>
      </c>
      <c r="C94" s="737"/>
      <c r="D94" s="763"/>
      <c r="E94" s="730"/>
      <c r="F94" s="730"/>
      <c r="G94" s="724"/>
      <c r="H94" s="421">
        <v>812</v>
      </c>
      <c r="I94" s="717"/>
      <c r="J94" s="391">
        <v>85300</v>
      </c>
      <c r="K94" s="416"/>
      <c r="L94" s="112">
        <f t="shared" si="26"/>
        <v>0</v>
      </c>
      <c r="M94" s="742"/>
      <c r="N94" s="421">
        <f t="shared" si="28"/>
        <v>812</v>
      </c>
      <c r="O94" s="434">
        <f t="shared" si="29"/>
        <v>0</v>
      </c>
      <c r="P94" s="450" t="s">
        <v>102</v>
      </c>
      <c r="Q94" s="343">
        <f>0.54*0.79*0.59</f>
        <v>0.25169400000000003</v>
      </c>
      <c r="R94" s="344">
        <v>33</v>
      </c>
      <c r="S94" s="74"/>
      <c r="T94" s="74"/>
      <c r="U94" s="74"/>
      <c r="V94" s="74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</row>
    <row r="95" spans="1:58" ht="30" customHeight="1">
      <c r="A95" s="749" t="s">
        <v>25</v>
      </c>
      <c r="B95" s="750"/>
      <c r="C95" s="750"/>
      <c r="D95" s="750"/>
      <c r="E95" s="750"/>
      <c r="F95" s="750"/>
      <c r="G95" s="750"/>
      <c r="H95" s="750"/>
      <c r="I95" s="750"/>
      <c r="J95" s="750"/>
      <c r="K95" s="750"/>
      <c r="L95" s="750"/>
      <c r="M95" s="750"/>
      <c r="N95" s="750"/>
      <c r="O95" s="750"/>
      <c r="P95" s="750"/>
      <c r="Q95" s="750"/>
      <c r="R95" s="751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</row>
    <row r="96" spans="1:58" ht="55.2" customHeight="1">
      <c r="A96" s="316" t="s">
        <v>21</v>
      </c>
      <c r="B96" s="756" t="s">
        <v>533</v>
      </c>
      <c r="C96" s="757"/>
      <c r="D96" s="728" t="s">
        <v>463</v>
      </c>
      <c r="E96" s="728"/>
      <c r="F96" s="728"/>
      <c r="G96" s="729"/>
      <c r="H96" s="445" t="s">
        <v>287</v>
      </c>
      <c r="I96" s="719" t="s">
        <v>259</v>
      </c>
      <c r="J96" s="720"/>
      <c r="K96" s="447" t="s">
        <v>1174</v>
      </c>
      <c r="L96" s="447" t="s">
        <v>12</v>
      </c>
      <c r="M96" s="133" t="s">
        <v>177</v>
      </c>
      <c r="N96" s="474" t="s">
        <v>178</v>
      </c>
      <c r="O96" s="133" t="s">
        <v>17</v>
      </c>
      <c r="P96" s="758" t="s">
        <v>13</v>
      </c>
      <c r="Q96" s="759"/>
      <c r="R96" s="220" t="s">
        <v>14</v>
      </c>
      <c r="S96" s="3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</row>
    <row r="97" spans="1:58" s="415" customFormat="1" ht="15" customHeight="1">
      <c r="A97" s="452" t="s">
        <v>1567</v>
      </c>
      <c r="B97" s="727" t="s">
        <v>569</v>
      </c>
      <c r="C97" s="725"/>
      <c r="D97" s="725" t="s">
        <v>1452</v>
      </c>
      <c r="E97" s="725"/>
      <c r="F97" s="725"/>
      <c r="G97" s="726"/>
      <c r="H97" s="396">
        <v>40</v>
      </c>
      <c r="I97" s="714">
        <v>4400</v>
      </c>
      <c r="J97" s="715"/>
      <c r="K97" s="122"/>
      <c r="L97" s="420">
        <f t="shared" ref="L97:L117" si="30">$H$3</f>
        <v>0</v>
      </c>
      <c r="M97" s="454">
        <f t="shared" ref="M97:M127" si="31">H97*(100%-L97)</f>
        <v>40</v>
      </c>
      <c r="N97" s="519"/>
      <c r="O97" s="449">
        <f t="shared" ref="O97:O127" si="32">K97*M97</f>
        <v>0</v>
      </c>
      <c r="P97" s="752">
        <v>5.0000000000000001E-3</v>
      </c>
      <c r="Q97" s="753"/>
      <c r="R97" s="437">
        <v>0.27</v>
      </c>
      <c r="S97" s="33"/>
      <c r="T97" s="74"/>
      <c r="U97" s="74"/>
      <c r="V97" s="74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</row>
    <row r="98" spans="1:58" s="415" customFormat="1" ht="15" customHeight="1">
      <c r="A98" s="452" t="s">
        <v>1213</v>
      </c>
      <c r="B98" s="727" t="s">
        <v>569</v>
      </c>
      <c r="C98" s="725"/>
      <c r="D98" s="725" t="s">
        <v>1214</v>
      </c>
      <c r="E98" s="725"/>
      <c r="F98" s="725"/>
      <c r="G98" s="726"/>
      <c r="H98" s="396">
        <v>98</v>
      </c>
      <c r="I98" s="714">
        <v>10600</v>
      </c>
      <c r="J98" s="715"/>
      <c r="K98" s="122"/>
      <c r="L98" s="420">
        <f t="shared" si="30"/>
        <v>0</v>
      </c>
      <c r="M98" s="469">
        <f t="shared" si="31"/>
        <v>98</v>
      </c>
      <c r="N98" s="422"/>
      <c r="O98" s="471">
        <f t="shared" si="32"/>
        <v>0</v>
      </c>
      <c r="P98" s="752">
        <v>5.0000000000000001E-3</v>
      </c>
      <c r="Q98" s="753"/>
      <c r="R98" s="437">
        <v>0.27</v>
      </c>
      <c r="S98" s="33"/>
      <c r="T98" s="74"/>
      <c r="U98" s="74"/>
      <c r="V98" s="74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</row>
    <row r="99" spans="1:58" s="415" customFormat="1" ht="15" customHeight="1">
      <c r="A99" s="452" t="s">
        <v>1007</v>
      </c>
      <c r="B99" s="727" t="s">
        <v>514</v>
      </c>
      <c r="C99" s="725"/>
      <c r="D99" s="725" t="s">
        <v>1380</v>
      </c>
      <c r="E99" s="725"/>
      <c r="F99" s="725"/>
      <c r="G99" s="726"/>
      <c r="H99" s="396">
        <v>266</v>
      </c>
      <c r="I99" s="714">
        <v>28800</v>
      </c>
      <c r="J99" s="715"/>
      <c r="K99" s="122"/>
      <c r="L99" s="420">
        <f t="shared" si="30"/>
        <v>0</v>
      </c>
      <c r="M99" s="469">
        <f t="shared" si="31"/>
        <v>266</v>
      </c>
      <c r="N99" s="422"/>
      <c r="O99" s="471">
        <f t="shared" si="32"/>
        <v>0</v>
      </c>
      <c r="P99" s="752">
        <v>4.0000000000000001E-3</v>
      </c>
      <c r="Q99" s="753"/>
      <c r="R99" s="437">
        <v>2</v>
      </c>
      <c r="S99" s="33"/>
      <c r="T99" s="74"/>
      <c r="U99" s="74"/>
      <c r="V99" s="74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</row>
    <row r="100" spans="1:58" s="415" customFormat="1" ht="24" customHeight="1">
      <c r="A100" s="452" t="s">
        <v>1206</v>
      </c>
      <c r="B100" s="727" t="s">
        <v>519</v>
      </c>
      <c r="C100" s="725"/>
      <c r="D100" s="725" t="s">
        <v>1216</v>
      </c>
      <c r="E100" s="725"/>
      <c r="F100" s="725"/>
      <c r="G100" s="726"/>
      <c r="H100" s="396">
        <v>154</v>
      </c>
      <c r="I100" s="714">
        <v>16700</v>
      </c>
      <c r="J100" s="715"/>
      <c r="K100" s="122"/>
      <c r="L100" s="420">
        <f t="shared" si="30"/>
        <v>0</v>
      </c>
      <c r="M100" s="469">
        <f t="shared" si="31"/>
        <v>154</v>
      </c>
      <c r="N100" s="422"/>
      <c r="O100" s="471">
        <f t="shared" si="32"/>
        <v>0</v>
      </c>
      <c r="P100" s="752">
        <v>1.6E-2</v>
      </c>
      <c r="Q100" s="753"/>
      <c r="R100" s="437">
        <v>1.5</v>
      </c>
      <c r="S100" s="33"/>
      <c r="T100" s="74"/>
      <c r="U100" s="74"/>
      <c r="V100" s="74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</row>
    <row r="101" spans="1:58" s="415" customFormat="1" ht="15" customHeight="1">
      <c r="A101" s="452" t="s">
        <v>1008</v>
      </c>
      <c r="B101" s="727" t="s">
        <v>514</v>
      </c>
      <c r="C101" s="725"/>
      <c r="D101" s="725" t="s">
        <v>1215</v>
      </c>
      <c r="E101" s="725"/>
      <c r="F101" s="725"/>
      <c r="G101" s="726"/>
      <c r="H101" s="396">
        <v>203</v>
      </c>
      <c r="I101" s="714">
        <v>22000</v>
      </c>
      <c r="J101" s="715"/>
      <c r="K101" s="122"/>
      <c r="L101" s="420">
        <f t="shared" si="30"/>
        <v>0</v>
      </c>
      <c r="M101" s="469">
        <f t="shared" si="31"/>
        <v>203</v>
      </c>
      <c r="N101" s="422"/>
      <c r="O101" s="471">
        <f t="shared" si="32"/>
        <v>0</v>
      </c>
      <c r="P101" s="752">
        <v>3.0000000000000001E-3</v>
      </c>
      <c r="Q101" s="753"/>
      <c r="R101" s="437">
        <v>0.9</v>
      </c>
      <c r="S101" s="33"/>
      <c r="T101" s="74"/>
      <c r="U101" s="74"/>
      <c r="V101" s="74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</row>
    <row r="102" spans="1:58" s="415" customFormat="1" ht="23.25" customHeight="1">
      <c r="A102" s="452" t="s">
        <v>1009</v>
      </c>
      <c r="B102" s="727" t="s">
        <v>519</v>
      </c>
      <c r="C102" s="725"/>
      <c r="D102" s="725" t="s">
        <v>574</v>
      </c>
      <c r="E102" s="725"/>
      <c r="F102" s="725"/>
      <c r="G102" s="726"/>
      <c r="H102" s="396">
        <v>253</v>
      </c>
      <c r="I102" s="714">
        <v>27400</v>
      </c>
      <c r="J102" s="715"/>
      <c r="K102" s="122"/>
      <c r="L102" s="420">
        <f t="shared" si="30"/>
        <v>0</v>
      </c>
      <c r="M102" s="469">
        <f t="shared" si="31"/>
        <v>253</v>
      </c>
      <c r="N102" s="422"/>
      <c r="O102" s="471">
        <f t="shared" si="32"/>
        <v>0</v>
      </c>
      <c r="P102" s="752">
        <v>5.0000000000000001E-3</v>
      </c>
      <c r="Q102" s="753"/>
      <c r="R102" s="437">
        <v>0.27</v>
      </c>
      <c r="S102" s="33"/>
      <c r="T102" s="74"/>
      <c r="U102" s="74"/>
      <c r="V102" s="74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</row>
    <row r="103" spans="1:58" s="415" customFormat="1" ht="24" customHeight="1">
      <c r="A103" s="452" t="s">
        <v>1010</v>
      </c>
      <c r="B103" s="727" t="s">
        <v>88</v>
      </c>
      <c r="C103" s="725"/>
      <c r="D103" s="725" t="s">
        <v>1217</v>
      </c>
      <c r="E103" s="725"/>
      <c r="F103" s="725"/>
      <c r="G103" s="726"/>
      <c r="H103" s="396">
        <v>154</v>
      </c>
      <c r="I103" s="714">
        <v>16700</v>
      </c>
      <c r="J103" s="715"/>
      <c r="K103" s="122"/>
      <c r="L103" s="420">
        <f t="shared" si="30"/>
        <v>0</v>
      </c>
      <c r="M103" s="469">
        <f t="shared" si="31"/>
        <v>154</v>
      </c>
      <c r="N103" s="422"/>
      <c r="O103" s="471">
        <f t="shared" si="32"/>
        <v>0</v>
      </c>
      <c r="P103" s="752">
        <v>1.7999999999999999E-2</v>
      </c>
      <c r="Q103" s="753"/>
      <c r="R103" s="437">
        <v>0.98</v>
      </c>
      <c r="S103" s="33"/>
      <c r="T103" s="74"/>
      <c r="U103" s="74"/>
      <c r="V103" s="74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</row>
    <row r="104" spans="1:58" s="415" customFormat="1" ht="21.75" customHeight="1">
      <c r="A104" s="472" t="s">
        <v>1376</v>
      </c>
      <c r="B104" s="727" t="s">
        <v>88</v>
      </c>
      <c r="C104" s="725"/>
      <c r="D104" s="725" t="s">
        <v>1217</v>
      </c>
      <c r="E104" s="725"/>
      <c r="F104" s="725"/>
      <c r="G104" s="726"/>
      <c r="H104" s="396">
        <v>154</v>
      </c>
      <c r="I104" s="714">
        <v>16700</v>
      </c>
      <c r="J104" s="715"/>
      <c r="K104" s="122"/>
      <c r="L104" s="420">
        <f t="shared" si="30"/>
        <v>0</v>
      </c>
      <c r="M104" s="469">
        <f t="shared" si="31"/>
        <v>154</v>
      </c>
      <c r="N104" s="422"/>
      <c r="O104" s="471">
        <f t="shared" si="32"/>
        <v>0</v>
      </c>
      <c r="P104" s="752">
        <v>1.7999999999999999E-2</v>
      </c>
      <c r="Q104" s="753"/>
      <c r="R104" s="437">
        <v>0.98</v>
      </c>
      <c r="S104" s="33"/>
      <c r="T104" s="74"/>
      <c r="U104" s="74"/>
      <c r="V104" s="74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</row>
    <row r="105" spans="1:58" s="415" customFormat="1" ht="15" customHeight="1">
      <c r="A105" s="452" t="s">
        <v>1011</v>
      </c>
      <c r="B105" s="727" t="s">
        <v>514</v>
      </c>
      <c r="C105" s="725"/>
      <c r="D105" s="725" t="s">
        <v>1218</v>
      </c>
      <c r="E105" s="725"/>
      <c r="F105" s="725"/>
      <c r="G105" s="726"/>
      <c r="H105" s="396">
        <v>154</v>
      </c>
      <c r="I105" s="714">
        <v>16700</v>
      </c>
      <c r="J105" s="715"/>
      <c r="K105" s="122"/>
      <c r="L105" s="420">
        <f t="shared" si="30"/>
        <v>0</v>
      </c>
      <c r="M105" s="469">
        <f t="shared" si="31"/>
        <v>154</v>
      </c>
      <c r="N105" s="423"/>
      <c r="O105" s="471">
        <f t="shared" si="32"/>
        <v>0</v>
      </c>
      <c r="P105" s="752">
        <v>4.0000000000000001E-3</v>
      </c>
      <c r="Q105" s="753"/>
      <c r="R105" s="435">
        <v>2</v>
      </c>
      <c r="S105" s="33"/>
      <c r="T105" s="74"/>
      <c r="U105" s="74"/>
      <c r="V105" s="74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</row>
    <row r="106" spans="1:58" s="415" customFormat="1" ht="21.75" customHeight="1">
      <c r="A106" s="452" t="s">
        <v>1012</v>
      </c>
      <c r="B106" s="727" t="s">
        <v>519</v>
      </c>
      <c r="C106" s="725"/>
      <c r="D106" s="725" t="s">
        <v>573</v>
      </c>
      <c r="E106" s="725"/>
      <c r="F106" s="725"/>
      <c r="G106" s="726"/>
      <c r="H106" s="396">
        <v>148</v>
      </c>
      <c r="I106" s="714">
        <v>16100</v>
      </c>
      <c r="J106" s="715"/>
      <c r="K106" s="122"/>
      <c r="L106" s="420">
        <f t="shared" si="30"/>
        <v>0</v>
      </c>
      <c r="M106" s="469">
        <f t="shared" si="31"/>
        <v>148</v>
      </c>
      <c r="N106" s="422"/>
      <c r="O106" s="471">
        <f t="shared" si="32"/>
        <v>0</v>
      </c>
      <c r="P106" s="752">
        <v>1.6E-2</v>
      </c>
      <c r="Q106" s="753"/>
      <c r="R106" s="437">
        <v>1.5</v>
      </c>
      <c r="S106" s="33"/>
      <c r="T106" s="74"/>
      <c r="U106" s="74"/>
      <c r="V106" s="74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</row>
    <row r="107" spans="1:58" s="415" customFormat="1" ht="24.75" customHeight="1">
      <c r="A107" s="452" t="s">
        <v>1207</v>
      </c>
      <c r="B107" s="727" t="s">
        <v>519</v>
      </c>
      <c r="C107" s="725"/>
      <c r="D107" s="725" t="s">
        <v>1219</v>
      </c>
      <c r="E107" s="725"/>
      <c r="F107" s="725"/>
      <c r="G107" s="726"/>
      <c r="H107" s="396">
        <v>148</v>
      </c>
      <c r="I107" s="714">
        <v>16100</v>
      </c>
      <c r="J107" s="715"/>
      <c r="K107" s="122"/>
      <c r="L107" s="420">
        <f t="shared" si="30"/>
        <v>0</v>
      </c>
      <c r="M107" s="469">
        <f t="shared" si="31"/>
        <v>148</v>
      </c>
      <c r="N107" s="422"/>
      <c r="O107" s="471">
        <f t="shared" si="32"/>
        <v>0</v>
      </c>
      <c r="P107" s="752">
        <v>1.6E-2</v>
      </c>
      <c r="Q107" s="753"/>
      <c r="R107" s="437">
        <v>1.5</v>
      </c>
      <c r="S107" s="33"/>
      <c r="T107" s="74"/>
      <c r="U107" s="74"/>
      <c r="V107" s="74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</row>
    <row r="108" spans="1:58" s="415" customFormat="1" ht="36" customHeight="1">
      <c r="A108" s="452" t="s">
        <v>1208</v>
      </c>
      <c r="B108" s="727" t="s">
        <v>519</v>
      </c>
      <c r="C108" s="725"/>
      <c r="D108" s="725" t="s">
        <v>1220</v>
      </c>
      <c r="E108" s="725"/>
      <c r="F108" s="725"/>
      <c r="G108" s="726"/>
      <c r="H108" s="396">
        <v>32</v>
      </c>
      <c r="I108" s="714">
        <v>3500</v>
      </c>
      <c r="J108" s="715"/>
      <c r="K108" s="122"/>
      <c r="L108" s="420">
        <f t="shared" si="30"/>
        <v>0</v>
      </c>
      <c r="M108" s="469">
        <f t="shared" si="31"/>
        <v>32</v>
      </c>
      <c r="N108" s="422"/>
      <c r="O108" s="471">
        <f t="shared" si="32"/>
        <v>0</v>
      </c>
      <c r="P108" s="752">
        <v>1.6E-2</v>
      </c>
      <c r="Q108" s="753"/>
      <c r="R108" s="437">
        <v>1.5</v>
      </c>
      <c r="S108" s="33"/>
      <c r="T108" s="74"/>
      <c r="U108" s="74"/>
      <c r="V108" s="74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</row>
    <row r="109" spans="1:58" s="415" customFormat="1" ht="15" customHeight="1">
      <c r="A109" s="452" t="s">
        <v>1013</v>
      </c>
      <c r="B109" s="727" t="s">
        <v>515</v>
      </c>
      <c r="C109" s="725"/>
      <c r="D109" s="725" t="s">
        <v>1218</v>
      </c>
      <c r="E109" s="725"/>
      <c r="F109" s="725"/>
      <c r="G109" s="726"/>
      <c r="H109" s="396">
        <v>140</v>
      </c>
      <c r="I109" s="714">
        <v>15200</v>
      </c>
      <c r="J109" s="715"/>
      <c r="K109" s="122"/>
      <c r="L109" s="420">
        <f t="shared" si="30"/>
        <v>0</v>
      </c>
      <c r="M109" s="469">
        <f t="shared" si="31"/>
        <v>140</v>
      </c>
      <c r="N109" s="422"/>
      <c r="O109" s="471">
        <f t="shared" si="32"/>
        <v>0</v>
      </c>
      <c r="P109" s="752">
        <v>1.7999999999999999E-2</v>
      </c>
      <c r="Q109" s="753"/>
      <c r="R109" s="437">
        <v>0.98</v>
      </c>
      <c r="S109" s="33"/>
      <c r="T109" s="74"/>
      <c r="U109" s="74"/>
      <c r="V109" s="74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</row>
    <row r="110" spans="1:58" s="415" customFormat="1" ht="15" customHeight="1">
      <c r="A110" s="452" t="s">
        <v>1014</v>
      </c>
      <c r="B110" s="727" t="s">
        <v>515</v>
      </c>
      <c r="C110" s="725"/>
      <c r="D110" s="725" t="s">
        <v>1218</v>
      </c>
      <c r="E110" s="725"/>
      <c r="F110" s="725"/>
      <c r="G110" s="726"/>
      <c r="H110" s="396">
        <v>140</v>
      </c>
      <c r="I110" s="714">
        <v>15200</v>
      </c>
      <c r="J110" s="715"/>
      <c r="K110" s="122"/>
      <c r="L110" s="420">
        <f t="shared" si="30"/>
        <v>0</v>
      </c>
      <c r="M110" s="469">
        <f t="shared" si="31"/>
        <v>140</v>
      </c>
      <c r="N110" s="422"/>
      <c r="O110" s="471">
        <f t="shared" si="32"/>
        <v>0</v>
      </c>
      <c r="P110" s="752">
        <v>1.7999999999999999E-2</v>
      </c>
      <c r="Q110" s="753"/>
      <c r="R110" s="437">
        <v>0.98</v>
      </c>
      <c r="S110" s="33"/>
      <c r="T110" s="74"/>
      <c r="U110" s="74"/>
      <c r="V110" s="74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</row>
    <row r="111" spans="1:58" s="415" customFormat="1" ht="29.25" customHeight="1">
      <c r="A111" s="452" t="s">
        <v>1015</v>
      </c>
      <c r="B111" s="727" t="s">
        <v>142</v>
      </c>
      <c r="C111" s="725"/>
      <c r="D111" s="725" t="s">
        <v>1380</v>
      </c>
      <c r="E111" s="725"/>
      <c r="F111" s="725"/>
      <c r="G111" s="726"/>
      <c r="H111" s="396">
        <v>187</v>
      </c>
      <c r="I111" s="714">
        <v>20300</v>
      </c>
      <c r="J111" s="715"/>
      <c r="K111" s="122"/>
      <c r="L111" s="420">
        <f t="shared" si="30"/>
        <v>0</v>
      </c>
      <c r="M111" s="469">
        <f t="shared" si="31"/>
        <v>187</v>
      </c>
      <c r="N111" s="422"/>
      <c r="O111" s="471">
        <f t="shared" si="32"/>
        <v>0</v>
      </c>
      <c r="P111" s="752">
        <v>1.7999999999999999E-2</v>
      </c>
      <c r="Q111" s="753"/>
      <c r="R111" s="437">
        <v>0.98</v>
      </c>
      <c r="S111" s="33"/>
      <c r="T111" s="74"/>
      <c r="U111" s="74"/>
      <c r="V111" s="74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</row>
    <row r="112" spans="1:58" s="415" customFormat="1" ht="29.25" customHeight="1">
      <c r="A112" s="452" t="s">
        <v>1016</v>
      </c>
      <c r="B112" s="727" t="s">
        <v>516</v>
      </c>
      <c r="C112" s="725"/>
      <c r="D112" s="725" t="s">
        <v>575</v>
      </c>
      <c r="E112" s="725"/>
      <c r="F112" s="725"/>
      <c r="G112" s="726"/>
      <c r="H112" s="396">
        <v>240</v>
      </c>
      <c r="I112" s="714">
        <v>26000</v>
      </c>
      <c r="J112" s="715"/>
      <c r="K112" s="122"/>
      <c r="L112" s="420">
        <f t="shared" si="30"/>
        <v>0</v>
      </c>
      <c r="M112" s="469">
        <f t="shared" si="31"/>
        <v>240</v>
      </c>
      <c r="N112" s="422"/>
      <c r="O112" s="471">
        <f t="shared" si="32"/>
        <v>0</v>
      </c>
      <c r="P112" s="752">
        <v>0.02</v>
      </c>
      <c r="Q112" s="753"/>
      <c r="R112" s="437">
        <v>0.3</v>
      </c>
      <c r="S112" s="33"/>
      <c r="T112" s="74"/>
      <c r="U112" s="74"/>
      <c r="V112" s="74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</row>
    <row r="113" spans="1:58" s="415" customFormat="1" ht="15" customHeight="1">
      <c r="A113" s="452" t="s">
        <v>1017</v>
      </c>
      <c r="B113" s="727" t="s">
        <v>517</v>
      </c>
      <c r="C113" s="725"/>
      <c r="D113" s="725" t="s">
        <v>575</v>
      </c>
      <c r="E113" s="725"/>
      <c r="F113" s="725"/>
      <c r="G113" s="726"/>
      <c r="H113" s="396">
        <v>275</v>
      </c>
      <c r="I113" s="714">
        <v>29800</v>
      </c>
      <c r="J113" s="715"/>
      <c r="K113" s="122"/>
      <c r="L113" s="420">
        <f t="shared" si="30"/>
        <v>0</v>
      </c>
      <c r="M113" s="469">
        <f t="shared" si="31"/>
        <v>275</v>
      </c>
      <c r="N113" s="422"/>
      <c r="O113" s="471">
        <f t="shared" si="32"/>
        <v>0</v>
      </c>
      <c r="P113" s="752">
        <v>1.6E-2</v>
      </c>
      <c r="Q113" s="753"/>
      <c r="R113" s="437">
        <v>2</v>
      </c>
      <c r="S113" s="33"/>
      <c r="T113" s="74"/>
      <c r="U113" s="74"/>
      <c r="V113" s="74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</row>
    <row r="114" spans="1:58" s="415" customFormat="1" ht="15" customHeight="1">
      <c r="A114" s="452" t="s">
        <v>1018</v>
      </c>
      <c r="B114" s="727" t="s">
        <v>1177</v>
      </c>
      <c r="C114" s="725"/>
      <c r="D114" s="725" t="s">
        <v>572</v>
      </c>
      <c r="E114" s="725"/>
      <c r="F114" s="725"/>
      <c r="G114" s="726"/>
      <c r="H114" s="396">
        <v>187</v>
      </c>
      <c r="I114" s="714">
        <v>20300</v>
      </c>
      <c r="J114" s="715"/>
      <c r="K114" s="122"/>
      <c r="L114" s="420">
        <f t="shared" si="30"/>
        <v>0</v>
      </c>
      <c r="M114" s="469">
        <f t="shared" si="31"/>
        <v>187</v>
      </c>
      <c r="N114" s="422"/>
      <c r="O114" s="471">
        <f t="shared" si="32"/>
        <v>0</v>
      </c>
      <c r="P114" s="752">
        <v>1.6E-2</v>
      </c>
      <c r="Q114" s="753"/>
      <c r="R114" s="437">
        <v>1.5</v>
      </c>
      <c r="S114" s="33"/>
      <c r="T114" s="74"/>
      <c r="U114" s="74"/>
      <c r="V114" s="74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</row>
    <row r="115" spans="1:58" s="415" customFormat="1" ht="15" customHeight="1">
      <c r="A115" s="452" t="s">
        <v>1019</v>
      </c>
      <c r="B115" s="727" t="s">
        <v>1177</v>
      </c>
      <c r="C115" s="725"/>
      <c r="D115" s="725" t="s">
        <v>1221</v>
      </c>
      <c r="E115" s="725"/>
      <c r="F115" s="725"/>
      <c r="G115" s="726"/>
      <c r="H115" s="396">
        <v>121</v>
      </c>
      <c r="I115" s="714">
        <v>13100</v>
      </c>
      <c r="J115" s="715"/>
      <c r="K115" s="122"/>
      <c r="L115" s="420">
        <f t="shared" si="30"/>
        <v>0</v>
      </c>
      <c r="M115" s="469">
        <f t="shared" si="31"/>
        <v>121</v>
      </c>
      <c r="N115" s="422"/>
      <c r="O115" s="471">
        <f t="shared" si="32"/>
        <v>0</v>
      </c>
      <c r="P115" s="752">
        <v>1.6E-2</v>
      </c>
      <c r="Q115" s="753"/>
      <c r="R115" s="437">
        <v>1.5</v>
      </c>
      <c r="S115" s="33"/>
      <c r="T115" s="74"/>
      <c r="U115" s="74"/>
      <c r="V115" s="74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</row>
    <row r="116" spans="1:58" s="415" customFormat="1" ht="15" customHeight="1">
      <c r="A116" s="452" t="s">
        <v>1209</v>
      </c>
      <c r="B116" s="727" t="s">
        <v>1177</v>
      </c>
      <c r="C116" s="725"/>
      <c r="D116" s="725" t="s">
        <v>1222</v>
      </c>
      <c r="E116" s="725"/>
      <c r="F116" s="725"/>
      <c r="G116" s="726"/>
      <c r="H116" s="396">
        <v>187</v>
      </c>
      <c r="I116" s="714">
        <v>20300</v>
      </c>
      <c r="J116" s="715"/>
      <c r="K116" s="122"/>
      <c r="L116" s="420">
        <f t="shared" si="30"/>
        <v>0</v>
      </c>
      <c r="M116" s="469">
        <f t="shared" si="31"/>
        <v>187</v>
      </c>
      <c r="N116" s="422"/>
      <c r="O116" s="471">
        <f t="shared" si="32"/>
        <v>0</v>
      </c>
      <c r="P116" s="752">
        <v>1.6E-2</v>
      </c>
      <c r="Q116" s="753"/>
      <c r="R116" s="437">
        <v>1.5</v>
      </c>
      <c r="S116" s="33"/>
      <c r="T116" s="74"/>
      <c r="U116" s="74"/>
      <c r="V116" s="74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</row>
    <row r="117" spans="1:58" s="7" customFormat="1" ht="15" customHeight="1">
      <c r="A117" s="452" t="s">
        <v>1020</v>
      </c>
      <c r="B117" s="727" t="s">
        <v>532</v>
      </c>
      <c r="C117" s="725"/>
      <c r="D117" s="725" t="s">
        <v>571</v>
      </c>
      <c r="E117" s="725"/>
      <c r="F117" s="725"/>
      <c r="G117" s="726"/>
      <c r="H117" s="396">
        <v>172</v>
      </c>
      <c r="I117" s="714">
        <v>18700</v>
      </c>
      <c r="J117" s="715"/>
      <c r="K117" s="122"/>
      <c r="L117" s="420">
        <f t="shared" si="30"/>
        <v>0</v>
      </c>
      <c r="M117" s="469">
        <f t="shared" si="31"/>
        <v>172</v>
      </c>
      <c r="N117" s="422"/>
      <c r="O117" s="471">
        <f t="shared" si="32"/>
        <v>0</v>
      </c>
      <c r="P117" s="752">
        <v>0.02</v>
      </c>
      <c r="Q117" s="753"/>
      <c r="R117" s="437">
        <v>0.3</v>
      </c>
      <c r="S117" s="47"/>
      <c r="T117" s="47"/>
      <c r="U117" s="74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</row>
    <row r="118" spans="1:58" s="415" customFormat="1" ht="24.75" customHeight="1">
      <c r="A118" s="452" t="s">
        <v>1021</v>
      </c>
      <c r="B118" s="727" t="s">
        <v>518</v>
      </c>
      <c r="C118" s="725"/>
      <c r="D118" s="725" t="s">
        <v>571</v>
      </c>
      <c r="E118" s="725"/>
      <c r="F118" s="725"/>
      <c r="G118" s="726"/>
      <c r="H118" s="396">
        <v>266</v>
      </c>
      <c r="I118" s="714">
        <v>28800</v>
      </c>
      <c r="J118" s="715"/>
      <c r="K118" s="122"/>
      <c r="L118" s="420">
        <f t="shared" ref="L118:L127" si="33">$H$3</f>
        <v>0</v>
      </c>
      <c r="M118" s="469">
        <f t="shared" si="31"/>
        <v>266</v>
      </c>
      <c r="N118" s="422"/>
      <c r="O118" s="471">
        <f t="shared" si="32"/>
        <v>0</v>
      </c>
      <c r="P118" s="752">
        <v>0.02</v>
      </c>
      <c r="Q118" s="753"/>
      <c r="R118" s="437">
        <v>1.1000000000000001</v>
      </c>
      <c r="S118" s="33"/>
      <c r="T118" s="74"/>
      <c r="U118" s="74"/>
      <c r="V118" s="74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</row>
    <row r="119" spans="1:58" s="415" customFormat="1" ht="23.25" customHeight="1">
      <c r="A119" s="452" t="s">
        <v>1022</v>
      </c>
      <c r="B119" s="727" t="s">
        <v>518</v>
      </c>
      <c r="C119" s="725"/>
      <c r="D119" s="725" t="s">
        <v>571</v>
      </c>
      <c r="E119" s="725"/>
      <c r="F119" s="725"/>
      <c r="G119" s="726"/>
      <c r="H119" s="396">
        <v>401</v>
      </c>
      <c r="I119" s="714">
        <v>43400</v>
      </c>
      <c r="J119" s="715"/>
      <c r="K119" s="122"/>
      <c r="L119" s="420">
        <f t="shared" si="33"/>
        <v>0</v>
      </c>
      <c r="M119" s="469">
        <f t="shared" si="31"/>
        <v>401</v>
      </c>
      <c r="N119" s="422"/>
      <c r="O119" s="471">
        <f t="shared" si="32"/>
        <v>0</v>
      </c>
      <c r="P119" s="752">
        <v>0.02</v>
      </c>
      <c r="Q119" s="753"/>
      <c r="R119" s="437">
        <v>1.1000000000000001</v>
      </c>
      <c r="S119" s="33"/>
      <c r="T119" s="74"/>
      <c r="U119" s="74"/>
      <c r="V119" s="74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</row>
    <row r="120" spans="1:58" s="415" customFormat="1" ht="15" customHeight="1">
      <c r="A120" s="452" t="s">
        <v>1023</v>
      </c>
      <c r="B120" s="727" t="s">
        <v>514</v>
      </c>
      <c r="C120" s="725"/>
      <c r="D120" s="725" t="s">
        <v>1223</v>
      </c>
      <c r="E120" s="725"/>
      <c r="F120" s="725"/>
      <c r="G120" s="726"/>
      <c r="H120" s="396">
        <v>189</v>
      </c>
      <c r="I120" s="714">
        <v>20500</v>
      </c>
      <c r="J120" s="715"/>
      <c r="K120" s="122"/>
      <c r="L120" s="420">
        <f t="shared" si="33"/>
        <v>0</v>
      </c>
      <c r="M120" s="469">
        <f t="shared" si="31"/>
        <v>189</v>
      </c>
      <c r="N120" s="422"/>
      <c r="O120" s="471">
        <f t="shared" si="32"/>
        <v>0</v>
      </c>
      <c r="P120" s="752">
        <v>1.7999999999999999E-2</v>
      </c>
      <c r="Q120" s="753"/>
      <c r="R120" s="437">
        <v>0.98</v>
      </c>
      <c r="S120" s="33"/>
      <c r="T120" s="74"/>
      <c r="U120" s="74"/>
      <c r="V120" s="74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</row>
    <row r="121" spans="1:58" s="415" customFormat="1" ht="21" customHeight="1">
      <c r="A121" s="452" t="s">
        <v>1024</v>
      </c>
      <c r="B121" s="727" t="s">
        <v>144</v>
      </c>
      <c r="C121" s="725"/>
      <c r="D121" s="725" t="s">
        <v>1222</v>
      </c>
      <c r="E121" s="725"/>
      <c r="F121" s="725"/>
      <c r="G121" s="726"/>
      <c r="H121" s="396">
        <v>548</v>
      </c>
      <c r="I121" s="714">
        <v>59300</v>
      </c>
      <c r="J121" s="715"/>
      <c r="K121" s="122"/>
      <c r="L121" s="420">
        <f t="shared" si="33"/>
        <v>0</v>
      </c>
      <c r="M121" s="469">
        <f t="shared" si="31"/>
        <v>548</v>
      </c>
      <c r="N121" s="422"/>
      <c r="O121" s="471">
        <f t="shared" si="32"/>
        <v>0</v>
      </c>
      <c r="P121" s="752">
        <v>1.6E-2</v>
      </c>
      <c r="Q121" s="753"/>
      <c r="R121" s="437">
        <v>2</v>
      </c>
      <c r="S121" s="33"/>
      <c r="T121" s="74"/>
      <c r="U121" s="74"/>
      <c r="V121" s="74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</row>
    <row r="122" spans="1:58" s="415" customFormat="1" ht="26.25" customHeight="1">
      <c r="A122" s="398" t="s">
        <v>1025</v>
      </c>
      <c r="B122" s="727" t="s">
        <v>93</v>
      </c>
      <c r="C122" s="725"/>
      <c r="D122" s="725" t="s">
        <v>1222</v>
      </c>
      <c r="E122" s="725"/>
      <c r="F122" s="725"/>
      <c r="G122" s="726"/>
      <c r="H122" s="396">
        <v>531</v>
      </c>
      <c r="I122" s="714">
        <v>57500</v>
      </c>
      <c r="J122" s="715"/>
      <c r="K122" s="122"/>
      <c r="L122" s="420">
        <f t="shared" si="33"/>
        <v>0</v>
      </c>
      <c r="M122" s="469">
        <f t="shared" si="31"/>
        <v>531</v>
      </c>
      <c r="N122" s="422"/>
      <c r="O122" s="471">
        <f t="shared" si="32"/>
        <v>0</v>
      </c>
      <c r="P122" s="752">
        <v>1.6E-2</v>
      </c>
      <c r="Q122" s="753"/>
      <c r="R122" s="437">
        <v>2</v>
      </c>
      <c r="S122" s="33"/>
      <c r="T122" s="74"/>
      <c r="U122" s="74"/>
      <c r="V122" s="74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</row>
    <row r="123" spans="1:58" s="415" customFormat="1" ht="15" customHeight="1">
      <c r="A123" s="452" t="s">
        <v>1026</v>
      </c>
      <c r="B123" s="727" t="s">
        <v>1178</v>
      </c>
      <c r="C123" s="725"/>
      <c r="D123" s="725" t="s">
        <v>1222</v>
      </c>
      <c r="E123" s="725"/>
      <c r="F123" s="725"/>
      <c r="G123" s="726"/>
      <c r="H123" s="396">
        <v>708</v>
      </c>
      <c r="I123" s="714">
        <v>76600</v>
      </c>
      <c r="J123" s="715"/>
      <c r="K123" s="122"/>
      <c r="L123" s="420">
        <f t="shared" si="33"/>
        <v>0</v>
      </c>
      <c r="M123" s="469">
        <f t="shared" si="31"/>
        <v>708</v>
      </c>
      <c r="N123" s="423"/>
      <c r="O123" s="471">
        <f t="shared" si="32"/>
        <v>0</v>
      </c>
      <c r="P123" s="754">
        <v>6.0000000000000001E-3</v>
      </c>
      <c r="Q123" s="755"/>
      <c r="R123" s="437">
        <v>0.27</v>
      </c>
      <c r="S123" s="33"/>
      <c r="T123" s="74"/>
      <c r="U123" s="74"/>
      <c r="V123" s="74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</row>
    <row r="124" spans="1:58" s="415" customFormat="1" ht="23.25" customHeight="1">
      <c r="A124" s="452" t="s">
        <v>1210</v>
      </c>
      <c r="B124" s="727" t="s">
        <v>1179</v>
      </c>
      <c r="C124" s="725"/>
      <c r="D124" s="725"/>
      <c r="E124" s="725"/>
      <c r="F124" s="725"/>
      <c r="G124" s="726"/>
      <c r="H124" s="396">
        <v>103</v>
      </c>
      <c r="I124" s="714">
        <v>11200</v>
      </c>
      <c r="J124" s="715"/>
      <c r="K124" s="122"/>
      <c r="L124" s="420">
        <f t="shared" si="33"/>
        <v>0</v>
      </c>
      <c r="M124" s="469">
        <f t="shared" si="31"/>
        <v>103</v>
      </c>
      <c r="N124" s="422"/>
      <c r="O124" s="471">
        <f t="shared" si="32"/>
        <v>0</v>
      </c>
      <c r="P124" s="752">
        <v>1.4999999999999999E-2</v>
      </c>
      <c r="Q124" s="753"/>
      <c r="R124" s="437">
        <v>1.04</v>
      </c>
      <c r="S124" s="33"/>
      <c r="T124" s="74"/>
      <c r="U124" s="74"/>
      <c r="V124" s="74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</row>
    <row r="125" spans="1:58" s="415" customFormat="1" ht="21.75" customHeight="1">
      <c r="A125" s="452" t="s">
        <v>1211</v>
      </c>
      <c r="B125" s="727" t="s">
        <v>1180</v>
      </c>
      <c r="C125" s="725"/>
      <c r="D125" s="725"/>
      <c r="E125" s="725"/>
      <c r="F125" s="725"/>
      <c r="G125" s="726"/>
      <c r="H125" s="396">
        <v>103</v>
      </c>
      <c r="I125" s="714">
        <v>11200</v>
      </c>
      <c r="J125" s="715"/>
      <c r="K125" s="122"/>
      <c r="L125" s="420">
        <f t="shared" si="33"/>
        <v>0</v>
      </c>
      <c r="M125" s="469">
        <f t="shared" si="31"/>
        <v>103</v>
      </c>
      <c r="N125" s="422"/>
      <c r="O125" s="471">
        <f t="shared" si="32"/>
        <v>0</v>
      </c>
      <c r="P125" s="752">
        <v>1.6E-2</v>
      </c>
      <c r="Q125" s="753"/>
      <c r="R125" s="437">
        <v>1.23</v>
      </c>
      <c r="S125" s="33"/>
      <c r="T125" s="74"/>
      <c r="U125" s="74"/>
      <c r="V125" s="74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</row>
    <row r="126" spans="1:58" s="415" customFormat="1" ht="15" customHeight="1">
      <c r="A126" s="452" t="s">
        <v>1212</v>
      </c>
      <c r="B126" s="727" t="s">
        <v>1181</v>
      </c>
      <c r="C126" s="725"/>
      <c r="D126" s="725"/>
      <c r="E126" s="725"/>
      <c r="F126" s="725"/>
      <c r="G126" s="726"/>
      <c r="H126" s="396">
        <v>158</v>
      </c>
      <c r="I126" s="714">
        <v>17100</v>
      </c>
      <c r="J126" s="715"/>
      <c r="K126" s="122"/>
      <c r="L126" s="420">
        <f t="shared" si="33"/>
        <v>0</v>
      </c>
      <c r="M126" s="469">
        <f t="shared" si="31"/>
        <v>158</v>
      </c>
      <c r="N126" s="422"/>
      <c r="O126" s="471">
        <f t="shared" si="32"/>
        <v>0</v>
      </c>
      <c r="P126" s="752">
        <v>1.7999999999999999E-2</v>
      </c>
      <c r="Q126" s="753"/>
      <c r="R126" s="437">
        <v>0.98</v>
      </c>
      <c r="S126" s="33"/>
      <c r="T126" s="74"/>
      <c r="U126" s="74"/>
      <c r="V126" s="74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</row>
    <row r="127" spans="1:58" s="415" customFormat="1" ht="15" customHeight="1">
      <c r="A127" s="452" t="s">
        <v>1027</v>
      </c>
      <c r="B127" s="727" t="s">
        <v>145</v>
      </c>
      <c r="C127" s="725"/>
      <c r="D127" s="725"/>
      <c r="E127" s="725"/>
      <c r="F127" s="725"/>
      <c r="G127" s="726"/>
      <c r="H127" s="396">
        <v>660</v>
      </c>
      <c r="I127" s="714">
        <v>71400</v>
      </c>
      <c r="J127" s="715"/>
      <c r="K127" s="122"/>
      <c r="L127" s="420">
        <f t="shared" si="33"/>
        <v>0</v>
      </c>
      <c r="M127" s="469">
        <f t="shared" si="31"/>
        <v>660</v>
      </c>
      <c r="N127" s="423"/>
      <c r="O127" s="539">
        <f t="shared" si="32"/>
        <v>0</v>
      </c>
      <c r="P127" s="754">
        <v>8.9999999999999993E-3</v>
      </c>
      <c r="Q127" s="755"/>
      <c r="R127" s="437">
        <v>0.91</v>
      </c>
      <c r="S127" s="33"/>
      <c r="T127" s="74"/>
      <c r="U127" s="74"/>
      <c r="V127" s="74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</row>
    <row r="128" spans="1:58" s="67" customFormat="1" ht="15" customHeight="1">
      <c r="A128" s="573" t="s">
        <v>1563</v>
      </c>
      <c r="B128" s="82"/>
      <c r="C128" s="83"/>
      <c r="D128" s="83"/>
      <c r="E128" s="83"/>
      <c r="F128" s="83"/>
      <c r="G128" s="84"/>
      <c r="H128" s="84"/>
      <c r="I128" s="84"/>
      <c r="J128" s="84"/>
      <c r="K128" s="85"/>
      <c r="L128" s="86"/>
      <c r="M128" s="87"/>
      <c r="N128" s="88"/>
      <c r="O128" s="89"/>
      <c r="P128" s="212"/>
      <c r="Q128" s="85"/>
      <c r="R128" s="223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  <c r="AT128" s="66"/>
      <c r="AU128" s="66"/>
      <c r="AV128" s="66"/>
      <c r="AW128" s="66"/>
      <c r="AX128" s="66"/>
      <c r="AY128" s="66"/>
      <c r="AZ128" s="66"/>
      <c r="BA128" s="66"/>
      <c r="BB128" s="66"/>
      <c r="BC128" s="66"/>
      <c r="BD128" s="66"/>
      <c r="BE128" s="66"/>
      <c r="BF128" s="66"/>
    </row>
    <row r="129" spans="1:58" s="67" customFormat="1">
      <c r="A129" s="804" t="s">
        <v>290</v>
      </c>
      <c r="B129" s="805"/>
      <c r="C129" s="805"/>
      <c r="D129" s="805"/>
      <c r="E129" s="805"/>
      <c r="F129" s="805"/>
      <c r="G129" s="805"/>
      <c r="H129" s="805"/>
      <c r="I129" s="805"/>
      <c r="J129" s="805"/>
      <c r="K129" s="805"/>
      <c r="L129" s="805"/>
      <c r="M129" s="805"/>
      <c r="N129" s="805"/>
      <c r="O129" s="805"/>
      <c r="P129" s="805"/>
      <c r="Q129" s="805"/>
      <c r="R129" s="80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66"/>
      <c r="AV129" s="66"/>
      <c r="AW129" s="66"/>
      <c r="AX129" s="66"/>
      <c r="AY129" s="66"/>
      <c r="AZ129" s="66"/>
      <c r="BA129" s="66"/>
      <c r="BB129" s="66"/>
      <c r="BC129" s="66"/>
      <c r="BD129" s="66"/>
      <c r="BE129" s="66"/>
      <c r="BF129" s="66"/>
    </row>
    <row r="130" spans="1:58" s="67" customFormat="1">
      <c r="A130" s="801"/>
      <c r="B130" s="802"/>
      <c r="C130" s="802"/>
      <c r="D130" s="802"/>
      <c r="E130" s="802"/>
      <c r="F130" s="802"/>
      <c r="G130" s="802"/>
      <c r="H130" s="802"/>
      <c r="I130" s="802"/>
      <c r="J130" s="802"/>
      <c r="K130" s="802"/>
      <c r="L130" s="802"/>
      <c r="M130" s="802"/>
      <c r="N130" s="802"/>
      <c r="O130" s="802"/>
      <c r="P130" s="802"/>
      <c r="Q130" s="802"/>
      <c r="R130" s="803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S130" s="66"/>
      <c r="AT130" s="66"/>
      <c r="AU130" s="66"/>
      <c r="AV130" s="66"/>
      <c r="AW130" s="66"/>
      <c r="AX130" s="66"/>
      <c r="AY130" s="66"/>
      <c r="AZ130" s="66"/>
      <c r="BA130" s="66"/>
      <c r="BB130" s="66"/>
      <c r="BC130" s="66"/>
      <c r="BD130" s="66"/>
      <c r="BE130" s="66"/>
      <c r="BF130" s="66"/>
    </row>
    <row r="131" spans="1:58" s="67" customFormat="1">
      <c r="A131" s="798" t="s">
        <v>200</v>
      </c>
      <c r="B131" s="799"/>
      <c r="C131" s="799"/>
      <c r="D131" s="799"/>
      <c r="E131" s="799"/>
      <c r="F131" s="799"/>
      <c r="G131" s="799"/>
      <c r="H131" s="799"/>
      <c r="I131" s="799"/>
      <c r="J131" s="799"/>
      <c r="K131" s="799"/>
      <c r="L131" s="799"/>
      <c r="M131" s="799"/>
      <c r="N131" s="799"/>
      <c r="O131" s="799"/>
      <c r="P131" s="799"/>
      <c r="Q131" s="799"/>
      <c r="R131" s="800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66"/>
      <c r="AV131" s="66"/>
      <c r="AW131" s="66"/>
      <c r="AX131" s="66"/>
      <c r="AY131" s="66"/>
      <c r="AZ131" s="66"/>
      <c r="BA131" s="66"/>
      <c r="BB131" s="66"/>
      <c r="BC131" s="66"/>
      <c r="BD131" s="66"/>
      <c r="BE131" s="66"/>
      <c r="BF131" s="66"/>
    </row>
    <row r="132" spans="1:58" s="67" customFormat="1">
      <c r="A132" s="798" t="s">
        <v>291</v>
      </c>
      <c r="B132" s="799"/>
      <c r="C132" s="799"/>
      <c r="D132" s="799"/>
      <c r="E132" s="799"/>
      <c r="F132" s="799"/>
      <c r="G132" s="799"/>
      <c r="H132" s="799"/>
      <c r="I132" s="799"/>
      <c r="J132" s="799"/>
      <c r="K132" s="799"/>
      <c r="L132" s="799"/>
      <c r="M132" s="799"/>
      <c r="N132" s="799"/>
      <c r="O132" s="799"/>
      <c r="P132" s="799"/>
      <c r="Q132" s="799"/>
      <c r="R132" s="800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6"/>
      <c r="AR132" s="66"/>
      <c r="AS132" s="66"/>
      <c r="AT132" s="66"/>
      <c r="AU132" s="66"/>
      <c r="AV132" s="66"/>
      <c r="AW132" s="66"/>
      <c r="AX132" s="66"/>
      <c r="AY132" s="66"/>
      <c r="AZ132" s="66"/>
      <c r="BA132" s="66"/>
      <c r="BB132" s="66"/>
      <c r="BC132" s="66"/>
      <c r="BD132" s="66"/>
      <c r="BE132" s="66"/>
      <c r="BF132" s="66"/>
    </row>
    <row r="133" spans="1:58" s="67" customFormat="1" ht="13.8" thickBot="1">
      <c r="A133" s="795" t="s">
        <v>207</v>
      </c>
      <c r="B133" s="796"/>
      <c r="C133" s="796"/>
      <c r="D133" s="796"/>
      <c r="E133" s="796"/>
      <c r="F133" s="796"/>
      <c r="G133" s="796"/>
      <c r="H133" s="796"/>
      <c r="I133" s="796"/>
      <c r="J133" s="796"/>
      <c r="K133" s="796"/>
      <c r="L133" s="796"/>
      <c r="M133" s="796"/>
      <c r="N133" s="796"/>
      <c r="O133" s="796"/>
      <c r="P133" s="796"/>
      <c r="Q133" s="796"/>
      <c r="R133" s="797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  <c r="AQ133" s="66"/>
      <c r="AR133" s="66"/>
      <c r="AS133" s="66"/>
      <c r="AT133" s="66"/>
      <c r="AU133" s="66"/>
      <c r="AV133" s="66"/>
      <c r="AW133" s="66"/>
      <c r="AX133" s="66"/>
      <c r="AY133" s="66"/>
      <c r="AZ133" s="66"/>
      <c r="BA133" s="66"/>
      <c r="BB133" s="66"/>
      <c r="BC133" s="66"/>
      <c r="BD133" s="66"/>
      <c r="BE133" s="66"/>
      <c r="BF133" s="66"/>
    </row>
    <row r="134" spans="1:58" s="30" customFormat="1">
      <c r="A134" s="33"/>
      <c r="B134" s="33"/>
      <c r="C134" s="468"/>
      <c r="D134" s="468"/>
      <c r="E134" s="33"/>
      <c r="F134" s="33"/>
      <c r="G134" s="248"/>
      <c r="H134" s="35"/>
      <c r="I134" s="35"/>
      <c r="J134" s="35"/>
      <c r="K134" s="33"/>
      <c r="L134" s="33"/>
      <c r="M134" s="248"/>
      <c r="N134" s="33"/>
      <c r="O134" s="33"/>
      <c r="P134" s="33"/>
      <c r="Q134" s="33"/>
      <c r="R134" s="33"/>
    </row>
    <row r="135" spans="1:58" s="30" customFormat="1" ht="48" customHeight="1">
      <c r="C135" s="25"/>
      <c r="D135" s="25"/>
      <c r="G135" s="457"/>
      <c r="H135" s="75"/>
      <c r="I135" s="75"/>
      <c r="J135" s="33"/>
      <c r="M135" s="457"/>
    </row>
    <row r="136" spans="1:58" s="30" customFormat="1">
      <c r="A136" s="33"/>
      <c r="B136" s="33"/>
      <c r="C136" s="468"/>
      <c r="D136" s="468"/>
      <c r="E136" s="33"/>
      <c r="F136" s="33"/>
      <c r="G136" s="248"/>
      <c r="H136" s="35"/>
      <c r="I136" s="35"/>
      <c r="J136" s="33"/>
      <c r="M136" s="457"/>
    </row>
    <row r="137" spans="1:58" s="30" customFormat="1">
      <c r="A137" s="33"/>
      <c r="B137" s="33"/>
      <c r="C137" s="468"/>
      <c r="D137" s="468"/>
      <c r="E137" s="33"/>
      <c r="F137" s="33"/>
      <c r="G137" s="248"/>
      <c r="H137" s="35"/>
      <c r="I137" s="35"/>
      <c r="J137" s="33"/>
      <c r="M137" s="457"/>
    </row>
    <row r="138" spans="1:58" s="30" customFormat="1">
      <c r="A138" s="33"/>
      <c r="B138" s="33"/>
      <c r="C138" s="468"/>
      <c r="D138" s="468"/>
      <c r="E138" s="33"/>
      <c r="F138" s="33"/>
      <c r="G138" s="248"/>
      <c r="H138" s="35"/>
      <c r="I138" s="35"/>
      <c r="J138" s="33"/>
      <c r="M138" s="457"/>
    </row>
    <row r="139" spans="1:58" s="30" customFormat="1">
      <c r="A139" s="33"/>
      <c r="B139" s="33"/>
      <c r="C139" s="468"/>
      <c r="D139" s="468"/>
      <c r="E139" s="33"/>
      <c r="F139" s="33"/>
      <c r="G139" s="248"/>
      <c r="H139" s="35"/>
      <c r="I139" s="35"/>
      <c r="J139" s="33"/>
      <c r="M139" s="457"/>
    </row>
    <row r="140" spans="1:58" s="30" customFormat="1">
      <c r="A140" s="33"/>
      <c r="B140" s="33"/>
      <c r="C140" s="468"/>
      <c r="D140" s="468"/>
      <c r="E140" s="33"/>
      <c r="F140" s="33"/>
      <c r="G140" s="248"/>
      <c r="H140" s="35"/>
      <c r="I140" s="35"/>
      <c r="J140" s="33"/>
      <c r="M140" s="457"/>
    </row>
    <row r="141" spans="1:58" s="30" customFormat="1">
      <c r="A141" s="33"/>
      <c r="B141" s="33"/>
      <c r="C141" s="468"/>
      <c r="D141" s="468"/>
      <c r="E141" s="33"/>
      <c r="F141" s="33"/>
      <c r="G141" s="248"/>
      <c r="H141" s="35"/>
      <c r="I141" s="35"/>
      <c r="J141" s="33"/>
      <c r="M141" s="457"/>
    </row>
    <row r="142" spans="1:58" s="30" customFormat="1">
      <c r="A142" s="33"/>
      <c r="B142" s="33"/>
      <c r="C142" s="468"/>
      <c r="D142" s="468"/>
      <c r="E142" s="33"/>
      <c r="F142" s="33"/>
      <c r="G142" s="248"/>
      <c r="H142" s="35"/>
      <c r="I142" s="35"/>
      <c r="J142" s="33"/>
      <c r="M142" s="457"/>
    </row>
    <row r="143" spans="1:58" s="30" customFormat="1">
      <c r="A143" s="33"/>
      <c r="B143" s="33"/>
      <c r="C143" s="468"/>
      <c r="D143" s="468"/>
      <c r="E143" s="33"/>
      <c r="F143" s="33"/>
      <c r="G143" s="248"/>
      <c r="H143" s="35"/>
      <c r="I143" s="35"/>
      <c r="J143" s="33"/>
      <c r="M143" s="457"/>
    </row>
    <row r="144" spans="1:58" s="30" customFormat="1" ht="21" customHeight="1">
      <c r="A144" s="33"/>
      <c r="B144" s="33"/>
      <c r="C144" s="468"/>
      <c r="D144" s="468"/>
      <c r="E144" s="33"/>
      <c r="F144" s="33"/>
      <c r="G144" s="248"/>
      <c r="H144" s="35"/>
      <c r="I144" s="35"/>
      <c r="J144" s="33"/>
      <c r="M144" s="457"/>
    </row>
    <row r="145" spans="1:18" s="30" customFormat="1" ht="21" customHeight="1">
      <c r="A145" s="33"/>
      <c r="B145" s="33"/>
      <c r="C145" s="468"/>
      <c r="D145" s="468"/>
      <c r="E145" s="33"/>
      <c r="F145" s="33"/>
      <c r="G145" s="248"/>
      <c r="H145" s="35"/>
      <c r="I145" s="35"/>
      <c r="J145" s="33"/>
      <c r="M145" s="457"/>
    </row>
    <row r="146" spans="1:18" s="30" customFormat="1" ht="21" customHeight="1">
      <c r="A146" s="33"/>
      <c r="B146" s="33"/>
      <c r="C146" s="468"/>
      <c r="D146" s="468"/>
      <c r="E146" s="33"/>
      <c r="F146" s="33"/>
      <c r="G146" s="248"/>
      <c r="H146" s="35"/>
      <c r="I146" s="35"/>
      <c r="J146" s="33"/>
      <c r="M146" s="457"/>
    </row>
    <row r="147" spans="1:18" s="30" customFormat="1" ht="21" customHeight="1">
      <c r="A147" s="33"/>
      <c r="B147" s="33"/>
      <c r="C147" s="468"/>
      <c r="D147" s="468"/>
      <c r="E147" s="33"/>
      <c r="F147" s="33"/>
      <c r="G147" s="248"/>
      <c r="H147" s="35"/>
      <c r="I147" s="35"/>
      <c r="J147" s="33"/>
      <c r="M147" s="457"/>
    </row>
    <row r="148" spans="1:18" s="30" customFormat="1">
      <c r="A148" s="33"/>
      <c r="B148" s="33"/>
      <c r="C148" s="468"/>
      <c r="D148" s="468"/>
      <c r="E148" s="33"/>
      <c r="F148" s="33"/>
      <c r="G148" s="248"/>
      <c r="H148" s="35"/>
      <c r="I148" s="35"/>
      <c r="J148" s="33"/>
      <c r="M148" s="457"/>
    </row>
    <row r="149" spans="1:18" s="30" customFormat="1">
      <c r="A149" s="33"/>
      <c r="B149" s="33"/>
      <c r="C149" s="468"/>
      <c r="D149" s="468"/>
      <c r="E149" s="33"/>
      <c r="F149" s="33"/>
      <c r="G149" s="248"/>
      <c r="H149" s="35"/>
      <c r="I149" s="35"/>
      <c r="J149" s="33"/>
      <c r="M149" s="457"/>
    </row>
    <row r="150" spans="1:18" s="30" customFormat="1">
      <c r="A150" s="33"/>
      <c r="B150" s="33"/>
      <c r="C150" s="468"/>
      <c r="D150" s="468"/>
      <c r="E150" s="33"/>
      <c r="F150" s="33"/>
      <c r="G150" s="248"/>
      <c r="H150" s="35"/>
      <c r="I150" s="35"/>
      <c r="J150" s="33"/>
      <c r="M150" s="457"/>
    </row>
    <row r="151" spans="1:18" s="30" customFormat="1">
      <c r="A151" s="33"/>
      <c r="B151" s="33"/>
      <c r="C151" s="468"/>
      <c r="D151" s="468"/>
      <c r="E151" s="33"/>
      <c r="F151" s="33"/>
      <c r="G151" s="248"/>
      <c r="H151" s="35"/>
      <c r="I151" s="35"/>
      <c r="J151" s="33"/>
      <c r="M151" s="457"/>
    </row>
    <row r="152" spans="1:18" s="30" customFormat="1">
      <c r="A152" s="33"/>
      <c r="B152" s="33"/>
      <c r="C152" s="468"/>
      <c r="D152" s="468"/>
      <c r="E152" s="33"/>
      <c r="F152" s="33"/>
      <c r="G152" s="248"/>
      <c r="H152" s="35"/>
      <c r="I152" s="35"/>
      <c r="J152" s="35"/>
      <c r="K152" s="33"/>
      <c r="L152" s="33"/>
      <c r="M152" s="248"/>
      <c r="N152" s="33"/>
      <c r="O152" s="33"/>
      <c r="P152" s="33"/>
      <c r="Q152" s="33"/>
      <c r="R152" s="33"/>
    </row>
    <row r="153" spans="1:18" s="30" customFormat="1">
      <c r="A153" s="33"/>
      <c r="B153" s="33"/>
      <c r="C153" s="468"/>
      <c r="D153" s="468"/>
      <c r="E153" s="33"/>
      <c r="F153" s="33"/>
      <c r="G153" s="248"/>
      <c r="H153" s="35"/>
      <c r="I153" s="35"/>
      <c r="J153" s="35"/>
      <c r="K153" s="33"/>
      <c r="L153" s="33"/>
      <c r="M153" s="248"/>
      <c r="N153" s="33"/>
      <c r="O153" s="33"/>
      <c r="P153" s="33"/>
      <c r="Q153" s="33"/>
      <c r="R153" s="33"/>
    </row>
    <row r="154" spans="1:18" s="30" customFormat="1">
      <c r="A154" s="33"/>
      <c r="B154" s="33"/>
      <c r="C154" s="468"/>
      <c r="D154" s="468"/>
      <c r="E154" s="33"/>
      <c r="F154" s="33"/>
      <c r="G154" s="248"/>
      <c r="H154" s="35"/>
      <c r="I154" s="35"/>
      <c r="J154" s="35"/>
      <c r="K154" s="33"/>
      <c r="L154" s="33"/>
      <c r="M154" s="248"/>
      <c r="N154" s="33"/>
      <c r="O154" s="33"/>
      <c r="P154" s="33"/>
      <c r="Q154" s="33"/>
      <c r="R154" s="33"/>
    </row>
    <row r="155" spans="1:18" s="30" customFormat="1">
      <c r="A155" s="33"/>
      <c r="B155" s="33"/>
      <c r="C155" s="468"/>
      <c r="D155" s="468"/>
      <c r="E155" s="33"/>
      <c r="F155" s="33"/>
      <c r="G155" s="248"/>
      <c r="H155" s="35"/>
      <c r="I155" s="35"/>
      <c r="J155" s="35"/>
      <c r="K155" s="33"/>
      <c r="L155" s="33"/>
      <c r="M155" s="248"/>
      <c r="N155" s="33"/>
      <c r="O155" s="33"/>
      <c r="P155" s="33"/>
      <c r="Q155" s="33"/>
      <c r="R155" s="33"/>
    </row>
    <row r="156" spans="1:18" s="30" customFormat="1">
      <c r="A156" s="33"/>
      <c r="B156" s="33"/>
      <c r="C156" s="468"/>
      <c r="D156" s="468"/>
      <c r="E156" s="33"/>
      <c r="F156" s="33"/>
      <c r="G156" s="248"/>
      <c r="H156" s="35"/>
      <c r="I156" s="35"/>
      <c r="J156" s="35"/>
      <c r="K156" s="33"/>
      <c r="L156" s="33"/>
      <c r="M156" s="248"/>
      <c r="N156" s="33"/>
      <c r="O156" s="33"/>
      <c r="P156" s="33"/>
      <c r="Q156" s="33"/>
      <c r="R156" s="33"/>
    </row>
    <row r="157" spans="1:18" s="30" customFormat="1">
      <c r="A157" s="33"/>
      <c r="B157" s="33"/>
      <c r="C157" s="468"/>
      <c r="D157" s="468"/>
      <c r="E157" s="33"/>
      <c r="F157" s="33"/>
      <c r="G157" s="248"/>
      <c r="H157" s="35"/>
      <c r="I157" s="35"/>
      <c r="J157" s="35"/>
      <c r="K157" s="33"/>
      <c r="L157" s="33"/>
      <c r="M157" s="248"/>
      <c r="N157" s="33"/>
      <c r="O157" s="33"/>
      <c r="P157" s="33"/>
      <c r="Q157" s="33"/>
      <c r="R157" s="33"/>
    </row>
    <row r="158" spans="1:18" s="30" customFormat="1">
      <c r="A158" s="33"/>
      <c r="B158" s="33"/>
      <c r="C158" s="468"/>
      <c r="D158" s="468"/>
      <c r="E158" s="33"/>
      <c r="F158" s="33"/>
      <c r="G158" s="248"/>
      <c r="H158" s="35"/>
      <c r="I158" s="35"/>
      <c r="J158" s="35"/>
      <c r="K158" s="33"/>
      <c r="L158" s="33"/>
      <c r="M158" s="248"/>
      <c r="N158" s="33"/>
      <c r="O158" s="33"/>
      <c r="P158" s="33"/>
      <c r="Q158" s="33"/>
      <c r="R158" s="33"/>
    </row>
    <row r="159" spans="1:18" s="30" customFormat="1">
      <c r="A159" s="33"/>
      <c r="B159" s="33"/>
      <c r="C159" s="468"/>
      <c r="D159" s="468"/>
      <c r="E159" s="33"/>
      <c r="F159" s="33"/>
      <c r="G159" s="248"/>
      <c r="H159" s="35"/>
      <c r="I159" s="35"/>
      <c r="J159" s="35"/>
      <c r="K159" s="33"/>
      <c r="L159" s="33"/>
      <c r="M159" s="248"/>
      <c r="N159" s="33"/>
      <c r="O159" s="33"/>
      <c r="P159" s="33"/>
      <c r="Q159" s="33"/>
      <c r="R159" s="33"/>
    </row>
    <row r="160" spans="1:18" s="30" customFormat="1">
      <c r="A160" s="33"/>
      <c r="B160" s="33"/>
      <c r="C160" s="468"/>
      <c r="D160" s="468"/>
      <c r="E160" s="33"/>
      <c r="F160" s="33"/>
      <c r="G160" s="248"/>
      <c r="H160" s="35"/>
      <c r="I160" s="35"/>
      <c r="J160" s="35"/>
      <c r="K160" s="33"/>
      <c r="L160" s="33"/>
      <c r="M160" s="248"/>
      <c r="N160" s="33"/>
      <c r="O160" s="33"/>
      <c r="P160" s="33"/>
      <c r="Q160" s="33"/>
      <c r="R160" s="33"/>
    </row>
    <row r="161" spans="1:18" s="30" customFormat="1">
      <c r="A161" s="33"/>
      <c r="B161" s="33"/>
      <c r="C161" s="468"/>
      <c r="D161" s="468"/>
      <c r="E161" s="33"/>
      <c r="F161" s="33"/>
      <c r="G161" s="248"/>
      <c r="H161" s="35"/>
      <c r="I161" s="35"/>
      <c r="J161" s="35"/>
      <c r="K161" s="33"/>
      <c r="L161" s="33"/>
      <c r="M161" s="248"/>
      <c r="N161" s="33"/>
      <c r="O161" s="33"/>
      <c r="P161" s="33"/>
      <c r="Q161" s="33"/>
      <c r="R161" s="33"/>
    </row>
    <row r="162" spans="1:18" s="30" customFormat="1">
      <c r="A162" s="33"/>
      <c r="B162" s="33"/>
      <c r="C162" s="468"/>
      <c r="D162" s="468"/>
      <c r="E162" s="33"/>
      <c r="F162" s="33"/>
      <c r="G162" s="248"/>
      <c r="H162" s="35"/>
      <c r="I162" s="35"/>
      <c r="J162" s="35"/>
      <c r="K162" s="33"/>
      <c r="L162" s="33"/>
      <c r="M162" s="248"/>
      <c r="N162" s="33"/>
      <c r="O162" s="33"/>
      <c r="P162" s="33"/>
      <c r="Q162" s="33"/>
      <c r="R162" s="33"/>
    </row>
    <row r="163" spans="1:18" s="30" customFormat="1">
      <c r="A163" s="33"/>
      <c r="B163" s="33"/>
      <c r="C163" s="468"/>
      <c r="D163" s="468"/>
      <c r="E163" s="33"/>
      <c r="F163" s="33"/>
      <c r="G163" s="248"/>
      <c r="H163" s="35"/>
      <c r="I163" s="35"/>
      <c r="J163" s="35"/>
      <c r="K163" s="33"/>
      <c r="L163" s="33"/>
      <c r="M163" s="248"/>
      <c r="N163" s="33"/>
      <c r="O163" s="33"/>
      <c r="P163" s="33"/>
      <c r="Q163" s="33"/>
      <c r="R163" s="33"/>
    </row>
    <row r="164" spans="1:18" s="30" customFormat="1">
      <c r="A164" s="33"/>
      <c r="B164" s="33"/>
      <c r="C164" s="468"/>
      <c r="D164" s="468"/>
      <c r="E164" s="33"/>
      <c r="F164" s="33"/>
      <c r="G164" s="248"/>
      <c r="H164" s="35"/>
      <c r="I164" s="35"/>
      <c r="J164" s="35"/>
      <c r="K164" s="33"/>
      <c r="L164" s="33"/>
      <c r="M164" s="248"/>
      <c r="N164" s="33"/>
      <c r="O164" s="33"/>
      <c r="P164" s="33"/>
      <c r="Q164" s="33"/>
      <c r="R164" s="33"/>
    </row>
    <row r="165" spans="1:18" s="30" customFormat="1">
      <c r="A165" s="33"/>
      <c r="B165" s="33"/>
      <c r="C165" s="468"/>
      <c r="D165" s="468"/>
      <c r="E165" s="33"/>
      <c r="F165" s="33"/>
      <c r="G165" s="248"/>
      <c r="H165" s="35"/>
      <c r="I165" s="35"/>
      <c r="J165" s="35"/>
      <c r="K165" s="33"/>
      <c r="L165" s="33"/>
      <c r="M165" s="248"/>
      <c r="N165" s="33"/>
      <c r="O165" s="33"/>
      <c r="P165" s="33"/>
      <c r="Q165" s="33"/>
      <c r="R165" s="33"/>
    </row>
    <row r="166" spans="1:18" s="30" customFormat="1">
      <c r="A166" s="33"/>
      <c r="B166" s="33"/>
      <c r="C166" s="468"/>
      <c r="D166" s="468"/>
      <c r="E166" s="33"/>
      <c r="F166" s="33"/>
      <c r="G166" s="248"/>
      <c r="H166" s="35"/>
      <c r="I166" s="35"/>
      <c r="J166" s="35"/>
      <c r="K166" s="33"/>
      <c r="L166" s="33"/>
      <c r="M166" s="248"/>
      <c r="N166" s="33"/>
      <c r="O166" s="33"/>
      <c r="P166" s="33"/>
      <c r="Q166" s="33"/>
      <c r="R166" s="33"/>
    </row>
    <row r="167" spans="1:18" s="30" customFormat="1">
      <c r="A167" s="33"/>
      <c r="B167" s="33"/>
      <c r="C167" s="468"/>
      <c r="D167" s="468"/>
      <c r="E167" s="33"/>
      <c r="F167" s="33"/>
      <c r="G167" s="248"/>
      <c r="H167" s="35"/>
      <c r="I167" s="35"/>
      <c r="J167" s="35"/>
      <c r="K167" s="33"/>
      <c r="L167" s="33"/>
      <c r="M167" s="248"/>
      <c r="N167" s="33"/>
      <c r="O167" s="33"/>
      <c r="P167" s="33"/>
      <c r="Q167" s="33"/>
      <c r="R167" s="33"/>
    </row>
    <row r="168" spans="1:18" s="30" customFormat="1">
      <c r="A168" s="33"/>
      <c r="B168" s="33"/>
      <c r="C168" s="468"/>
      <c r="D168" s="468"/>
      <c r="E168" s="33"/>
      <c r="F168" s="33"/>
      <c r="G168" s="248"/>
      <c r="H168" s="35"/>
      <c r="I168" s="35"/>
      <c r="J168" s="35"/>
      <c r="K168" s="33"/>
      <c r="L168" s="33"/>
      <c r="M168" s="248"/>
      <c r="N168" s="33"/>
      <c r="O168" s="33"/>
      <c r="P168" s="33"/>
      <c r="Q168" s="33"/>
      <c r="R168" s="33"/>
    </row>
    <row r="169" spans="1:18" s="30" customFormat="1">
      <c r="A169" s="33"/>
      <c r="B169" s="33"/>
      <c r="C169" s="468"/>
      <c r="D169" s="468"/>
      <c r="E169" s="33"/>
      <c r="F169" s="33"/>
      <c r="G169" s="248"/>
      <c r="H169" s="35"/>
      <c r="I169" s="35"/>
      <c r="J169" s="35"/>
      <c r="K169" s="33"/>
      <c r="L169" s="33"/>
      <c r="M169" s="248"/>
      <c r="N169" s="33"/>
      <c r="O169" s="33"/>
      <c r="P169" s="33"/>
      <c r="Q169" s="33"/>
      <c r="R169" s="33"/>
    </row>
    <row r="170" spans="1:18" s="30" customFormat="1">
      <c r="A170" s="33"/>
      <c r="B170" s="33"/>
      <c r="C170" s="468"/>
      <c r="D170" s="468"/>
      <c r="E170" s="33"/>
      <c r="F170" s="33"/>
      <c r="G170" s="248"/>
      <c r="H170" s="35"/>
      <c r="I170" s="35"/>
      <c r="J170" s="35"/>
      <c r="K170" s="33"/>
      <c r="L170" s="33"/>
      <c r="M170" s="248"/>
      <c r="N170" s="33"/>
      <c r="O170" s="33"/>
      <c r="P170" s="33"/>
      <c r="Q170" s="33"/>
      <c r="R170" s="33"/>
    </row>
    <row r="171" spans="1:18" s="30" customFormat="1">
      <c r="A171" s="33"/>
      <c r="B171" s="33"/>
      <c r="C171" s="468"/>
      <c r="D171" s="468"/>
      <c r="E171" s="33"/>
      <c r="F171" s="33"/>
      <c r="G171" s="248"/>
      <c r="H171" s="35"/>
      <c r="I171" s="35"/>
      <c r="J171" s="35"/>
      <c r="K171" s="33"/>
      <c r="L171" s="33"/>
      <c r="M171" s="248"/>
      <c r="N171" s="33"/>
      <c r="O171" s="33"/>
      <c r="P171" s="33"/>
      <c r="Q171" s="33"/>
      <c r="R171" s="33"/>
    </row>
    <row r="172" spans="1:18" s="30" customFormat="1">
      <c r="A172" s="33"/>
      <c r="B172" s="33"/>
      <c r="C172" s="468"/>
      <c r="D172" s="468"/>
      <c r="E172" s="33"/>
      <c r="F172" s="33"/>
      <c r="G172" s="248"/>
      <c r="H172" s="35"/>
      <c r="I172" s="35"/>
      <c r="J172" s="35"/>
      <c r="K172" s="33"/>
      <c r="L172" s="33"/>
      <c r="M172" s="248"/>
      <c r="N172" s="33"/>
      <c r="O172" s="33"/>
      <c r="P172" s="33"/>
      <c r="Q172" s="33"/>
      <c r="R172" s="33"/>
    </row>
    <row r="173" spans="1:18" s="30" customFormat="1">
      <c r="A173" s="33"/>
      <c r="B173" s="33"/>
      <c r="C173" s="468"/>
      <c r="D173" s="468"/>
      <c r="E173" s="33"/>
      <c r="F173" s="33"/>
      <c r="G173" s="248"/>
      <c r="H173" s="35"/>
      <c r="I173" s="35"/>
      <c r="J173" s="35"/>
      <c r="K173" s="33"/>
      <c r="L173" s="33"/>
      <c r="M173" s="248"/>
      <c r="N173" s="33"/>
      <c r="O173" s="33"/>
      <c r="P173" s="33"/>
      <c r="Q173" s="33"/>
      <c r="R173" s="33"/>
    </row>
    <row r="174" spans="1:18" s="30" customFormat="1">
      <c r="A174" s="33"/>
      <c r="B174" s="33"/>
      <c r="C174" s="468"/>
      <c r="D174" s="468"/>
      <c r="E174" s="33"/>
      <c r="F174" s="33"/>
      <c r="G174" s="248"/>
      <c r="H174" s="35"/>
      <c r="I174" s="35"/>
      <c r="J174" s="35"/>
      <c r="K174" s="33"/>
      <c r="L174" s="33"/>
      <c r="M174" s="248"/>
      <c r="N174" s="33"/>
      <c r="O174" s="33"/>
      <c r="P174" s="33"/>
      <c r="Q174" s="33"/>
      <c r="R174" s="33"/>
    </row>
    <row r="175" spans="1:18" s="30" customFormat="1">
      <c r="A175" s="33"/>
      <c r="B175" s="33"/>
      <c r="C175" s="468"/>
      <c r="D175" s="468"/>
      <c r="E175" s="33"/>
      <c r="F175" s="33"/>
      <c r="G175" s="248"/>
      <c r="H175" s="35"/>
      <c r="I175" s="35"/>
      <c r="J175" s="35"/>
      <c r="K175" s="33"/>
      <c r="L175" s="33"/>
      <c r="M175" s="248"/>
      <c r="N175" s="33"/>
      <c r="O175" s="33"/>
      <c r="P175" s="33"/>
      <c r="Q175" s="33"/>
      <c r="R175" s="33"/>
    </row>
    <row r="176" spans="1:18" s="30" customFormat="1">
      <c r="A176" s="33"/>
      <c r="B176" s="33"/>
      <c r="C176" s="468"/>
      <c r="D176" s="468"/>
      <c r="E176" s="33"/>
      <c r="F176" s="33"/>
      <c r="G176" s="248"/>
      <c r="H176" s="35"/>
      <c r="I176" s="35"/>
      <c r="J176" s="35"/>
      <c r="K176" s="33"/>
      <c r="L176" s="33"/>
      <c r="M176" s="248"/>
      <c r="N176" s="33"/>
      <c r="O176" s="33"/>
      <c r="P176" s="33"/>
      <c r="Q176" s="33"/>
      <c r="R176" s="33"/>
    </row>
    <row r="177" spans="1:18" s="30" customFormat="1">
      <c r="A177" s="33"/>
      <c r="B177" s="33"/>
      <c r="C177" s="468"/>
      <c r="D177" s="468"/>
      <c r="E177" s="33"/>
      <c r="F177" s="33"/>
      <c r="G177" s="248"/>
      <c r="H177" s="35"/>
      <c r="I177" s="35"/>
      <c r="J177" s="35"/>
      <c r="K177" s="33"/>
      <c r="L177" s="33"/>
      <c r="M177" s="248"/>
      <c r="N177" s="33"/>
      <c r="O177" s="33"/>
      <c r="P177" s="33"/>
      <c r="Q177" s="33"/>
      <c r="R177" s="33"/>
    </row>
    <row r="178" spans="1:18" s="30" customFormat="1">
      <c r="A178" s="33"/>
      <c r="B178" s="33"/>
      <c r="C178" s="468"/>
      <c r="D178" s="468"/>
      <c r="E178" s="33"/>
      <c r="F178" s="33"/>
      <c r="G178" s="248"/>
      <c r="H178" s="35"/>
      <c r="I178" s="35"/>
      <c r="J178" s="35"/>
      <c r="K178" s="33"/>
      <c r="L178" s="33"/>
      <c r="M178" s="248"/>
      <c r="N178" s="33"/>
      <c r="O178" s="33"/>
      <c r="P178" s="33"/>
      <c r="Q178" s="33"/>
      <c r="R178" s="33"/>
    </row>
    <row r="179" spans="1:18" s="30" customFormat="1">
      <c r="A179" s="33"/>
      <c r="B179" s="33"/>
      <c r="C179" s="468"/>
      <c r="D179" s="468"/>
      <c r="E179" s="33"/>
      <c r="F179" s="33"/>
      <c r="G179" s="248"/>
      <c r="H179" s="35"/>
      <c r="I179" s="35"/>
      <c r="J179" s="35"/>
      <c r="K179" s="33"/>
      <c r="L179" s="33"/>
      <c r="M179" s="248"/>
      <c r="N179" s="33"/>
      <c r="O179" s="33"/>
      <c r="P179" s="33"/>
      <c r="Q179" s="33"/>
      <c r="R179" s="33"/>
    </row>
    <row r="180" spans="1:18" s="30" customFormat="1">
      <c r="A180" s="33"/>
      <c r="B180" s="33"/>
      <c r="C180" s="468"/>
      <c r="D180" s="468"/>
      <c r="E180" s="33"/>
      <c r="F180" s="33"/>
      <c r="G180" s="248"/>
      <c r="H180" s="35"/>
      <c r="I180" s="35"/>
      <c r="J180" s="35"/>
      <c r="K180" s="33"/>
      <c r="L180" s="33"/>
      <c r="M180" s="248"/>
      <c r="N180" s="33"/>
      <c r="O180" s="33"/>
      <c r="P180" s="33"/>
      <c r="Q180" s="33"/>
      <c r="R180" s="33"/>
    </row>
    <row r="181" spans="1:18" s="30" customFormat="1">
      <c r="A181" s="33"/>
      <c r="B181" s="33"/>
      <c r="C181" s="468"/>
      <c r="D181" s="468"/>
      <c r="E181" s="33"/>
      <c r="F181" s="33"/>
      <c r="G181" s="248"/>
      <c r="H181" s="35"/>
      <c r="I181" s="35"/>
      <c r="J181" s="35"/>
      <c r="K181" s="33"/>
      <c r="L181" s="33"/>
      <c r="M181" s="248"/>
      <c r="N181" s="33"/>
      <c r="O181" s="33"/>
      <c r="P181" s="33"/>
      <c r="Q181" s="33"/>
      <c r="R181" s="33"/>
    </row>
    <row r="182" spans="1:18" s="30" customFormat="1">
      <c r="A182" s="33"/>
      <c r="B182" s="33"/>
      <c r="C182" s="468"/>
      <c r="D182" s="468"/>
      <c r="E182" s="33"/>
      <c r="F182" s="33"/>
      <c r="G182" s="248"/>
      <c r="H182" s="35"/>
      <c r="I182" s="35"/>
      <c r="J182" s="35"/>
      <c r="K182" s="33"/>
      <c r="L182" s="33"/>
      <c r="M182" s="248"/>
      <c r="N182" s="33"/>
      <c r="O182" s="33"/>
      <c r="P182" s="33"/>
      <c r="Q182" s="33"/>
      <c r="R182" s="33"/>
    </row>
    <row r="183" spans="1:18" s="30" customFormat="1">
      <c r="A183" s="33"/>
      <c r="B183" s="33"/>
      <c r="C183" s="468"/>
      <c r="D183" s="468"/>
      <c r="E183" s="33"/>
      <c r="F183" s="33"/>
      <c r="G183" s="248"/>
      <c r="H183" s="35"/>
      <c r="I183" s="35"/>
      <c r="J183" s="35"/>
      <c r="K183" s="33"/>
      <c r="L183" s="33"/>
      <c r="M183" s="248"/>
      <c r="N183" s="33"/>
      <c r="O183" s="33"/>
      <c r="P183" s="33"/>
      <c r="Q183" s="33"/>
      <c r="R183" s="33"/>
    </row>
    <row r="184" spans="1:18" s="30" customFormat="1">
      <c r="A184" s="33"/>
      <c r="B184" s="33"/>
      <c r="C184" s="468"/>
      <c r="D184" s="468"/>
      <c r="E184" s="33"/>
      <c r="F184" s="33"/>
      <c r="G184" s="248"/>
      <c r="H184" s="35"/>
      <c r="I184" s="35"/>
      <c r="J184" s="35"/>
      <c r="K184" s="33"/>
      <c r="L184" s="33"/>
      <c r="M184" s="248"/>
      <c r="N184" s="33"/>
      <c r="O184" s="33"/>
      <c r="P184" s="33"/>
      <c r="Q184" s="33"/>
      <c r="R184" s="33"/>
    </row>
    <row r="185" spans="1:18" s="30" customFormat="1">
      <c r="A185" s="33"/>
      <c r="B185" s="33"/>
      <c r="C185" s="468"/>
      <c r="D185" s="468"/>
      <c r="E185" s="33"/>
      <c r="F185" s="33"/>
      <c r="G185" s="248"/>
      <c r="H185" s="35"/>
      <c r="I185" s="35"/>
      <c r="J185" s="35"/>
      <c r="K185" s="33"/>
      <c r="L185" s="33"/>
      <c r="M185" s="248"/>
      <c r="N185" s="33"/>
      <c r="O185" s="33"/>
      <c r="P185" s="33"/>
      <c r="Q185" s="33"/>
      <c r="R185" s="33"/>
    </row>
    <row r="186" spans="1:18" s="30" customFormat="1">
      <c r="A186" s="33"/>
      <c r="B186" s="33"/>
      <c r="C186" s="468"/>
      <c r="D186" s="468"/>
      <c r="E186" s="33"/>
      <c r="F186" s="33"/>
      <c r="G186" s="248"/>
      <c r="H186" s="35"/>
      <c r="I186" s="35"/>
      <c r="J186" s="35"/>
      <c r="K186" s="33"/>
      <c r="L186" s="33"/>
      <c r="M186" s="248"/>
      <c r="N186" s="33"/>
      <c r="O186" s="33"/>
      <c r="P186" s="33"/>
      <c r="Q186" s="33"/>
      <c r="R186" s="33"/>
    </row>
    <row r="187" spans="1:18" s="30" customFormat="1">
      <c r="A187" s="33"/>
      <c r="B187" s="33"/>
      <c r="C187" s="468"/>
      <c r="D187" s="468"/>
      <c r="E187" s="33"/>
      <c r="F187" s="33"/>
      <c r="G187" s="248"/>
      <c r="H187" s="35"/>
      <c r="I187" s="35"/>
      <c r="J187" s="35"/>
      <c r="K187" s="33"/>
      <c r="L187" s="33"/>
      <c r="M187" s="248"/>
      <c r="N187" s="33"/>
      <c r="O187" s="33"/>
      <c r="P187" s="33"/>
      <c r="Q187" s="33"/>
      <c r="R187" s="33"/>
    </row>
    <row r="188" spans="1:18" s="30" customFormat="1">
      <c r="A188" s="33"/>
      <c r="B188" s="33"/>
      <c r="C188" s="468"/>
      <c r="D188" s="468"/>
      <c r="E188" s="33"/>
      <c r="F188" s="33"/>
      <c r="G188" s="248"/>
      <c r="H188" s="35"/>
      <c r="I188" s="35"/>
      <c r="J188" s="35"/>
      <c r="K188" s="33"/>
      <c r="L188" s="33"/>
      <c r="M188" s="248"/>
      <c r="N188" s="33"/>
      <c r="O188" s="33"/>
      <c r="P188" s="33"/>
      <c r="Q188" s="33"/>
      <c r="R188" s="33"/>
    </row>
    <row r="189" spans="1:18" s="30" customFormat="1">
      <c r="A189" s="33"/>
      <c r="B189" s="33"/>
      <c r="C189" s="468"/>
      <c r="D189" s="468"/>
      <c r="E189" s="33"/>
      <c r="F189" s="33"/>
      <c r="G189" s="248"/>
      <c r="H189" s="35"/>
      <c r="I189" s="35"/>
      <c r="J189" s="35"/>
      <c r="K189" s="33"/>
      <c r="L189" s="33"/>
      <c r="M189" s="248"/>
      <c r="N189" s="33"/>
      <c r="O189" s="33"/>
      <c r="P189" s="33"/>
      <c r="Q189" s="33"/>
      <c r="R189" s="33"/>
    </row>
    <row r="190" spans="1:18" s="30" customFormat="1">
      <c r="A190" s="33"/>
      <c r="B190" s="33"/>
      <c r="C190" s="468"/>
      <c r="D190" s="468"/>
      <c r="E190" s="33"/>
      <c r="F190" s="33"/>
      <c r="G190" s="248"/>
      <c r="H190" s="35"/>
      <c r="I190" s="35"/>
      <c r="J190" s="35"/>
      <c r="K190" s="33"/>
      <c r="L190" s="33"/>
      <c r="M190" s="248"/>
      <c r="N190" s="33"/>
      <c r="O190" s="33"/>
      <c r="P190" s="33"/>
      <c r="Q190" s="33"/>
      <c r="R190" s="33"/>
    </row>
    <row r="191" spans="1:18" s="30" customFormat="1">
      <c r="A191" s="33"/>
      <c r="B191" s="33"/>
      <c r="C191" s="468"/>
      <c r="D191" s="468"/>
      <c r="E191" s="33"/>
      <c r="F191" s="33"/>
      <c r="G191" s="248"/>
      <c r="H191" s="35"/>
      <c r="I191" s="35"/>
      <c r="J191" s="35"/>
      <c r="K191" s="33"/>
      <c r="L191" s="33"/>
      <c r="M191" s="248"/>
      <c r="N191" s="33"/>
      <c r="O191" s="33"/>
      <c r="P191" s="33"/>
      <c r="Q191" s="33"/>
      <c r="R191" s="33"/>
    </row>
    <row r="192" spans="1:18" s="30" customFormat="1">
      <c r="A192" s="33"/>
      <c r="B192" s="33"/>
      <c r="C192" s="468"/>
      <c r="D192" s="468"/>
      <c r="E192" s="33"/>
      <c r="F192" s="33"/>
      <c r="G192" s="248"/>
      <c r="H192" s="35"/>
      <c r="I192" s="35"/>
      <c r="J192" s="35"/>
      <c r="K192" s="33"/>
      <c r="L192" s="33"/>
      <c r="M192" s="248"/>
      <c r="N192" s="33"/>
      <c r="O192" s="33"/>
      <c r="P192" s="33"/>
      <c r="Q192" s="33"/>
      <c r="R192" s="33"/>
    </row>
    <row r="193" spans="1:18" s="30" customFormat="1">
      <c r="A193" s="33"/>
      <c r="B193" s="33"/>
      <c r="C193" s="468"/>
      <c r="D193" s="468"/>
      <c r="E193" s="33"/>
      <c r="F193" s="33"/>
      <c r="G193" s="248"/>
      <c r="H193" s="35"/>
      <c r="I193" s="35"/>
      <c r="J193" s="35"/>
      <c r="K193" s="33"/>
      <c r="L193" s="33"/>
      <c r="M193" s="248"/>
      <c r="N193" s="33"/>
      <c r="O193" s="33"/>
      <c r="P193" s="33"/>
      <c r="Q193" s="33"/>
      <c r="R193" s="33"/>
    </row>
    <row r="194" spans="1:18" s="30" customFormat="1">
      <c r="A194" s="33"/>
      <c r="B194" s="33"/>
      <c r="C194" s="468"/>
      <c r="D194" s="468"/>
      <c r="E194" s="33"/>
      <c r="F194" s="33"/>
      <c r="G194" s="248"/>
      <c r="H194" s="35"/>
      <c r="I194" s="35"/>
      <c r="J194" s="35"/>
      <c r="K194" s="33"/>
      <c r="L194" s="33"/>
      <c r="M194" s="248"/>
      <c r="N194" s="33"/>
      <c r="O194" s="33"/>
      <c r="P194" s="33"/>
      <c r="Q194" s="33"/>
      <c r="R194" s="33"/>
    </row>
    <row r="195" spans="1:18" s="30" customFormat="1">
      <c r="A195" s="33"/>
      <c r="B195" s="33"/>
      <c r="C195" s="468"/>
      <c r="D195" s="468"/>
      <c r="E195" s="33"/>
      <c r="F195" s="33"/>
      <c r="G195" s="248"/>
      <c r="H195" s="35"/>
      <c r="I195" s="35"/>
      <c r="J195" s="35"/>
      <c r="K195" s="33"/>
      <c r="L195" s="33"/>
      <c r="M195" s="248"/>
      <c r="N195" s="33"/>
      <c r="O195" s="33"/>
      <c r="P195" s="33"/>
      <c r="Q195" s="33"/>
      <c r="R195" s="33"/>
    </row>
    <row r="196" spans="1:18" s="30" customFormat="1">
      <c r="A196" s="33"/>
      <c r="B196" s="33"/>
      <c r="C196" s="468"/>
      <c r="D196" s="468"/>
      <c r="E196" s="33"/>
      <c r="F196" s="33"/>
      <c r="G196" s="248"/>
      <c r="H196" s="35"/>
      <c r="I196" s="35"/>
      <c r="J196" s="35"/>
      <c r="K196" s="33"/>
      <c r="L196" s="33"/>
      <c r="M196" s="248"/>
      <c r="N196" s="33"/>
      <c r="O196" s="33"/>
      <c r="P196" s="33"/>
      <c r="Q196" s="33"/>
      <c r="R196" s="33"/>
    </row>
    <row r="197" spans="1:18" s="30" customFormat="1">
      <c r="A197" s="33"/>
      <c r="B197" s="33"/>
      <c r="C197" s="468"/>
      <c r="D197" s="468"/>
      <c r="E197" s="33"/>
      <c r="F197" s="33"/>
      <c r="G197" s="248"/>
      <c r="H197" s="35"/>
      <c r="I197" s="35"/>
      <c r="J197" s="35"/>
      <c r="K197" s="33"/>
      <c r="L197" s="33"/>
      <c r="M197" s="248"/>
      <c r="N197" s="33"/>
      <c r="O197" s="33"/>
      <c r="P197" s="33"/>
      <c r="Q197" s="33"/>
      <c r="R197" s="33"/>
    </row>
    <row r="198" spans="1:18" s="30" customFormat="1">
      <c r="A198" s="33"/>
      <c r="B198" s="33"/>
      <c r="C198" s="468"/>
      <c r="D198" s="468"/>
      <c r="E198" s="33"/>
      <c r="F198" s="33"/>
      <c r="G198" s="248"/>
      <c r="H198" s="35"/>
      <c r="I198" s="35"/>
      <c r="J198" s="35"/>
      <c r="K198" s="33"/>
      <c r="L198" s="33"/>
      <c r="M198" s="248"/>
      <c r="N198" s="33"/>
      <c r="O198" s="33"/>
      <c r="P198" s="33"/>
      <c r="Q198" s="33"/>
      <c r="R198" s="33"/>
    </row>
    <row r="199" spans="1:18" s="30" customFormat="1">
      <c r="A199" s="33"/>
      <c r="B199" s="33"/>
      <c r="C199" s="468"/>
      <c r="D199" s="468"/>
      <c r="E199" s="33"/>
      <c r="F199" s="33"/>
      <c r="G199" s="248"/>
      <c r="H199" s="35"/>
      <c r="I199" s="35"/>
      <c r="J199" s="35"/>
      <c r="K199" s="33"/>
      <c r="L199" s="33"/>
      <c r="M199" s="248"/>
      <c r="N199" s="33"/>
      <c r="O199" s="33"/>
      <c r="P199" s="33"/>
      <c r="Q199" s="33"/>
      <c r="R199" s="33"/>
    </row>
    <row r="200" spans="1:18" s="30" customFormat="1">
      <c r="A200" s="33"/>
      <c r="B200" s="33"/>
      <c r="C200" s="468"/>
      <c r="D200" s="468"/>
      <c r="E200" s="33"/>
      <c r="F200" s="33"/>
      <c r="G200" s="248"/>
      <c r="H200" s="35"/>
      <c r="I200" s="35"/>
      <c r="J200" s="35"/>
      <c r="K200" s="33"/>
      <c r="L200" s="33"/>
      <c r="M200" s="248"/>
      <c r="N200" s="33"/>
      <c r="O200" s="33"/>
      <c r="P200" s="33"/>
      <c r="Q200" s="33"/>
      <c r="R200" s="33"/>
    </row>
    <row r="201" spans="1:18" s="30" customFormat="1">
      <c r="A201" s="33"/>
      <c r="B201" s="33"/>
      <c r="C201" s="468"/>
      <c r="D201" s="468"/>
      <c r="E201" s="33"/>
      <c r="F201" s="33"/>
      <c r="G201" s="248"/>
      <c r="H201" s="35"/>
      <c r="I201" s="35"/>
      <c r="J201" s="35"/>
      <c r="K201" s="33"/>
      <c r="L201" s="33"/>
      <c r="M201" s="248"/>
      <c r="N201" s="33"/>
      <c r="O201" s="33"/>
      <c r="P201" s="33"/>
      <c r="Q201" s="33"/>
      <c r="R201" s="33"/>
    </row>
    <row r="202" spans="1:18" s="30" customFormat="1">
      <c r="A202" s="33"/>
      <c r="B202" s="33"/>
      <c r="C202" s="468"/>
      <c r="D202" s="468"/>
      <c r="E202" s="33"/>
      <c r="F202" s="33"/>
      <c r="G202" s="248"/>
      <c r="H202" s="35"/>
      <c r="I202" s="35"/>
      <c r="J202" s="35"/>
      <c r="K202" s="33"/>
      <c r="L202" s="33"/>
      <c r="M202" s="248"/>
      <c r="N202" s="33"/>
      <c r="O202" s="33"/>
      <c r="P202" s="33"/>
      <c r="Q202" s="33"/>
      <c r="R202" s="33"/>
    </row>
    <row r="203" spans="1:18" s="30" customFormat="1">
      <c r="A203" s="33"/>
      <c r="B203" s="33"/>
      <c r="C203" s="468"/>
      <c r="D203" s="468"/>
      <c r="E203" s="33"/>
      <c r="F203" s="33"/>
      <c r="G203" s="248"/>
      <c r="H203" s="35"/>
      <c r="I203" s="35"/>
      <c r="J203" s="35"/>
      <c r="K203" s="33"/>
      <c r="L203" s="33"/>
      <c r="M203" s="248"/>
      <c r="N203" s="33"/>
      <c r="O203" s="33"/>
      <c r="P203" s="33"/>
      <c r="Q203" s="33"/>
      <c r="R203" s="33"/>
    </row>
    <row r="204" spans="1:18" s="30" customFormat="1">
      <c r="A204" s="33"/>
      <c r="B204" s="33"/>
      <c r="C204" s="468"/>
      <c r="D204" s="468"/>
      <c r="E204" s="33"/>
      <c r="F204" s="33"/>
      <c r="G204" s="248"/>
      <c r="H204" s="35"/>
      <c r="I204" s="35"/>
      <c r="J204" s="35"/>
      <c r="K204" s="33"/>
      <c r="L204" s="33"/>
      <c r="M204" s="248"/>
      <c r="N204" s="33"/>
      <c r="O204" s="33"/>
      <c r="P204" s="33"/>
      <c r="Q204" s="33"/>
      <c r="R204" s="33"/>
    </row>
    <row r="205" spans="1:18" s="30" customFormat="1">
      <c r="A205" s="33"/>
      <c r="B205" s="33"/>
      <c r="C205" s="468"/>
      <c r="D205" s="468"/>
      <c r="E205" s="33"/>
      <c r="F205" s="33"/>
      <c r="G205" s="248"/>
      <c r="H205" s="35"/>
      <c r="I205" s="35"/>
      <c r="J205" s="35"/>
      <c r="K205" s="33"/>
      <c r="L205" s="33"/>
      <c r="M205" s="248"/>
      <c r="N205" s="33"/>
      <c r="O205" s="33"/>
      <c r="P205" s="33"/>
      <c r="Q205" s="33"/>
      <c r="R205" s="33"/>
    </row>
    <row r="206" spans="1:18" s="30" customFormat="1">
      <c r="A206" s="33"/>
      <c r="B206" s="33"/>
      <c r="C206" s="468"/>
      <c r="D206" s="468"/>
      <c r="E206" s="33"/>
      <c r="F206" s="33"/>
      <c r="G206" s="248"/>
      <c r="H206" s="35"/>
      <c r="I206" s="35"/>
      <c r="J206" s="35"/>
      <c r="K206" s="33"/>
      <c r="L206" s="33"/>
      <c r="M206" s="248"/>
      <c r="N206" s="33"/>
      <c r="O206" s="33"/>
      <c r="P206" s="33"/>
      <c r="Q206" s="33"/>
      <c r="R206" s="33"/>
    </row>
    <row r="207" spans="1:18" s="30" customFormat="1">
      <c r="A207" s="33"/>
      <c r="B207" s="33"/>
      <c r="C207" s="468"/>
      <c r="D207" s="468"/>
      <c r="E207" s="33"/>
      <c r="F207" s="33"/>
      <c r="G207" s="248"/>
      <c r="H207" s="35"/>
      <c r="I207" s="35"/>
      <c r="J207" s="35"/>
      <c r="K207" s="33"/>
      <c r="L207" s="33"/>
      <c r="M207" s="248"/>
      <c r="N207" s="33"/>
      <c r="O207" s="33"/>
      <c r="P207" s="33"/>
      <c r="Q207" s="33"/>
      <c r="R207" s="33"/>
    </row>
    <row r="208" spans="1:18" s="30" customFormat="1">
      <c r="A208" s="33"/>
      <c r="B208" s="33"/>
      <c r="C208" s="468"/>
      <c r="D208" s="468"/>
      <c r="E208" s="33"/>
      <c r="F208" s="33"/>
      <c r="G208" s="248"/>
      <c r="H208" s="35"/>
      <c r="I208" s="35"/>
      <c r="J208" s="35"/>
      <c r="K208" s="33"/>
      <c r="L208" s="33"/>
      <c r="M208" s="248"/>
      <c r="N208" s="33"/>
      <c r="O208" s="33"/>
      <c r="P208" s="33"/>
      <c r="Q208" s="33"/>
      <c r="R208" s="33"/>
    </row>
    <row r="209" spans="1:18" s="30" customFormat="1">
      <c r="A209" s="33"/>
      <c r="B209" s="33"/>
      <c r="C209" s="468"/>
      <c r="D209" s="468"/>
      <c r="E209" s="33"/>
      <c r="F209" s="33"/>
      <c r="G209" s="248"/>
      <c r="H209" s="35"/>
      <c r="I209" s="35"/>
      <c r="J209" s="35"/>
      <c r="K209" s="33"/>
      <c r="L209" s="33"/>
      <c r="M209" s="248"/>
      <c r="N209" s="33"/>
      <c r="O209" s="33"/>
      <c r="P209" s="33"/>
      <c r="Q209" s="33"/>
      <c r="R209" s="33"/>
    </row>
    <row r="210" spans="1:18" s="30" customFormat="1">
      <c r="A210" s="33"/>
      <c r="B210" s="33"/>
      <c r="C210" s="468"/>
      <c r="D210" s="468"/>
      <c r="E210" s="33"/>
      <c r="F210" s="33"/>
      <c r="G210" s="248"/>
      <c r="H210" s="35"/>
      <c r="I210" s="35"/>
      <c r="J210" s="35"/>
      <c r="K210" s="33"/>
      <c r="L210" s="33"/>
      <c r="M210" s="248"/>
      <c r="N210" s="33"/>
      <c r="O210" s="33"/>
      <c r="P210" s="33"/>
      <c r="Q210" s="33"/>
      <c r="R210" s="33"/>
    </row>
    <row r="211" spans="1:18" s="30" customFormat="1">
      <c r="A211" s="33"/>
      <c r="B211" s="33"/>
      <c r="C211" s="468"/>
      <c r="D211" s="468"/>
      <c r="E211" s="33"/>
      <c r="F211" s="33"/>
      <c r="G211" s="248"/>
      <c r="H211" s="35"/>
      <c r="I211" s="35"/>
      <c r="J211" s="35"/>
      <c r="K211" s="33"/>
      <c r="L211" s="33"/>
      <c r="M211" s="248"/>
      <c r="N211" s="33"/>
      <c r="O211" s="33"/>
      <c r="P211" s="33"/>
      <c r="Q211" s="33"/>
      <c r="R211" s="33"/>
    </row>
    <row r="212" spans="1:18" s="30" customFormat="1">
      <c r="A212" s="33"/>
      <c r="B212" s="33"/>
      <c r="C212" s="468"/>
      <c r="D212" s="468"/>
      <c r="E212" s="33"/>
      <c r="F212" s="33"/>
      <c r="G212" s="248"/>
      <c r="H212" s="35"/>
      <c r="I212" s="35"/>
      <c r="J212" s="35"/>
      <c r="K212" s="33"/>
      <c r="L212" s="33"/>
      <c r="M212" s="248"/>
      <c r="N212" s="33"/>
      <c r="O212" s="33"/>
      <c r="P212" s="33"/>
      <c r="Q212" s="33"/>
      <c r="R212" s="33"/>
    </row>
    <row r="213" spans="1:18" s="30" customFormat="1">
      <c r="A213" s="33"/>
      <c r="B213" s="33"/>
      <c r="C213" s="468"/>
      <c r="D213" s="468"/>
      <c r="E213" s="33"/>
      <c r="F213" s="33"/>
      <c r="G213" s="248"/>
      <c r="H213" s="35"/>
      <c r="I213" s="35"/>
      <c r="J213" s="35"/>
      <c r="K213" s="33"/>
      <c r="L213" s="33"/>
      <c r="M213" s="248"/>
      <c r="N213" s="33"/>
      <c r="O213" s="33"/>
      <c r="P213" s="33"/>
      <c r="Q213" s="33"/>
      <c r="R213" s="33"/>
    </row>
    <row r="214" spans="1:18" s="30" customFormat="1">
      <c r="A214" s="33"/>
      <c r="B214" s="33"/>
      <c r="C214" s="468"/>
      <c r="D214" s="468"/>
      <c r="E214" s="33"/>
      <c r="F214" s="33"/>
      <c r="G214" s="248"/>
      <c r="H214" s="35"/>
      <c r="I214" s="35"/>
      <c r="J214" s="35"/>
      <c r="K214" s="33"/>
      <c r="L214" s="33"/>
      <c r="M214" s="248"/>
      <c r="N214" s="33"/>
      <c r="O214" s="33"/>
      <c r="P214" s="33"/>
      <c r="Q214" s="33"/>
      <c r="R214" s="33"/>
    </row>
    <row r="215" spans="1:18" s="30" customFormat="1">
      <c r="A215" s="33"/>
      <c r="B215" s="33"/>
      <c r="C215" s="468"/>
      <c r="D215" s="468"/>
      <c r="E215" s="33"/>
      <c r="F215" s="33"/>
      <c r="G215" s="248"/>
      <c r="H215" s="35"/>
      <c r="I215" s="35"/>
      <c r="J215" s="35"/>
      <c r="K215" s="33"/>
      <c r="L215" s="33"/>
      <c r="M215" s="248"/>
      <c r="N215" s="33"/>
      <c r="O215" s="33"/>
      <c r="P215" s="33"/>
      <c r="Q215" s="33"/>
      <c r="R215" s="33"/>
    </row>
    <row r="216" spans="1:18" s="30" customFormat="1">
      <c r="A216" s="33"/>
      <c r="B216" s="33"/>
      <c r="C216" s="468"/>
      <c r="D216" s="468"/>
      <c r="E216" s="33"/>
      <c r="F216" s="33"/>
      <c r="G216" s="248"/>
      <c r="H216" s="35"/>
      <c r="I216" s="35"/>
      <c r="J216" s="35"/>
      <c r="K216" s="33"/>
      <c r="L216" s="33"/>
      <c r="M216" s="248"/>
      <c r="N216" s="33"/>
      <c r="O216" s="33"/>
      <c r="P216" s="33"/>
      <c r="Q216" s="33"/>
      <c r="R216" s="33"/>
    </row>
    <row r="217" spans="1:18" s="30" customFormat="1">
      <c r="A217" s="33"/>
      <c r="B217" s="33"/>
      <c r="C217" s="468"/>
      <c r="D217" s="468"/>
      <c r="E217" s="33"/>
      <c r="F217" s="33"/>
      <c r="G217" s="248"/>
      <c r="H217" s="35"/>
      <c r="I217" s="35"/>
      <c r="J217" s="35"/>
      <c r="K217" s="33"/>
      <c r="L217" s="33"/>
      <c r="M217" s="248"/>
      <c r="N217" s="33"/>
      <c r="O217" s="33"/>
      <c r="P217" s="33"/>
      <c r="Q217" s="33"/>
      <c r="R217" s="33"/>
    </row>
    <row r="218" spans="1:18" s="30" customFormat="1">
      <c r="A218" s="33"/>
      <c r="B218" s="33"/>
      <c r="C218" s="468"/>
      <c r="D218" s="468"/>
      <c r="E218" s="33"/>
      <c r="F218" s="33"/>
      <c r="G218" s="248"/>
      <c r="H218" s="35"/>
      <c r="I218" s="35"/>
      <c r="J218" s="35"/>
      <c r="K218" s="33"/>
      <c r="L218" s="33"/>
      <c r="M218" s="248"/>
      <c r="N218" s="33"/>
      <c r="O218" s="33"/>
      <c r="P218" s="33"/>
      <c r="Q218" s="33"/>
      <c r="R218" s="33"/>
    </row>
    <row r="219" spans="1:18" s="30" customFormat="1">
      <c r="A219" s="33"/>
      <c r="B219" s="33"/>
      <c r="C219" s="468"/>
      <c r="D219" s="468"/>
      <c r="E219" s="33"/>
      <c r="F219" s="33"/>
      <c r="G219" s="248"/>
      <c r="H219" s="35"/>
      <c r="I219" s="35"/>
      <c r="J219" s="35"/>
      <c r="K219" s="33"/>
      <c r="L219" s="33"/>
      <c r="M219" s="248"/>
      <c r="N219" s="33"/>
      <c r="O219" s="33"/>
      <c r="P219" s="33"/>
      <c r="Q219" s="33"/>
      <c r="R219" s="33"/>
    </row>
    <row r="220" spans="1:18" s="30" customFormat="1">
      <c r="A220" s="33"/>
      <c r="B220" s="33"/>
      <c r="C220" s="468"/>
      <c r="D220" s="468"/>
      <c r="E220" s="33"/>
      <c r="F220" s="33"/>
      <c r="G220" s="248"/>
      <c r="H220" s="35"/>
      <c r="I220" s="35"/>
      <c r="J220" s="35"/>
      <c r="K220" s="33"/>
      <c r="L220" s="33"/>
      <c r="M220" s="248"/>
      <c r="N220" s="33"/>
      <c r="O220" s="33"/>
      <c r="P220" s="33"/>
      <c r="Q220" s="33"/>
      <c r="R220" s="33"/>
    </row>
    <row r="221" spans="1:18" s="30" customFormat="1">
      <c r="A221" s="33"/>
      <c r="B221" s="33"/>
      <c r="C221" s="468"/>
      <c r="D221" s="468"/>
      <c r="E221" s="33"/>
      <c r="F221" s="33"/>
      <c r="G221" s="248"/>
      <c r="H221" s="35"/>
      <c r="I221" s="35"/>
      <c r="J221" s="35"/>
      <c r="K221" s="33"/>
      <c r="L221" s="33"/>
      <c r="M221" s="248"/>
      <c r="N221" s="33"/>
      <c r="O221" s="33"/>
      <c r="P221" s="33"/>
      <c r="Q221" s="33"/>
      <c r="R221" s="33"/>
    </row>
    <row r="222" spans="1:18" s="30" customFormat="1">
      <c r="A222" s="33"/>
      <c r="B222" s="33"/>
      <c r="C222" s="468"/>
      <c r="D222" s="468"/>
      <c r="E222" s="33"/>
      <c r="F222" s="33"/>
      <c r="G222" s="248"/>
      <c r="H222" s="35"/>
      <c r="I222" s="35"/>
      <c r="J222" s="35"/>
      <c r="K222" s="33"/>
      <c r="L222" s="33"/>
      <c r="M222" s="248"/>
      <c r="N222" s="33"/>
      <c r="O222" s="33"/>
      <c r="P222" s="33"/>
      <c r="Q222" s="33"/>
      <c r="R222" s="33"/>
    </row>
    <row r="223" spans="1:18" s="30" customFormat="1">
      <c r="A223" s="33"/>
      <c r="B223" s="33"/>
      <c r="C223" s="468"/>
      <c r="D223" s="468"/>
      <c r="E223" s="33"/>
      <c r="F223" s="33"/>
      <c r="G223" s="248"/>
      <c r="H223" s="35"/>
      <c r="I223" s="35"/>
      <c r="J223" s="35"/>
      <c r="K223" s="33"/>
      <c r="L223" s="33"/>
      <c r="M223" s="248"/>
      <c r="N223" s="33"/>
      <c r="O223" s="33"/>
      <c r="P223" s="33"/>
      <c r="Q223" s="33"/>
      <c r="R223" s="33"/>
    </row>
    <row r="224" spans="1:18" s="30" customFormat="1">
      <c r="A224" s="33"/>
      <c r="B224" s="33"/>
      <c r="C224" s="468"/>
      <c r="D224" s="468"/>
      <c r="E224" s="33"/>
      <c r="F224" s="33"/>
      <c r="G224" s="248"/>
      <c r="H224" s="35"/>
      <c r="I224" s="35"/>
      <c r="J224" s="35"/>
      <c r="K224" s="33"/>
      <c r="L224" s="33"/>
      <c r="M224" s="248"/>
      <c r="N224" s="33"/>
      <c r="O224" s="33"/>
      <c r="P224" s="33"/>
      <c r="Q224" s="33"/>
      <c r="R224" s="33"/>
    </row>
    <row r="225" spans="1:18" s="30" customFormat="1">
      <c r="A225" s="33"/>
      <c r="B225" s="33"/>
      <c r="C225" s="468"/>
      <c r="D225" s="468"/>
      <c r="E225" s="33"/>
      <c r="F225" s="33"/>
      <c r="G225" s="248"/>
      <c r="H225" s="35"/>
      <c r="I225" s="35"/>
      <c r="J225" s="35"/>
      <c r="K225" s="33"/>
      <c r="L225" s="33"/>
      <c r="M225" s="248"/>
      <c r="N225" s="33"/>
      <c r="O225" s="33"/>
      <c r="P225" s="33"/>
      <c r="Q225" s="33"/>
      <c r="R225" s="33"/>
    </row>
    <row r="226" spans="1:18" s="30" customFormat="1">
      <c r="A226" s="33"/>
      <c r="B226" s="33"/>
      <c r="C226" s="468"/>
      <c r="D226" s="468"/>
      <c r="E226" s="33"/>
      <c r="F226" s="33"/>
      <c r="G226" s="248"/>
      <c r="H226" s="35"/>
      <c r="I226" s="35"/>
      <c r="J226" s="35"/>
      <c r="K226" s="33"/>
      <c r="L226" s="33"/>
      <c r="M226" s="248"/>
      <c r="N226" s="33"/>
      <c r="O226" s="33"/>
      <c r="P226" s="33"/>
      <c r="Q226" s="33"/>
      <c r="R226" s="33"/>
    </row>
    <row r="227" spans="1:18" s="30" customFormat="1">
      <c r="A227" s="33"/>
      <c r="B227" s="33"/>
      <c r="C227" s="468"/>
      <c r="D227" s="468"/>
      <c r="E227" s="33"/>
      <c r="F227" s="33"/>
      <c r="G227" s="248"/>
      <c r="H227" s="35"/>
      <c r="I227" s="35"/>
      <c r="J227" s="35"/>
      <c r="K227" s="33"/>
      <c r="L227" s="33"/>
      <c r="M227" s="248"/>
      <c r="N227" s="33"/>
      <c r="O227" s="33"/>
      <c r="P227" s="33"/>
      <c r="Q227" s="33"/>
      <c r="R227" s="33"/>
    </row>
    <row r="228" spans="1:18" s="30" customFormat="1">
      <c r="A228" s="33"/>
      <c r="B228" s="33"/>
      <c r="C228" s="468"/>
      <c r="D228" s="468"/>
      <c r="E228" s="33"/>
      <c r="F228" s="33"/>
      <c r="G228" s="248"/>
      <c r="H228" s="35"/>
      <c r="I228" s="35"/>
      <c r="J228" s="35"/>
      <c r="K228" s="33"/>
      <c r="L228" s="33"/>
      <c r="M228" s="248"/>
      <c r="N228" s="33"/>
      <c r="O228" s="33"/>
      <c r="P228" s="33"/>
      <c r="Q228" s="33"/>
      <c r="R228" s="33"/>
    </row>
    <row r="229" spans="1:18" s="30" customFormat="1">
      <c r="A229" s="33"/>
      <c r="B229" s="33"/>
      <c r="C229" s="468"/>
      <c r="D229" s="468"/>
      <c r="E229" s="33"/>
      <c r="F229" s="33"/>
      <c r="G229" s="248"/>
      <c r="H229" s="35"/>
      <c r="I229" s="35"/>
      <c r="J229" s="35"/>
      <c r="K229" s="33"/>
      <c r="L229" s="33"/>
      <c r="M229" s="248"/>
      <c r="N229" s="33"/>
      <c r="O229" s="33"/>
      <c r="P229" s="33"/>
      <c r="Q229" s="33"/>
      <c r="R229" s="33"/>
    </row>
    <row r="230" spans="1:18" s="30" customFormat="1">
      <c r="A230" s="33"/>
      <c r="B230" s="33"/>
      <c r="C230" s="468"/>
      <c r="D230" s="468"/>
      <c r="E230" s="33"/>
      <c r="F230" s="33"/>
      <c r="G230" s="248"/>
      <c r="H230" s="35"/>
      <c r="I230" s="35"/>
      <c r="J230" s="35"/>
      <c r="K230" s="33"/>
      <c r="L230" s="33"/>
      <c r="M230" s="248"/>
      <c r="N230" s="33"/>
      <c r="O230" s="33"/>
      <c r="P230" s="33"/>
      <c r="Q230" s="33"/>
      <c r="R230" s="33"/>
    </row>
    <row r="231" spans="1:18" s="30" customFormat="1">
      <c r="A231" s="33"/>
      <c r="B231" s="33"/>
      <c r="C231" s="468"/>
      <c r="D231" s="468"/>
      <c r="E231" s="33"/>
      <c r="F231" s="33"/>
      <c r="G231" s="248"/>
      <c r="H231" s="35"/>
      <c r="I231" s="35"/>
      <c r="J231" s="35"/>
      <c r="K231" s="33"/>
      <c r="L231" s="33"/>
      <c r="M231" s="248"/>
      <c r="N231" s="33"/>
      <c r="O231" s="33"/>
      <c r="P231" s="33"/>
      <c r="Q231" s="33"/>
      <c r="R231" s="33"/>
    </row>
    <row r="232" spans="1:18" s="30" customFormat="1">
      <c r="A232" s="33"/>
      <c r="B232" s="33"/>
      <c r="C232" s="468"/>
      <c r="D232" s="468"/>
      <c r="E232" s="33"/>
      <c r="F232" s="33"/>
      <c r="G232" s="248"/>
      <c r="H232" s="35"/>
      <c r="I232" s="35"/>
      <c r="J232" s="35"/>
      <c r="K232" s="33"/>
      <c r="L232" s="33"/>
      <c r="M232" s="248"/>
      <c r="N232" s="33"/>
      <c r="O232" s="33"/>
      <c r="P232" s="33"/>
      <c r="Q232" s="33"/>
      <c r="R232" s="33"/>
    </row>
    <row r="233" spans="1:18" s="30" customFormat="1">
      <c r="A233" s="33"/>
      <c r="B233" s="33"/>
      <c r="C233" s="468"/>
      <c r="D233" s="468"/>
      <c r="E233" s="33"/>
      <c r="F233" s="33"/>
      <c r="G233" s="248"/>
      <c r="H233" s="35"/>
      <c r="I233" s="35"/>
      <c r="J233" s="35"/>
      <c r="K233" s="33"/>
      <c r="L233" s="33"/>
      <c r="M233" s="248"/>
      <c r="N233" s="33"/>
      <c r="O233" s="33"/>
      <c r="P233" s="33"/>
      <c r="Q233" s="33"/>
      <c r="R233" s="33"/>
    </row>
    <row r="234" spans="1:18" s="30" customFormat="1">
      <c r="A234" s="33"/>
      <c r="B234" s="33"/>
      <c r="C234" s="468"/>
      <c r="D234" s="468"/>
      <c r="E234" s="33"/>
      <c r="F234" s="33"/>
      <c r="G234" s="248"/>
      <c r="H234" s="35"/>
      <c r="I234" s="35"/>
      <c r="J234" s="35"/>
      <c r="K234" s="33"/>
      <c r="L234" s="33"/>
      <c r="M234" s="248"/>
      <c r="N234" s="33"/>
      <c r="O234" s="33"/>
      <c r="P234" s="33"/>
      <c r="Q234" s="33"/>
      <c r="R234" s="33"/>
    </row>
    <row r="235" spans="1:18" s="30" customFormat="1">
      <c r="A235" s="33"/>
      <c r="B235" s="33"/>
      <c r="C235" s="468"/>
      <c r="D235" s="468"/>
      <c r="E235" s="33"/>
      <c r="F235" s="33"/>
      <c r="G235" s="248"/>
      <c r="H235" s="35"/>
      <c r="I235" s="35"/>
      <c r="J235" s="35"/>
      <c r="K235" s="33"/>
      <c r="L235" s="33"/>
      <c r="M235" s="248"/>
      <c r="N235" s="33"/>
      <c r="O235" s="33"/>
      <c r="P235" s="33"/>
      <c r="Q235" s="33"/>
      <c r="R235" s="33"/>
    </row>
    <row r="236" spans="1:18" s="30" customFormat="1">
      <c r="A236" s="33"/>
      <c r="B236" s="33"/>
      <c r="C236" s="468"/>
      <c r="D236" s="468"/>
      <c r="E236" s="33"/>
      <c r="F236" s="33"/>
      <c r="G236" s="248"/>
      <c r="H236" s="35"/>
      <c r="I236" s="35"/>
      <c r="J236" s="35"/>
      <c r="K236" s="33"/>
      <c r="L236" s="33"/>
      <c r="M236" s="248"/>
      <c r="N236" s="33"/>
      <c r="O236" s="33"/>
      <c r="P236" s="33"/>
      <c r="Q236" s="33"/>
      <c r="R236" s="33"/>
    </row>
    <row r="237" spans="1:18" s="30" customFormat="1">
      <c r="A237" s="33"/>
      <c r="B237" s="33"/>
      <c r="C237" s="468"/>
      <c r="D237" s="468"/>
      <c r="E237" s="33"/>
      <c r="F237" s="33"/>
      <c r="G237" s="248"/>
      <c r="H237" s="35"/>
      <c r="I237" s="35"/>
      <c r="J237" s="35"/>
      <c r="K237" s="33"/>
      <c r="L237" s="33"/>
      <c r="M237" s="248"/>
      <c r="N237" s="33"/>
      <c r="O237" s="33"/>
      <c r="P237" s="33"/>
      <c r="Q237" s="33"/>
      <c r="R237" s="33"/>
    </row>
    <row r="238" spans="1:18" s="30" customFormat="1">
      <c r="A238" s="33"/>
      <c r="B238" s="33"/>
      <c r="C238" s="468"/>
      <c r="D238" s="468"/>
      <c r="E238" s="33"/>
      <c r="F238" s="33"/>
      <c r="G238" s="248"/>
      <c r="H238" s="35"/>
      <c r="I238" s="35"/>
      <c r="J238" s="35"/>
      <c r="K238" s="33"/>
      <c r="L238" s="33"/>
      <c r="M238" s="248"/>
      <c r="N238" s="33"/>
      <c r="O238" s="33"/>
      <c r="P238" s="33"/>
      <c r="Q238" s="33"/>
      <c r="R238" s="33"/>
    </row>
    <row r="239" spans="1:18" s="30" customFormat="1">
      <c r="A239" s="33"/>
      <c r="B239" s="33"/>
      <c r="C239" s="468"/>
      <c r="D239" s="468"/>
      <c r="E239" s="33"/>
      <c r="F239" s="33"/>
      <c r="G239" s="248"/>
      <c r="H239" s="35"/>
      <c r="I239" s="35"/>
      <c r="J239" s="35"/>
      <c r="K239" s="33"/>
      <c r="L239" s="33"/>
      <c r="M239" s="248"/>
      <c r="N239" s="33"/>
      <c r="O239" s="33"/>
      <c r="P239" s="33"/>
      <c r="Q239" s="33"/>
      <c r="R239" s="33"/>
    </row>
    <row r="240" spans="1:18" s="30" customFormat="1">
      <c r="A240" s="33"/>
      <c r="B240" s="33"/>
      <c r="C240" s="468"/>
      <c r="D240" s="468"/>
      <c r="E240" s="33"/>
      <c r="F240" s="33"/>
      <c r="G240" s="248"/>
      <c r="H240" s="35"/>
      <c r="I240" s="35"/>
      <c r="J240" s="35"/>
      <c r="K240" s="33"/>
      <c r="L240" s="33"/>
      <c r="M240" s="248"/>
      <c r="N240" s="33"/>
      <c r="O240" s="33"/>
      <c r="P240" s="33"/>
      <c r="Q240" s="33"/>
      <c r="R240" s="33"/>
    </row>
    <row r="241" spans="1:18" s="30" customFormat="1">
      <c r="A241" s="33"/>
      <c r="B241" s="33"/>
      <c r="C241" s="468"/>
      <c r="D241" s="468"/>
      <c r="E241" s="33"/>
      <c r="F241" s="33"/>
      <c r="G241" s="248"/>
      <c r="H241" s="35"/>
      <c r="I241" s="35"/>
      <c r="J241" s="35"/>
      <c r="K241" s="33"/>
      <c r="L241" s="33"/>
      <c r="M241" s="248"/>
      <c r="N241" s="33"/>
      <c r="O241" s="33"/>
      <c r="P241" s="33"/>
      <c r="Q241" s="33"/>
      <c r="R241" s="33"/>
    </row>
    <row r="242" spans="1:18" s="30" customFormat="1">
      <c r="A242" s="33"/>
      <c r="B242" s="33"/>
      <c r="C242" s="468"/>
      <c r="D242" s="468"/>
      <c r="E242" s="33"/>
      <c r="F242" s="33"/>
      <c r="G242" s="248"/>
      <c r="H242" s="35"/>
      <c r="I242" s="35"/>
      <c r="J242" s="35"/>
      <c r="K242" s="33"/>
      <c r="L242" s="33"/>
      <c r="M242" s="248"/>
      <c r="N242" s="33"/>
      <c r="O242" s="33"/>
      <c r="P242" s="33"/>
      <c r="Q242" s="33"/>
      <c r="R242" s="33"/>
    </row>
    <row r="243" spans="1:18" s="30" customFormat="1">
      <c r="A243" s="33"/>
      <c r="B243" s="33"/>
      <c r="C243" s="468"/>
      <c r="D243" s="468"/>
      <c r="E243" s="33"/>
      <c r="F243" s="33"/>
      <c r="G243" s="248"/>
      <c r="H243" s="35"/>
      <c r="I243" s="35"/>
      <c r="J243" s="35"/>
      <c r="K243" s="33"/>
      <c r="L243" s="33"/>
      <c r="M243" s="248"/>
      <c r="N243" s="33"/>
      <c r="O243" s="33"/>
      <c r="P243" s="33"/>
      <c r="Q243" s="33"/>
      <c r="R243" s="33"/>
    </row>
    <row r="244" spans="1:18" s="30" customFormat="1">
      <c r="A244" s="33"/>
      <c r="B244" s="33"/>
      <c r="C244" s="468"/>
      <c r="D244" s="468"/>
      <c r="E244" s="33"/>
      <c r="F244" s="33"/>
      <c r="G244" s="248"/>
      <c r="H244" s="35"/>
      <c r="I244" s="35"/>
      <c r="J244" s="35"/>
      <c r="K244" s="33"/>
      <c r="L244" s="33"/>
      <c r="M244" s="248"/>
      <c r="N244" s="33"/>
      <c r="O244" s="33"/>
      <c r="P244" s="33"/>
      <c r="Q244" s="33"/>
      <c r="R244" s="33"/>
    </row>
    <row r="245" spans="1:18" s="30" customFormat="1">
      <c r="A245" s="33"/>
      <c r="B245" s="33"/>
      <c r="C245" s="468"/>
      <c r="D245" s="468"/>
      <c r="E245" s="33"/>
      <c r="F245" s="33"/>
      <c r="G245" s="248"/>
      <c r="H245" s="35"/>
      <c r="I245" s="35"/>
      <c r="J245" s="35"/>
      <c r="K245" s="33"/>
      <c r="L245" s="33"/>
      <c r="M245" s="248"/>
      <c r="N245" s="33"/>
      <c r="O245" s="33"/>
      <c r="P245" s="33"/>
      <c r="Q245" s="33"/>
      <c r="R245" s="33"/>
    </row>
    <row r="246" spans="1:18" s="30" customFormat="1">
      <c r="A246" s="33"/>
      <c r="B246" s="33"/>
      <c r="C246" s="468"/>
      <c r="D246" s="468"/>
      <c r="E246" s="33"/>
      <c r="F246" s="33"/>
      <c r="G246" s="248"/>
      <c r="H246" s="35"/>
      <c r="I246" s="35"/>
      <c r="J246" s="35"/>
      <c r="K246" s="33"/>
      <c r="L246" s="33"/>
      <c r="M246" s="248"/>
      <c r="N246" s="33"/>
      <c r="O246" s="33"/>
      <c r="P246" s="33"/>
      <c r="Q246" s="33"/>
      <c r="R246" s="33"/>
    </row>
    <row r="247" spans="1:18" s="30" customFormat="1">
      <c r="A247" s="33"/>
      <c r="B247" s="33"/>
      <c r="C247" s="468"/>
      <c r="D247" s="468"/>
      <c r="E247" s="33"/>
      <c r="F247" s="33"/>
      <c r="G247" s="248"/>
      <c r="H247" s="35"/>
      <c r="I247" s="35"/>
      <c r="J247" s="35"/>
      <c r="K247" s="33"/>
      <c r="L247" s="33"/>
      <c r="M247" s="248"/>
      <c r="N247" s="33"/>
      <c r="O247" s="33"/>
      <c r="P247" s="33"/>
      <c r="Q247" s="33"/>
      <c r="R247" s="33"/>
    </row>
    <row r="248" spans="1:18" s="30" customFormat="1">
      <c r="A248" s="33"/>
      <c r="B248" s="33"/>
      <c r="C248" s="468"/>
      <c r="D248" s="468"/>
      <c r="E248" s="33"/>
      <c r="F248" s="33"/>
      <c r="G248" s="248"/>
      <c r="H248" s="35"/>
      <c r="I248" s="35"/>
      <c r="J248" s="35"/>
      <c r="K248" s="33"/>
      <c r="L248" s="33"/>
      <c r="M248" s="248"/>
      <c r="N248" s="33"/>
      <c r="O248" s="33"/>
      <c r="P248" s="33"/>
      <c r="Q248" s="33"/>
      <c r="R248" s="33"/>
    </row>
    <row r="249" spans="1:18" s="30" customFormat="1">
      <c r="A249" s="33"/>
      <c r="B249" s="33"/>
      <c r="C249" s="468"/>
      <c r="D249" s="468"/>
      <c r="E249" s="33"/>
      <c r="F249" s="33"/>
      <c r="G249" s="248"/>
      <c r="H249" s="35"/>
      <c r="I249" s="35"/>
      <c r="J249" s="35"/>
      <c r="K249" s="33"/>
      <c r="L249" s="33"/>
      <c r="M249" s="248"/>
      <c r="N249" s="33"/>
      <c r="O249" s="33"/>
      <c r="P249" s="33"/>
      <c r="Q249" s="33"/>
      <c r="R249" s="33"/>
    </row>
    <row r="250" spans="1:18" s="30" customFormat="1">
      <c r="A250" s="33"/>
      <c r="B250" s="33"/>
      <c r="C250" s="468"/>
      <c r="D250" s="468"/>
      <c r="E250" s="33"/>
      <c r="F250" s="33"/>
      <c r="G250" s="248"/>
      <c r="H250" s="35"/>
      <c r="I250" s="35"/>
      <c r="J250" s="35"/>
      <c r="K250" s="33"/>
      <c r="L250" s="33"/>
      <c r="M250" s="248"/>
      <c r="N250" s="33"/>
      <c r="O250" s="33"/>
      <c r="P250" s="33"/>
      <c r="Q250" s="33"/>
      <c r="R250" s="33"/>
    </row>
    <row r="251" spans="1:18" s="30" customFormat="1">
      <c r="A251" s="33"/>
      <c r="B251" s="33"/>
      <c r="C251" s="468"/>
      <c r="D251" s="468"/>
      <c r="E251" s="33"/>
      <c r="F251" s="33"/>
      <c r="G251" s="248"/>
      <c r="H251" s="35"/>
      <c r="I251" s="35"/>
      <c r="J251" s="35"/>
      <c r="K251" s="33"/>
      <c r="L251" s="33"/>
      <c r="M251" s="248"/>
      <c r="N251" s="33"/>
      <c r="O251" s="33"/>
      <c r="P251" s="33"/>
      <c r="Q251" s="33"/>
      <c r="R251" s="33"/>
    </row>
    <row r="252" spans="1:18" s="30" customFormat="1">
      <c r="A252" s="33"/>
      <c r="B252" s="33"/>
      <c r="C252" s="468"/>
      <c r="D252" s="468"/>
      <c r="E252" s="33"/>
      <c r="F252" s="33"/>
      <c r="G252" s="248"/>
      <c r="H252" s="35"/>
      <c r="I252" s="35"/>
      <c r="J252" s="35"/>
      <c r="K252" s="33"/>
      <c r="L252" s="33"/>
      <c r="M252" s="248"/>
      <c r="N252" s="33"/>
      <c r="O252" s="33"/>
      <c r="P252" s="33"/>
      <c r="Q252" s="33"/>
      <c r="R252" s="33"/>
    </row>
    <row r="253" spans="1:18" s="30" customFormat="1">
      <c r="A253" s="33"/>
      <c r="B253" s="33"/>
      <c r="C253" s="468"/>
      <c r="D253" s="468"/>
      <c r="E253" s="33"/>
      <c r="F253" s="33"/>
      <c r="G253" s="248"/>
      <c r="H253" s="35"/>
      <c r="I253" s="35"/>
      <c r="J253" s="35"/>
      <c r="K253" s="33"/>
      <c r="L253" s="33"/>
      <c r="M253" s="248"/>
      <c r="N253" s="33"/>
      <c r="O253" s="33"/>
      <c r="P253" s="33"/>
      <c r="Q253" s="33"/>
      <c r="R253" s="33"/>
    </row>
    <row r="254" spans="1:18" s="30" customFormat="1">
      <c r="A254" s="33"/>
      <c r="B254" s="33"/>
      <c r="C254" s="468"/>
      <c r="D254" s="468"/>
      <c r="E254" s="33"/>
      <c r="F254" s="33"/>
      <c r="G254" s="248"/>
      <c r="H254" s="35"/>
      <c r="I254" s="35"/>
      <c r="J254" s="35"/>
      <c r="K254" s="33"/>
      <c r="L254" s="33"/>
      <c r="M254" s="248"/>
      <c r="N254" s="33"/>
      <c r="O254" s="33"/>
      <c r="P254" s="33"/>
      <c r="Q254" s="33"/>
      <c r="R254" s="33"/>
    </row>
    <row r="255" spans="1:18" s="30" customFormat="1">
      <c r="A255" s="33"/>
      <c r="B255" s="33"/>
      <c r="C255" s="468"/>
      <c r="D255" s="468"/>
      <c r="E255" s="33"/>
      <c r="F255" s="33"/>
      <c r="G255" s="248"/>
      <c r="H255" s="35"/>
      <c r="I255" s="35"/>
      <c r="J255" s="35"/>
      <c r="K255" s="33"/>
      <c r="L255" s="33"/>
      <c r="M255" s="248"/>
      <c r="N255" s="33"/>
      <c r="O255" s="33"/>
      <c r="P255" s="33"/>
      <c r="Q255" s="33"/>
      <c r="R255" s="33"/>
    </row>
    <row r="256" spans="1:18" s="30" customFormat="1">
      <c r="A256" s="33"/>
      <c r="B256" s="33"/>
      <c r="C256" s="468"/>
      <c r="D256" s="468"/>
      <c r="E256" s="33"/>
      <c r="F256" s="33"/>
      <c r="G256" s="248"/>
      <c r="H256" s="35"/>
      <c r="I256" s="35"/>
      <c r="J256" s="35"/>
      <c r="K256" s="33"/>
      <c r="L256" s="33"/>
      <c r="M256" s="248"/>
      <c r="N256" s="33"/>
      <c r="O256" s="33"/>
      <c r="P256" s="33"/>
      <c r="Q256" s="33"/>
      <c r="R256" s="33"/>
    </row>
    <row r="257" spans="1:18" s="30" customFormat="1">
      <c r="A257" s="33"/>
      <c r="B257" s="33"/>
      <c r="C257" s="468"/>
      <c r="D257" s="468"/>
      <c r="E257" s="33"/>
      <c r="F257" s="33"/>
      <c r="G257" s="248"/>
      <c r="H257" s="35"/>
      <c r="I257" s="35"/>
      <c r="J257" s="35"/>
      <c r="K257" s="33"/>
      <c r="L257" s="33"/>
      <c r="M257" s="248"/>
      <c r="N257" s="33"/>
      <c r="O257" s="33"/>
      <c r="P257" s="33"/>
      <c r="Q257" s="33"/>
      <c r="R257" s="33"/>
    </row>
    <row r="258" spans="1:18" s="30" customFormat="1">
      <c r="A258" s="33"/>
      <c r="B258" s="33"/>
      <c r="C258" s="468"/>
      <c r="D258" s="468"/>
      <c r="E258" s="33"/>
      <c r="F258" s="33"/>
      <c r="G258" s="248"/>
      <c r="H258" s="35"/>
      <c r="I258" s="35"/>
      <c r="J258" s="35"/>
      <c r="K258" s="33"/>
      <c r="L258" s="33"/>
      <c r="M258" s="248"/>
      <c r="N258" s="33"/>
      <c r="O258" s="33"/>
      <c r="P258" s="33"/>
      <c r="Q258" s="33"/>
      <c r="R258" s="33"/>
    </row>
    <row r="259" spans="1:18" s="30" customFormat="1">
      <c r="A259" s="33"/>
      <c r="B259" s="33"/>
      <c r="C259" s="468"/>
      <c r="D259" s="468"/>
      <c r="E259" s="33"/>
      <c r="F259" s="33"/>
      <c r="G259" s="248"/>
      <c r="H259" s="35"/>
      <c r="I259" s="35"/>
      <c r="J259" s="35"/>
      <c r="K259" s="33"/>
      <c r="L259" s="33"/>
      <c r="M259" s="248"/>
      <c r="N259" s="33"/>
      <c r="O259" s="33"/>
      <c r="P259" s="33"/>
      <c r="Q259" s="33"/>
      <c r="R259" s="33"/>
    </row>
    <row r="260" spans="1:18" s="30" customFormat="1">
      <c r="A260" s="33"/>
      <c r="B260" s="33"/>
      <c r="C260" s="468"/>
      <c r="D260" s="468"/>
      <c r="E260" s="33"/>
      <c r="F260" s="33"/>
      <c r="G260" s="248"/>
      <c r="H260" s="35"/>
      <c r="I260" s="35"/>
      <c r="J260" s="35"/>
      <c r="K260" s="33"/>
      <c r="L260" s="33"/>
      <c r="M260" s="248"/>
      <c r="N260" s="33"/>
      <c r="O260" s="33"/>
      <c r="P260" s="33"/>
      <c r="Q260" s="33"/>
      <c r="R260" s="33"/>
    </row>
    <row r="261" spans="1:18" s="30" customFormat="1">
      <c r="A261" s="33"/>
      <c r="B261" s="33"/>
      <c r="C261" s="468"/>
      <c r="D261" s="468"/>
      <c r="E261" s="33"/>
      <c r="F261" s="33"/>
      <c r="G261" s="248"/>
      <c r="H261" s="35"/>
      <c r="I261" s="35"/>
      <c r="J261" s="35"/>
      <c r="K261" s="33"/>
      <c r="L261" s="33"/>
      <c r="M261" s="248"/>
      <c r="N261" s="33"/>
      <c r="O261" s="33"/>
      <c r="P261" s="33"/>
      <c r="Q261" s="33"/>
      <c r="R261" s="33"/>
    </row>
    <row r="262" spans="1:18" s="30" customFormat="1">
      <c r="A262" s="33"/>
      <c r="B262" s="33"/>
      <c r="C262" s="468"/>
      <c r="D262" s="468"/>
      <c r="E262" s="33"/>
      <c r="F262" s="33"/>
      <c r="G262" s="248"/>
      <c r="H262" s="35"/>
      <c r="I262" s="35"/>
      <c r="J262" s="35"/>
      <c r="K262" s="33"/>
      <c r="L262" s="33"/>
      <c r="M262" s="248"/>
      <c r="N262" s="33"/>
      <c r="O262" s="33"/>
      <c r="P262" s="33"/>
      <c r="Q262" s="33"/>
      <c r="R262" s="33"/>
    </row>
    <row r="263" spans="1:18" s="30" customFormat="1">
      <c r="A263" s="33"/>
      <c r="B263" s="33"/>
      <c r="C263" s="468"/>
      <c r="D263" s="468"/>
      <c r="E263" s="33"/>
      <c r="F263" s="33"/>
      <c r="G263" s="248"/>
      <c r="H263" s="35"/>
      <c r="I263" s="35"/>
      <c r="J263" s="35"/>
      <c r="K263" s="33"/>
      <c r="L263" s="33"/>
      <c r="M263" s="248"/>
      <c r="N263" s="33"/>
      <c r="O263" s="33"/>
      <c r="P263" s="33"/>
      <c r="Q263" s="33"/>
      <c r="R263" s="33"/>
    </row>
    <row r="264" spans="1:18" s="30" customFormat="1">
      <c r="A264" s="33"/>
      <c r="B264" s="33"/>
      <c r="C264" s="468"/>
      <c r="D264" s="468"/>
      <c r="E264" s="33"/>
      <c r="F264" s="33"/>
      <c r="G264" s="248"/>
      <c r="H264" s="35"/>
      <c r="I264" s="35"/>
      <c r="J264" s="35"/>
      <c r="K264" s="33"/>
      <c r="L264" s="33"/>
      <c r="M264" s="248"/>
      <c r="N264" s="33"/>
      <c r="O264" s="33"/>
      <c r="P264" s="33"/>
      <c r="Q264" s="33"/>
      <c r="R264" s="33"/>
    </row>
    <row r="265" spans="1:18" s="30" customFormat="1">
      <c r="A265" s="33"/>
      <c r="B265" s="33"/>
      <c r="C265" s="468"/>
      <c r="D265" s="468"/>
      <c r="E265" s="33"/>
      <c r="F265" s="33"/>
      <c r="G265" s="248"/>
      <c r="H265" s="35"/>
      <c r="I265" s="35"/>
      <c r="J265" s="35"/>
      <c r="K265" s="33"/>
      <c r="L265" s="33"/>
      <c r="M265" s="248"/>
      <c r="N265" s="33"/>
      <c r="O265" s="33"/>
      <c r="P265" s="33"/>
      <c r="Q265" s="33"/>
      <c r="R265" s="33"/>
    </row>
    <row r="266" spans="1:18" s="30" customFormat="1">
      <c r="A266" s="33"/>
      <c r="B266" s="33"/>
      <c r="C266" s="468"/>
      <c r="D266" s="468"/>
      <c r="E266" s="33"/>
      <c r="F266" s="33"/>
      <c r="G266" s="248"/>
      <c r="H266" s="35"/>
      <c r="I266" s="35"/>
      <c r="J266" s="35"/>
      <c r="K266" s="33"/>
      <c r="L266" s="33"/>
      <c r="M266" s="248"/>
      <c r="N266" s="33"/>
      <c r="O266" s="33"/>
      <c r="P266" s="33"/>
      <c r="Q266" s="33"/>
      <c r="R266" s="33"/>
    </row>
    <row r="267" spans="1:18" s="30" customFormat="1">
      <c r="A267" s="33"/>
      <c r="B267" s="33"/>
      <c r="C267" s="468"/>
      <c r="D267" s="468"/>
      <c r="E267" s="33"/>
      <c r="F267" s="33"/>
      <c r="G267" s="248"/>
      <c r="H267" s="35"/>
      <c r="I267" s="35"/>
      <c r="J267" s="35"/>
      <c r="K267" s="33"/>
      <c r="L267" s="33"/>
      <c r="M267" s="248"/>
      <c r="N267" s="33"/>
      <c r="O267" s="33"/>
      <c r="P267" s="33"/>
      <c r="Q267" s="33"/>
      <c r="R267" s="33"/>
    </row>
    <row r="268" spans="1:18" s="30" customFormat="1">
      <c r="A268" s="33"/>
      <c r="B268" s="33"/>
      <c r="C268" s="468"/>
      <c r="D268" s="468"/>
      <c r="E268" s="33"/>
      <c r="F268" s="33"/>
      <c r="G268" s="248"/>
      <c r="H268" s="35"/>
      <c r="I268" s="35"/>
      <c r="J268" s="35"/>
      <c r="K268" s="33"/>
      <c r="L268" s="33"/>
      <c r="M268" s="248"/>
      <c r="N268" s="33"/>
      <c r="O268" s="33"/>
      <c r="P268" s="33"/>
      <c r="Q268" s="33"/>
      <c r="R268" s="33"/>
    </row>
    <row r="269" spans="1:18" s="30" customFormat="1">
      <c r="A269" s="33"/>
      <c r="B269" s="33"/>
      <c r="C269" s="468"/>
      <c r="D269" s="468"/>
      <c r="E269" s="33"/>
      <c r="F269" s="33"/>
      <c r="G269" s="248"/>
      <c r="H269" s="35"/>
      <c r="I269" s="35"/>
      <c r="J269" s="35"/>
      <c r="K269" s="33"/>
      <c r="L269" s="33"/>
      <c r="M269" s="248"/>
      <c r="N269" s="33"/>
      <c r="O269" s="33"/>
      <c r="P269" s="33"/>
      <c r="Q269" s="33"/>
      <c r="R269" s="33"/>
    </row>
    <row r="270" spans="1:18" s="30" customFormat="1">
      <c r="A270" s="33"/>
      <c r="B270" s="33"/>
      <c r="C270" s="468"/>
      <c r="D270" s="468"/>
      <c r="E270" s="33"/>
      <c r="F270" s="33"/>
      <c r="G270" s="248"/>
      <c r="H270" s="35"/>
      <c r="I270" s="35"/>
      <c r="J270" s="35"/>
      <c r="K270" s="33"/>
      <c r="L270" s="33"/>
      <c r="M270" s="248"/>
      <c r="N270" s="33"/>
      <c r="O270" s="33"/>
      <c r="P270" s="33"/>
      <c r="Q270" s="33"/>
      <c r="R270" s="33"/>
    </row>
    <row r="271" spans="1:18" s="30" customFormat="1">
      <c r="A271" s="33"/>
      <c r="B271" s="33"/>
      <c r="C271" s="468"/>
      <c r="D271" s="468"/>
      <c r="E271" s="33"/>
      <c r="F271" s="33"/>
      <c r="G271" s="248"/>
      <c r="H271" s="35"/>
      <c r="I271" s="35"/>
      <c r="J271" s="35"/>
      <c r="K271" s="33"/>
      <c r="L271" s="33"/>
      <c r="M271" s="248"/>
      <c r="N271" s="33"/>
      <c r="O271" s="33"/>
      <c r="P271" s="33"/>
      <c r="Q271" s="33"/>
      <c r="R271" s="33"/>
    </row>
    <row r="272" spans="1:18" s="30" customFormat="1">
      <c r="A272" s="33"/>
      <c r="B272" s="33"/>
      <c r="C272" s="468"/>
      <c r="D272" s="468"/>
      <c r="E272" s="33"/>
      <c r="F272" s="33"/>
      <c r="G272" s="248"/>
      <c r="H272" s="35"/>
      <c r="I272" s="35"/>
      <c r="J272" s="35"/>
      <c r="K272" s="33"/>
      <c r="L272" s="33"/>
      <c r="M272" s="248"/>
      <c r="N272" s="33"/>
      <c r="O272" s="33"/>
      <c r="P272" s="33"/>
      <c r="Q272" s="33"/>
      <c r="R272" s="33"/>
    </row>
    <row r="273" spans="1:18" s="30" customFormat="1">
      <c r="A273" s="33"/>
      <c r="B273" s="33"/>
      <c r="C273" s="468"/>
      <c r="D273" s="468"/>
      <c r="E273" s="33"/>
      <c r="F273" s="33"/>
      <c r="G273" s="248"/>
      <c r="H273" s="35"/>
      <c r="I273" s="35"/>
      <c r="J273" s="35"/>
      <c r="K273" s="33"/>
      <c r="L273" s="33"/>
      <c r="M273" s="248"/>
      <c r="N273" s="33"/>
      <c r="O273" s="33"/>
      <c r="P273" s="33"/>
      <c r="Q273" s="33"/>
      <c r="R273" s="33"/>
    </row>
    <row r="274" spans="1:18" s="30" customFormat="1">
      <c r="A274" s="33"/>
      <c r="B274" s="33"/>
      <c r="C274" s="468"/>
      <c r="D274" s="468"/>
      <c r="E274" s="33"/>
      <c r="F274" s="33"/>
      <c r="G274" s="248"/>
      <c r="H274" s="35"/>
      <c r="I274" s="35"/>
      <c r="J274" s="35"/>
      <c r="K274" s="33"/>
      <c r="L274" s="33"/>
      <c r="M274" s="248"/>
      <c r="N274" s="33"/>
      <c r="O274" s="33"/>
      <c r="P274" s="33"/>
      <c r="Q274" s="33"/>
      <c r="R274" s="33"/>
    </row>
    <row r="275" spans="1:18" s="30" customFormat="1">
      <c r="A275" s="33"/>
      <c r="B275" s="33"/>
      <c r="C275" s="468"/>
      <c r="D275" s="468"/>
      <c r="E275" s="33"/>
      <c r="F275" s="33"/>
      <c r="G275" s="248"/>
      <c r="H275" s="35"/>
      <c r="I275" s="35"/>
      <c r="J275" s="35"/>
      <c r="K275" s="33"/>
      <c r="L275" s="33"/>
      <c r="M275" s="248"/>
      <c r="N275" s="33"/>
      <c r="O275" s="33"/>
      <c r="P275" s="33"/>
      <c r="Q275" s="33"/>
      <c r="R275" s="33"/>
    </row>
    <row r="276" spans="1:18" s="30" customFormat="1">
      <c r="A276" s="33"/>
      <c r="B276" s="33"/>
      <c r="C276" s="468"/>
      <c r="D276" s="468"/>
      <c r="E276" s="33"/>
      <c r="F276" s="33"/>
      <c r="G276" s="248"/>
      <c r="H276" s="35"/>
      <c r="I276" s="35"/>
      <c r="J276" s="35"/>
      <c r="K276" s="33"/>
      <c r="L276" s="33"/>
      <c r="M276" s="248"/>
      <c r="N276" s="33"/>
      <c r="O276" s="33"/>
      <c r="P276" s="33"/>
      <c r="Q276" s="33"/>
      <c r="R276" s="33"/>
    </row>
    <row r="277" spans="1:18" s="30" customFormat="1">
      <c r="A277" s="33"/>
      <c r="B277" s="33"/>
      <c r="C277" s="468"/>
      <c r="D277" s="468"/>
      <c r="E277" s="33"/>
      <c r="F277" s="33"/>
      <c r="G277" s="248"/>
      <c r="H277" s="35"/>
      <c r="I277" s="35"/>
      <c r="J277" s="35"/>
      <c r="K277" s="33"/>
      <c r="L277" s="33"/>
      <c r="M277" s="248"/>
      <c r="N277" s="33"/>
      <c r="O277" s="33"/>
      <c r="P277" s="33"/>
      <c r="Q277" s="33"/>
      <c r="R277" s="33"/>
    </row>
    <row r="278" spans="1:18" s="30" customFormat="1">
      <c r="A278" s="33"/>
      <c r="B278" s="33"/>
      <c r="C278" s="468"/>
      <c r="D278" s="468"/>
      <c r="E278" s="33"/>
      <c r="F278" s="33"/>
      <c r="G278" s="248"/>
      <c r="H278" s="35"/>
      <c r="I278" s="35"/>
      <c r="J278" s="35"/>
      <c r="K278" s="33"/>
      <c r="L278" s="33"/>
      <c r="M278" s="248"/>
      <c r="N278" s="33"/>
      <c r="O278" s="33"/>
      <c r="P278" s="33"/>
      <c r="Q278" s="33"/>
      <c r="R278" s="33"/>
    </row>
    <row r="279" spans="1:18" s="30" customFormat="1">
      <c r="A279" s="33"/>
      <c r="B279" s="33"/>
      <c r="C279" s="468"/>
      <c r="D279" s="468"/>
      <c r="E279" s="33"/>
      <c r="F279" s="33"/>
      <c r="G279" s="248"/>
      <c r="H279" s="35"/>
      <c r="I279" s="35"/>
      <c r="J279" s="35"/>
      <c r="K279" s="33"/>
      <c r="L279" s="33"/>
      <c r="M279" s="248"/>
      <c r="N279" s="33"/>
      <c r="O279" s="33"/>
      <c r="P279" s="33"/>
      <c r="Q279" s="33"/>
      <c r="R279" s="33"/>
    </row>
    <row r="280" spans="1:18" s="30" customFormat="1">
      <c r="A280" s="33"/>
      <c r="B280" s="33"/>
      <c r="C280" s="468"/>
      <c r="D280" s="468"/>
      <c r="E280" s="33"/>
      <c r="F280" s="33"/>
      <c r="G280" s="248"/>
      <c r="H280" s="35"/>
      <c r="I280" s="35"/>
      <c r="J280" s="35"/>
      <c r="K280" s="33"/>
      <c r="L280" s="33"/>
      <c r="M280" s="248"/>
      <c r="N280" s="33"/>
      <c r="O280" s="33"/>
      <c r="P280" s="33"/>
      <c r="Q280" s="33"/>
      <c r="R280" s="33"/>
    </row>
    <row r="281" spans="1:18" s="30" customFormat="1">
      <c r="A281" s="33"/>
      <c r="B281" s="33"/>
      <c r="C281" s="468"/>
      <c r="D281" s="468"/>
      <c r="E281" s="33"/>
      <c r="F281" s="33"/>
      <c r="G281" s="248"/>
      <c r="H281" s="35"/>
      <c r="I281" s="35"/>
      <c r="J281" s="35"/>
      <c r="K281" s="33"/>
      <c r="L281" s="33"/>
      <c r="M281" s="248"/>
      <c r="N281" s="33"/>
      <c r="O281" s="33"/>
      <c r="P281" s="33"/>
      <c r="Q281" s="33"/>
      <c r="R281" s="33"/>
    </row>
    <row r="282" spans="1:18" s="30" customFormat="1">
      <c r="A282" s="33"/>
      <c r="B282" s="33"/>
      <c r="C282" s="468"/>
      <c r="D282" s="468"/>
      <c r="E282" s="33"/>
      <c r="F282" s="33"/>
      <c r="G282" s="248"/>
      <c r="H282" s="35"/>
      <c r="I282" s="35"/>
      <c r="J282" s="35"/>
      <c r="K282" s="33"/>
      <c r="L282" s="33"/>
      <c r="M282" s="248"/>
      <c r="N282" s="33"/>
      <c r="O282" s="33"/>
      <c r="P282" s="33"/>
      <c r="Q282" s="33"/>
      <c r="R282" s="33"/>
    </row>
    <row r="283" spans="1:18" s="30" customFormat="1">
      <c r="A283" s="33"/>
      <c r="B283" s="33"/>
      <c r="C283" s="468"/>
      <c r="D283" s="468"/>
      <c r="E283" s="33"/>
      <c r="F283" s="33"/>
      <c r="G283" s="248"/>
      <c r="H283" s="35"/>
      <c r="I283" s="35"/>
      <c r="J283" s="35"/>
      <c r="K283" s="33"/>
      <c r="L283" s="33"/>
      <c r="M283" s="248"/>
      <c r="N283" s="33"/>
      <c r="O283" s="33"/>
      <c r="P283" s="33"/>
      <c r="Q283" s="33"/>
      <c r="R283" s="33"/>
    </row>
    <row r="284" spans="1:18" s="30" customFormat="1">
      <c r="A284" s="33"/>
      <c r="B284" s="33"/>
      <c r="C284" s="468"/>
      <c r="D284" s="468"/>
      <c r="E284" s="33"/>
      <c r="F284" s="33"/>
      <c r="G284" s="248"/>
      <c r="H284" s="35"/>
      <c r="I284" s="35"/>
      <c r="J284" s="35"/>
      <c r="K284" s="33"/>
      <c r="L284" s="33"/>
      <c r="M284" s="248"/>
      <c r="N284" s="33"/>
      <c r="O284" s="33"/>
      <c r="P284" s="33"/>
      <c r="Q284" s="33"/>
      <c r="R284" s="33"/>
    </row>
    <row r="285" spans="1:18" s="30" customFormat="1">
      <c r="A285" s="33"/>
      <c r="B285" s="33"/>
      <c r="C285" s="468"/>
      <c r="D285" s="468"/>
      <c r="E285" s="33"/>
      <c r="F285" s="33"/>
      <c r="G285" s="248"/>
      <c r="H285" s="35"/>
      <c r="I285" s="35"/>
      <c r="J285" s="35"/>
      <c r="K285" s="33"/>
      <c r="L285" s="33"/>
      <c r="M285" s="248"/>
      <c r="N285" s="33"/>
      <c r="O285" s="33"/>
      <c r="P285" s="33"/>
      <c r="Q285" s="33"/>
      <c r="R285" s="33"/>
    </row>
    <row r="286" spans="1:18" s="30" customFormat="1">
      <c r="A286" s="33"/>
      <c r="B286" s="33"/>
      <c r="C286" s="468"/>
      <c r="D286" s="468"/>
      <c r="E286" s="33"/>
      <c r="F286" s="33"/>
      <c r="G286" s="248"/>
      <c r="H286" s="35"/>
      <c r="I286" s="35"/>
      <c r="J286" s="35"/>
      <c r="K286" s="33"/>
      <c r="L286" s="33"/>
      <c r="M286" s="248"/>
      <c r="N286" s="33"/>
      <c r="O286" s="33"/>
      <c r="P286" s="33"/>
      <c r="Q286" s="33"/>
      <c r="R286" s="33"/>
    </row>
    <row r="287" spans="1:18" s="30" customFormat="1">
      <c r="A287" s="33"/>
      <c r="B287" s="33"/>
      <c r="C287" s="468"/>
      <c r="D287" s="468"/>
      <c r="E287" s="33"/>
      <c r="F287" s="33"/>
      <c r="G287" s="248"/>
      <c r="H287" s="35"/>
      <c r="I287" s="35"/>
      <c r="J287" s="35"/>
      <c r="K287" s="33"/>
      <c r="L287" s="33"/>
      <c r="M287" s="248"/>
      <c r="N287" s="33"/>
      <c r="O287" s="33"/>
      <c r="P287" s="33"/>
      <c r="Q287" s="33"/>
      <c r="R287" s="33"/>
    </row>
    <row r="288" spans="1:18" s="30" customFormat="1">
      <c r="A288" s="33"/>
      <c r="B288" s="33"/>
      <c r="C288" s="468"/>
      <c r="D288" s="468"/>
      <c r="E288" s="33"/>
      <c r="F288" s="33"/>
      <c r="G288" s="248"/>
      <c r="H288" s="35"/>
      <c r="I288" s="35"/>
      <c r="J288" s="35"/>
      <c r="K288" s="33"/>
      <c r="L288" s="33"/>
      <c r="M288" s="248"/>
      <c r="N288" s="33"/>
      <c r="O288" s="33"/>
      <c r="P288" s="33"/>
      <c r="Q288" s="33"/>
      <c r="R288" s="33"/>
    </row>
    <row r="289" spans="1:18" s="30" customFormat="1">
      <c r="A289" s="33"/>
      <c r="B289" s="33"/>
      <c r="C289" s="468"/>
      <c r="D289" s="468"/>
      <c r="E289" s="33"/>
      <c r="F289" s="33"/>
      <c r="G289" s="248"/>
      <c r="H289" s="35"/>
      <c r="I289" s="35"/>
      <c r="J289" s="35"/>
      <c r="K289" s="33"/>
      <c r="L289" s="33"/>
      <c r="M289" s="248"/>
      <c r="N289" s="33"/>
      <c r="O289" s="33"/>
      <c r="P289" s="33"/>
      <c r="Q289" s="33"/>
      <c r="R289" s="33"/>
    </row>
    <row r="290" spans="1:18" s="30" customFormat="1">
      <c r="A290" s="33"/>
      <c r="B290" s="33"/>
      <c r="C290" s="468"/>
      <c r="D290" s="468"/>
      <c r="E290" s="33"/>
      <c r="F290" s="33"/>
      <c r="G290" s="248"/>
      <c r="H290" s="35"/>
      <c r="I290" s="35"/>
      <c r="J290" s="35"/>
      <c r="K290" s="33"/>
      <c r="L290" s="33"/>
      <c r="M290" s="248"/>
      <c r="N290" s="33"/>
      <c r="O290" s="33"/>
      <c r="P290" s="33"/>
      <c r="Q290" s="33"/>
      <c r="R290" s="33"/>
    </row>
    <row r="291" spans="1:18" s="30" customFormat="1">
      <c r="A291" s="33"/>
      <c r="B291" s="33"/>
      <c r="C291" s="468"/>
      <c r="D291" s="468"/>
      <c r="E291" s="33"/>
      <c r="F291" s="33"/>
      <c r="G291" s="248"/>
      <c r="H291" s="35"/>
      <c r="I291" s="35"/>
      <c r="J291" s="35"/>
      <c r="K291" s="33"/>
      <c r="L291" s="33"/>
      <c r="M291" s="248"/>
      <c r="N291" s="33"/>
      <c r="O291" s="33"/>
      <c r="P291" s="33"/>
      <c r="Q291" s="33"/>
      <c r="R291" s="33"/>
    </row>
    <row r="292" spans="1:18" s="30" customFormat="1">
      <c r="A292" s="33"/>
      <c r="B292" s="33"/>
      <c r="C292" s="468"/>
      <c r="D292" s="468"/>
      <c r="E292" s="33"/>
      <c r="F292" s="33"/>
      <c r="G292" s="248"/>
      <c r="H292" s="35"/>
      <c r="I292" s="35"/>
      <c r="J292" s="35"/>
      <c r="K292" s="33"/>
      <c r="L292" s="33"/>
      <c r="M292" s="248"/>
      <c r="N292" s="33"/>
      <c r="O292" s="33"/>
      <c r="P292" s="33"/>
      <c r="Q292" s="33"/>
      <c r="R292" s="33"/>
    </row>
    <row r="293" spans="1:18" s="30" customFormat="1">
      <c r="A293" s="33"/>
      <c r="B293" s="33"/>
      <c r="C293" s="468"/>
      <c r="D293" s="468"/>
      <c r="E293" s="33"/>
      <c r="F293" s="33"/>
      <c r="G293" s="248"/>
      <c r="H293" s="35"/>
      <c r="I293" s="35"/>
      <c r="J293" s="35"/>
      <c r="K293" s="33"/>
      <c r="L293" s="33"/>
      <c r="M293" s="248"/>
      <c r="N293" s="33"/>
      <c r="O293" s="33"/>
      <c r="P293" s="33"/>
      <c r="Q293" s="33"/>
      <c r="R293" s="33"/>
    </row>
    <row r="294" spans="1:18" s="30" customFormat="1">
      <c r="A294" s="33"/>
      <c r="B294" s="33"/>
      <c r="C294" s="468"/>
      <c r="D294" s="468"/>
      <c r="E294" s="33"/>
      <c r="F294" s="33"/>
      <c r="G294" s="248"/>
      <c r="H294" s="35"/>
      <c r="I294" s="35"/>
      <c r="J294" s="35"/>
      <c r="K294" s="33"/>
      <c r="L294" s="33"/>
      <c r="M294" s="248"/>
      <c r="N294" s="33"/>
      <c r="O294" s="33"/>
      <c r="P294" s="33"/>
      <c r="Q294" s="33"/>
      <c r="R294" s="33"/>
    </row>
    <row r="295" spans="1:18" s="30" customFormat="1">
      <c r="A295" s="33"/>
      <c r="B295" s="33"/>
      <c r="C295" s="468"/>
      <c r="D295" s="468"/>
      <c r="E295" s="33"/>
      <c r="F295" s="33"/>
      <c r="G295" s="248"/>
      <c r="H295" s="35"/>
      <c r="I295" s="35"/>
      <c r="J295" s="35"/>
      <c r="K295" s="33"/>
      <c r="L295" s="33"/>
      <c r="M295" s="248"/>
      <c r="N295" s="33"/>
      <c r="O295" s="33"/>
      <c r="P295" s="33"/>
      <c r="Q295" s="33"/>
      <c r="R295" s="33"/>
    </row>
    <row r="296" spans="1:18" s="30" customFormat="1">
      <c r="A296" s="33"/>
      <c r="B296" s="33"/>
      <c r="C296" s="468"/>
      <c r="D296" s="468"/>
      <c r="E296" s="33"/>
      <c r="F296" s="33"/>
      <c r="G296" s="248"/>
      <c r="H296" s="35"/>
      <c r="I296" s="35"/>
      <c r="J296" s="35"/>
      <c r="K296" s="33"/>
      <c r="L296" s="33"/>
      <c r="M296" s="248"/>
      <c r="N296" s="33"/>
      <c r="O296" s="33"/>
      <c r="P296" s="33"/>
      <c r="Q296" s="33"/>
      <c r="R296" s="33"/>
    </row>
    <row r="297" spans="1:18" s="30" customFormat="1">
      <c r="A297" s="33"/>
      <c r="B297" s="33"/>
      <c r="C297" s="468"/>
      <c r="D297" s="468"/>
      <c r="E297" s="33"/>
      <c r="F297" s="33"/>
      <c r="G297" s="248"/>
      <c r="H297" s="35"/>
      <c r="I297" s="35"/>
      <c r="J297" s="35"/>
      <c r="K297" s="33"/>
      <c r="L297" s="33"/>
      <c r="M297" s="248"/>
      <c r="N297" s="33"/>
      <c r="O297" s="33"/>
      <c r="P297" s="33"/>
      <c r="Q297" s="33"/>
      <c r="R297" s="33"/>
    </row>
    <row r="298" spans="1:18" s="30" customFormat="1">
      <c r="A298" s="33"/>
      <c r="B298" s="33"/>
      <c r="C298" s="468"/>
      <c r="D298" s="468"/>
      <c r="E298" s="33"/>
      <c r="F298" s="33"/>
      <c r="G298" s="248"/>
      <c r="H298" s="35"/>
      <c r="I298" s="35"/>
      <c r="J298" s="35"/>
      <c r="K298" s="33"/>
      <c r="L298" s="33"/>
      <c r="M298" s="248"/>
      <c r="N298" s="33"/>
      <c r="O298" s="33"/>
      <c r="P298" s="33"/>
      <c r="Q298" s="33"/>
      <c r="R298" s="33"/>
    </row>
    <row r="299" spans="1:18" s="30" customFormat="1">
      <c r="A299" s="33"/>
      <c r="B299" s="33"/>
      <c r="C299" s="468"/>
      <c r="D299" s="468"/>
      <c r="E299" s="33"/>
      <c r="F299" s="33"/>
      <c r="G299" s="248"/>
      <c r="H299" s="35"/>
      <c r="I299" s="35"/>
      <c r="J299" s="35"/>
      <c r="K299" s="33"/>
      <c r="L299" s="33"/>
      <c r="M299" s="248"/>
      <c r="N299" s="33"/>
      <c r="O299" s="33"/>
      <c r="P299" s="33"/>
      <c r="Q299" s="33"/>
      <c r="R299" s="33"/>
    </row>
    <row r="300" spans="1:18" s="30" customFormat="1">
      <c r="A300" s="33"/>
      <c r="B300" s="33"/>
      <c r="C300" s="468"/>
      <c r="D300" s="468"/>
      <c r="E300" s="33"/>
      <c r="F300" s="33"/>
      <c r="G300" s="248"/>
      <c r="H300" s="35"/>
      <c r="I300" s="35"/>
      <c r="J300" s="35"/>
      <c r="K300" s="33"/>
      <c r="L300" s="33"/>
      <c r="M300" s="248"/>
      <c r="N300" s="33"/>
      <c r="O300" s="33"/>
      <c r="P300" s="33"/>
      <c r="Q300" s="33"/>
      <c r="R300" s="33"/>
    </row>
    <row r="301" spans="1:18" s="30" customFormat="1">
      <c r="A301" s="33"/>
      <c r="B301" s="33"/>
      <c r="C301" s="468"/>
      <c r="D301" s="468"/>
      <c r="E301" s="33"/>
      <c r="F301" s="33"/>
      <c r="G301" s="248"/>
      <c r="H301" s="35"/>
      <c r="I301" s="35"/>
      <c r="J301" s="35"/>
      <c r="K301" s="33"/>
      <c r="L301" s="33"/>
      <c r="M301" s="248"/>
      <c r="N301" s="33"/>
      <c r="O301" s="33"/>
      <c r="P301" s="33"/>
      <c r="Q301" s="33"/>
      <c r="R301" s="33"/>
    </row>
    <row r="302" spans="1:18" s="30" customFormat="1">
      <c r="A302" s="33"/>
      <c r="B302" s="33"/>
      <c r="C302" s="468"/>
      <c r="D302" s="468"/>
      <c r="E302" s="33"/>
      <c r="F302" s="33"/>
      <c r="G302" s="248"/>
      <c r="H302" s="35"/>
      <c r="I302" s="35"/>
      <c r="J302" s="35"/>
      <c r="K302" s="33"/>
      <c r="L302" s="33"/>
      <c r="M302" s="248"/>
      <c r="N302" s="33"/>
      <c r="O302" s="33"/>
      <c r="P302" s="33"/>
      <c r="Q302" s="33"/>
      <c r="R302" s="33"/>
    </row>
    <row r="303" spans="1:18" s="30" customFormat="1">
      <c r="A303" s="33"/>
      <c r="B303" s="33"/>
      <c r="C303" s="468"/>
      <c r="D303" s="468"/>
      <c r="E303" s="33"/>
      <c r="F303" s="33"/>
      <c r="G303" s="248"/>
      <c r="H303" s="35"/>
      <c r="I303" s="35"/>
      <c r="J303" s="35"/>
      <c r="K303" s="33"/>
      <c r="L303" s="33"/>
      <c r="M303" s="248"/>
      <c r="N303" s="33"/>
      <c r="O303" s="33"/>
      <c r="P303" s="33"/>
      <c r="Q303" s="33"/>
      <c r="R303" s="33"/>
    </row>
    <row r="304" spans="1:18" s="30" customFormat="1">
      <c r="A304" s="33"/>
      <c r="B304" s="33"/>
      <c r="C304" s="468"/>
      <c r="D304" s="468"/>
      <c r="E304" s="33"/>
      <c r="F304" s="33"/>
      <c r="G304" s="248"/>
      <c r="H304" s="35"/>
      <c r="I304" s="35"/>
      <c r="J304" s="35"/>
      <c r="K304" s="33"/>
      <c r="L304" s="33"/>
      <c r="M304" s="248"/>
      <c r="N304" s="33"/>
      <c r="O304" s="33"/>
      <c r="P304" s="33"/>
      <c r="Q304" s="33"/>
      <c r="R304" s="33"/>
    </row>
    <row r="305" spans="1:18" s="30" customFormat="1">
      <c r="A305" s="33"/>
      <c r="B305" s="33"/>
      <c r="C305" s="468"/>
      <c r="D305" s="468"/>
      <c r="E305" s="33"/>
      <c r="F305" s="33"/>
      <c r="G305" s="248"/>
      <c r="H305" s="35"/>
      <c r="I305" s="35"/>
      <c r="J305" s="35"/>
      <c r="K305" s="33"/>
      <c r="L305" s="33"/>
      <c r="M305" s="248"/>
      <c r="N305" s="33"/>
      <c r="O305" s="33"/>
      <c r="P305" s="33"/>
      <c r="Q305" s="33"/>
      <c r="R305" s="33"/>
    </row>
    <row r="306" spans="1:18" s="30" customFormat="1">
      <c r="A306" s="33"/>
      <c r="B306" s="33"/>
      <c r="C306" s="468"/>
      <c r="D306" s="468"/>
      <c r="E306" s="33"/>
      <c r="F306" s="33"/>
      <c r="G306" s="248"/>
      <c r="H306" s="35"/>
      <c r="I306" s="35"/>
      <c r="J306" s="35"/>
      <c r="K306" s="33"/>
      <c r="L306" s="33"/>
      <c r="M306" s="248"/>
      <c r="N306" s="33"/>
      <c r="O306" s="33"/>
      <c r="P306" s="33"/>
      <c r="Q306" s="33"/>
      <c r="R306" s="33"/>
    </row>
    <row r="307" spans="1:18" s="30" customFormat="1">
      <c r="A307" s="33"/>
      <c r="B307" s="33"/>
      <c r="C307" s="468"/>
      <c r="D307" s="468"/>
      <c r="E307" s="33"/>
      <c r="F307" s="33"/>
      <c r="G307" s="248"/>
      <c r="H307" s="35"/>
      <c r="I307" s="35"/>
      <c r="J307" s="35"/>
      <c r="K307" s="33"/>
      <c r="L307" s="33"/>
      <c r="M307" s="248"/>
      <c r="N307" s="33"/>
      <c r="O307" s="33"/>
      <c r="P307" s="33"/>
      <c r="Q307" s="33"/>
      <c r="R307" s="33"/>
    </row>
    <row r="308" spans="1:18" s="30" customFormat="1">
      <c r="A308" s="33"/>
      <c r="B308" s="33"/>
      <c r="C308" s="468"/>
      <c r="D308" s="468"/>
      <c r="E308" s="33"/>
      <c r="F308" s="33"/>
      <c r="G308" s="248"/>
      <c r="H308" s="35"/>
      <c r="I308" s="35"/>
      <c r="J308" s="35"/>
      <c r="K308" s="33"/>
      <c r="L308" s="33"/>
      <c r="M308" s="248"/>
      <c r="N308" s="33"/>
      <c r="O308" s="33"/>
      <c r="P308" s="33"/>
      <c r="Q308" s="33"/>
      <c r="R308" s="33"/>
    </row>
    <row r="309" spans="1:18" s="30" customFormat="1">
      <c r="A309" s="33"/>
      <c r="B309" s="33"/>
      <c r="C309" s="468"/>
      <c r="D309" s="468"/>
      <c r="E309" s="33"/>
      <c r="F309" s="33"/>
      <c r="G309" s="248"/>
      <c r="H309" s="35"/>
      <c r="I309" s="35"/>
      <c r="J309" s="35"/>
      <c r="K309" s="33"/>
      <c r="L309" s="33"/>
      <c r="M309" s="248"/>
      <c r="N309" s="33"/>
      <c r="O309" s="33"/>
      <c r="P309" s="33"/>
      <c r="Q309" s="33"/>
      <c r="R309" s="33"/>
    </row>
    <row r="310" spans="1:18" s="30" customFormat="1">
      <c r="A310" s="33"/>
      <c r="B310" s="33"/>
      <c r="C310" s="468"/>
      <c r="D310" s="468"/>
      <c r="E310" s="33"/>
      <c r="F310" s="33"/>
      <c r="G310" s="248"/>
      <c r="H310" s="35"/>
      <c r="I310" s="35"/>
      <c r="J310" s="35"/>
      <c r="K310" s="33"/>
      <c r="L310" s="33"/>
      <c r="M310" s="248"/>
      <c r="N310" s="33"/>
      <c r="O310" s="33"/>
      <c r="P310" s="33"/>
      <c r="Q310" s="33"/>
      <c r="R310" s="33"/>
    </row>
    <row r="311" spans="1:18" s="30" customFormat="1">
      <c r="A311" s="33"/>
      <c r="B311" s="33"/>
      <c r="C311" s="468"/>
      <c r="D311" s="468"/>
      <c r="E311" s="33"/>
      <c r="F311" s="33"/>
      <c r="G311" s="248"/>
      <c r="H311" s="35"/>
      <c r="I311" s="35"/>
      <c r="J311" s="35"/>
      <c r="K311" s="33"/>
      <c r="L311" s="33"/>
      <c r="M311" s="248"/>
      <c r="N311" s="33"/>
      <c r="O311" s="33"/>
      <c r="P311" s="33"/>
      <c r="Q311" s="33"/>
      <c r="R311" s="33"/>
    </row>
    <row r="312" spans="1:18" s="30" customFormat="1">
      <c r="A312" s="33"/>
      <c r="B312" s="33"/>
      <c r="C312" s="468"/>
      <c r="D312" s="468"/>
      <c r="E312" s="33"/>
      <c r="F312" s="33"/>
      <c r="G312" s="248"/>
      <c r="H312" s="35"/>
      <c r="I312" s="35"/>
      <c r="J312" s="35"/>
      <c r="K312" s="33"/>
      <c r="L312" s="33"/>
      <c r="M312" s="248"/>
      <c r="N312" s="33"/>
      <c r="O312" s="33"/>
      <c r="P312" s="33"/>
      <c r="Q312" s="33"/>
      <c r="R312" s="33"/>
    </row>
    <row r="313" spans="1:18" s="30" customFormat="1">
      <c r="A313" s="33"/>
      <c r="B313" s="33"/>
      <c r="C313" s="468"/>
      <c r="D313" s="468"/>
      <c r="E313" s="33"/>
      <c r="F313" s="33"/>
      <c r="G313" s="248"/>
      <c r="H313" s="35"/>
      <c r="I313" s="35"/>
      <c r="J313" s="35"/>
      <c r="K313" s="33"/>
      <c r="L313" s="33"/>
      <c r="M313" s="248"/>
      <c r="N313" s="33"/>
      <c r="O313" s="33"/>
      <c r="P313" s="33"/>
      <c r="Q313" s="33"/>
      <c r="R313" s="33"/>
    </row>
    <row r="314" spans="1:18" s="30" customFormat="1">
      <c r="A314" s="33"/>
      <c r="B314" s="33"/>
      <c r="C314" s="468"/>
      <c r="D314" s="468"/>
      <c r="E314" s="33"/>
      <c r="F314" s="33"/>
      <c r="G314" s="248"/>
      <c r="H314" s="35"/>
      <c r="I314" s="35"/>
      <c r="J314" s="35"/>
      <c r="K314" s="33"/>
      <c r="L314" s="33"/>
      <c r="M314" s="248"/>
      <c r="N314" s="33"/>
      <c r="O314" s="33"/>
      <c r="P314" s="33"/>
      <c r="Q314" s="33"/>
      <c r="R314" s="33"/>
    </row>
    <row r="315" spans="1:18" s="30" customFormat="1">
      <c r="A315" s="33"/>
      <c r="B315" s="33"/>
      <c r="C315" s="468"/>
      <c r="D315" s="468"/>
      <c r="E315" s="33"/>
      <c r="F315" s="33"/>
      <c r="G315" s="248"/>
      <c r="H315" s="35"/>
      <c r="I315" s="35"/>
      <c r="J315" s="35"/>
      <c r="K315" s="33"/>
      <c r="L315" s="33"/>
      <c r="M315" s="248"/>
      <c r="N315" s="33"/>
      <c r="O315" s="33"/>
      <c r="P315" s="33"/>
      <c r="Q315" s="33"/>
      <c r="R315" s="33"/>
    </row>
    <row r="316" spans="1:18" s="30" customFormat="1">
      <c r="A316" s="33"/>
      <c r="B316" s="33"/>
      <c r="C316" s="468"/>
      <c r="D316" s="468"/>
      <c r="E316" s="33"/>
      <c r="F316" s="33"/>
      <c r="G316" s="248"/>
      <c r="H316" s="35"/>
      <c r="I316" s="35"/>
      <c r="J316" s="35"/>
      <c r="K316" s="33"/>
      <c r="L316" s="33"/>
      <c r="M316" s="248"/>
      <c r="N316" s="33"/>
      <c r="O316" s="33"/>
      <c r="P316" s="33"/>
      <c r="Q316" s="33"/>
      <c r="R316" s="33"/>
    </row>
    <row r="317" spans="1:18" s="30" customFormat="1">
      <c r="A317" s="33"/>
      <c r="B317" s="33"/>
      <c r="C317" s="468"/>
      <c r="D317" s="468"/>
      <c r="E317" s="33"/>
      <c r="F317" s="33"/>
      <c r="G317" s="248"/>
      <c r="H317" s="35"/>
      <c r="I317" s="35"/>
      <c r="J317" s="35"/>
      <c r="K317" s="33"/>
      <c r="L317" s="33"/>
      <c r="M317" s="248"/>
      <c r="N317" s="33"/>
      <c r="O317" s="33"/>
      <c r="P317" s="33"/>
      <c r="Q317" s="33"/>
      <c r="R317" s="33"/>
    </row>
    <row r="318" spans="1:18" s="30" customFormat="1">
      <c r="A318" s="33"/>
      <c r="B318" s="33"/>
      <c r="C318" s="468"/>
      <c r="D318" s="468"/>
      <c r="E318" s="33"/>
      <c r="F318" s="33"/>
      <c r="G318" s="248"/>
      <c r="H318" s="35"/>
      <c r="I318" s="35"/>
      <c r="J318" s="35"/>
      <c r="K318" s="33"/>
      <c r="L318" s="33"/>
      <c r="M318" s="248"/>
      <c r="N318" s="33"/>
      <c r="O318" s="33"/>
      <c r="P318" s="33"/>
      <c r="Q318" s="33"/>
      <c r="R318" s="33"/>
    </row>
    <row r="319" spans="1:18" s="30" customFormat="1">
      <c r="A319" s="33"/>
      <c r="B319" s="33"/>
      <c r="C319" s="468"/>
      <c r="D319" s="468"/>
      <c r="E319" s="33"/>
      <c r="F319" s="33"/>
      <c r="G319" s="248"/>
      <c r="H319" s="35"/>
      <c r="I319" s="35"/>
      <c r="J319" s="35"/>
      <c r="K319" s="33"/>
      <c r="L319" s="33"/>
      <c r="M319" s="248"/>
      <c r="N319" s="33"/>
      <c r="O319" s="33"/>
      <c r="P319" s="33"/>
      <c r="Q319" s="33"/>
      <c r="R319" s="33"/>
    </row>
    <row r="320" spans="1:18" s="30" customFormat="1">
      <c r="A320" s="33"/>
      <c r="B320" s="33"/>
      <c r="C320" s="468"/>
      <c r="D320" s="468"/>
      <c r="E320" s="33"/>
      <c r="F320" s="33"/>
      <c r="G320" s="248"/>
      <c r="H320" s="35"/>
      <c r="I320" s="35"/>
      <c r="J320" s="35"/>
      <c r="K320" s="33"/>
      <c r="L320" s="33"/>
      <c r="M320" s="248"/>
      <c r="N320" s="33"/>
      <c r="O320" s="33"/>
      <c r="P320" s="33"/>
      <c r="Q320" s="33"/>
      <c r="R320" s="33"/>
    </row>
    <row r="321" spans="1:18" s="30" customFormat="1">
      <c r="A321" s="33"/>
      <c r="B321" s="33"/>
      <c r="C321" s="468"/>
      <c r="D321" s="468"/>
      <c r="E321" s="33"/>
      <c r="F321" s="33"/>
      <c r="G321" s="248"/>
      <c r="H321" s="35"/>
      <c r="I321" s="35"/>
      <c r="J321" s="35"/>
      <c r="K321" s="33"/>
      <c r="L321" s="33"/>
      <c r="M321" s="248"/>
      <c r="N321" s="33"/>
      <c r="O321" s="33"/>
      <c r="P321" s="33"/>
      <c r="Q321" s="33"/>
      <c r="R321" s="33"/>
    </row>
    <row r="322" spans="1:18" s="30" customFormat="1">
      <c r="A322" s="33"/>
      <c r="B322" s="33"/>
      <c r="C322" s="468"/>
      <c r="D322" s="468"/>
      <c r="E322" s="33"/>
      <c r="F322" s="33"/>
      <c r="G322" s="248"/>
      <c r="H322" s="35"/>
      <c r="I322" s="35"/>
      <c r="J322" s="35"/>
      <c r="K322" s="33"/>
      <c r="L322" s="33"/>
      <c r="M322" s="248"/>
      <c r="N322" s="33"/>
      <c r="O322" s="33"/>
      <c r="P322" s="33"/>
      <c r="Q322" s="33"/>
      <c r="R322" s="33"/>
    </row>
    <row r="323" spans="1:18" s="30" customFormat="1">
      <c r="A323" s="33"/>
      <c r="B323" s="33"/>
      <c r="C323" s="468"/>
      <c r="D323" s="468"/>
      <c r="E323" s="33"/>
      <c r="F323" s="33"/>
      <c r="G323" s="248"/>
      <c r="H323" s="35"/>
      <c r="I323" s="35"/>
      <c r="J323" s="35"/>
      <c r="K323" s="33"/>
      <c r="L323" s="33"/>
      <c r="M323" s="248"/>
      <c r="N323" s="33"/>
      <c r="O323" s="33"/>
      <c r="P323" s="33"/>
      <c r="Q323" s="33"/>
      <c r="R323" s="33"/>
    </row>
    <row r="324" spans="1:18" s="30" customFormat="1">
      <c r="A324" s="33"/>
      <c r="B324" s="33"/>
      <c r="C324" s="468"/>
      <c r="D324" s="468"/>
      <c r="E324" s="33"/>
      <c r="F324" s="33"/>
      <c r="G324" s="248"/>
      <c r="H324" s="35"/>
      <c r="I324" s="35"/>
      <c r="J324" s="35"/>
      <c r="K324" s="33"/>
      <c r="L324" s="33"/>
      <c r="M324" s="248"/>
      <c r="N324" s="33"/>
      <c r="O324" s="33"/>
      <c r="P324" s="33"/>
      <c r="Q324" s="33"/>
      <c r="R324" s="33"/>
    </row>
    <row r="325" spans="1:18" s="30" customFormat="1">
      <c r="A325" s="33"/>
      <c r="B325" s="33"/>
      <c r="C325" s="468"/>
      <c r="D325" s="468"/>
      <c r="E325" s="33"/>
      <c r="F325" s="33"/>
      <c r="G325" s="248"/>
      <c r="H325" s="35"/>
      <c r="I325" s="35"/>
      <c r="J325" s="35"/>
      <c r="K325" s="33"/>
      <c r="L325" s="33"/>
      <c r="M325" s="248"/>
      <c r="N325" s="33"/>
      <c r="O325" s="33"/>
      <c r="P325" s="33"/>
      <c r="Q325" s="33"/>
      <c r="R325" s="33"/>
    </row>
  </sheetData>
  <customSheetViews>
    <customSheetView guid="{FA833650-9147-48FF-9246-B3943D91CD8D}" scale="80" showPageBreaks="1" printArea="1" hiddenColumns="1" view="pageBreakPreview">
      <pane ySplit="6" topLeftCell="A163" activePane="bottomLeft" state="frozen"/>
      <selection pane="bottomLeft" activeCell="U157" sqref="U157"/>
      <rowBreaks count="2" manualBreakCount="2">
        <brk id="105" max="15" man="1"/>
        <brk id="133" max="15" man="1"/>
      </rowBreaks>
      <pageMargins left="0.25" right="0.25" top="0.75" bottom="0.75" header="0.3" footer="0.3"/>
      <pageSetup paperSize="9" scale="41" fitToHeight="6" orientation="portrait" r:id="rId1"/>
      <headerFooter alignWithMargins="0"/>
    </customSheetView>
  </customSheetViews>
  <mergeCells count="433">
    <mergeCell ref="O82:R82"/>
    <mergeCell ref="C79:C80"/>
    <mergeCell ref="M73:M74"/>
    <mergeCell ref="A69:N69"/>
    <mergeCell ref="O69:R69"/>
    <mergeCell ref="A66:A67"/>
    <mergeCell ref="C66:C67"/>
    <mergeCell ref="A48:A49"/>
    <mergeCell ref="C52:C53"/>
    <mergeCell ref="A50:A51"/>
    <mergeCell ref="A52:A53"/>
    <mergeCell ref="C48:C49"/>
    <mergeCell ref="C54:C55"/>
    <mergeCell ref="D54:D55"/>
    <mergeCell ref="E54:E55"/>
    <mergeCell ref="F54:F55"/>
    <mergeCell ref="C62:C63"/>
    <mergeCell ref="D66:D67"/>
    <mergeCell ref="A62:A63"/>
    <mergeCell ref="C64:C65"/>
    <mergeCell ref="M64:M65"/>
    <mergeCell ref="E66:E67"/>
    <mergeCell ref="F66:F67"/>
    <mergeCell ref="A58:A59"/>
    <mergeCell ref="O35:R35"/>
    <mergeCell ref="A36:R36"/>
    <mergeCell ref="C58:C59"/>
    <mergeCell ref="D58:D59"/>
    <mergeCell ref="E58:E59"/>
    <mergeCell ref="F58:F59"/>
    <mergeCell ref="E37:E38"/>
    <mergeCell ref="F37:F38"/>
    <mergeCell ref="D39:D40"/>
    <mergeCell ref="E39:E40"/>
    <mergeCell ref="F39:F40"/>
    <mergeCell ref="D41:D42"/>
    <mergeCell ref="A54:A55"/>
    <mergeCell ref="A37:A38"/>
    <mergeCell ref="A39:A40"/>
    <mergeCell ref="C39:C40"/>
    <mergeCell ref="C41:C42"/>
    <mergeCell ref="C50:C51"/>
    <mergeCell ref="M41:M42"/>
    <mergeCell ref="M52:M53"/>
    <mergeCell ref="E56:E57"/>
    <mergeCell ref="A45:R45"/>
    <mergeCell ref="G52:G53"/>
    <mergeCell ref="G54:G55"/>
    <mergeCell ref="A7:R7"/>
    <mergeCell ref="A9:R9"/>
    <mergeCell ref="A10:A11"/>
    <mergeCell ref="C10:C11"/>
    <mergeCell ref="D10:D11"/>
    <mergeCell ref="E10:E11"/>
    <mergeCell ref="F10:F11"/>
    <mergeCell ref="G10:G11"/>
    <mergeCell ref="M10:M11"/>
    <mergeCell ref="A8:N8"/>
    <mergeCell ref="O8:R8"/>
    <mergeCell ref="M66:M67"/>
    <mergeCell ref="A30:A31"/>
    <mergeCell ref="A41:A42"/>
    <mergeCell ref="A46:N46"/>
    <mergeCell ref="M30:M31"/>
    <mergeCell ref="M43:M44"/>
    <mergeCell ref="D43:D44"/>
    <mergeCell ref="E43:E44"/>
    <mergeCell ref="F43:F44"/>
    <mergeCell ref="G43:G44"/>
    <mergeCell ref="M32:M33"/>
    <mergeCell ref="M37:M38"/>
    <mergeCell ref="M39:M40"/>
    <mergeCell ref="C43:C44"/>
    <mergeCell ref="D32:D33"/>
    <mergeCell ref="E32:E33"/>
    <mergeCell ref="F41:F42"/>
    <mergeCell ref="E41:E42"/>
    <mergeCell ref="A56:A57"/>
    <mergeCell ref="C56:C57"/>
    <mergeCell ref="F56:F57"/>
    <mergeCell ref="A64:A65"/>
    <mergeCell ref="D37:D38"/>
    <mergeCell ref="C60:C61"/>
    <mergeCell ref="F32:F33"/>
    <mergeCell ref="A47:R47"/>
    <mergeCell ref="F48:F49"/>
    <mergeCell ref="G37:G38"/>
    <mergeCell ref="G39:G40"/>
    <mergeCell ref="G41:G42"/>
    <mergeCell ref="A43:A44"/>
    <mergeCell ref="C30:C31"/>
    <mergeCell ref="D30:D31"/>
    <mergeCell ref="E30:E31"/>
    <mergeCell ref="F30:F31"/>
    <mergeCell ref="A32:A33"/>
    <mergeCell ref="C32:C33"/>
    <mergeCell ref="C37:C38"/>
    <mergeCell ref="I32:I33"/>
    <mergeCell ref="I37:I38"/>
    <mergeCell ref="I39:I40"/>
    <mergeCell ref="I41:I42"/>
    <mergeCell ref="I43:I44"/>
    <mergeCell ref="I48:I49"/>
    <mergeCell ref="G30:G31"/>
    <mergeCell ref="G32:G33"/>
    <mergeCell ref="A34:R34"/>
    <mergeCell ref="A35:N35"/>
    <mergeCell ref="M62:M63"/>
    <mergeCell ref="E62:E63"/>
    <mergeCell ref="F62:F63"/>
    <mergeCell ref="D60:D61"/>
    <mergeCell ref="E60:E61"/>
    <mergeCell ref="F60:F61"/>
    <mergeCell ref="M50:M51"/>
    <mergeCell ref="D56:D57"/>
    <mergeCell ref="M48:M49"/>
    <mergeCell ref="D52:D53"/>
    <mergeCell ref="E52:E53"/>
    <mergeCell ref="F52:F53"/>
    <mergeCell ref="D48:D49"/>
    <mergeCell ref="E48:E49"/>
    <mergeCell ref="M58:M59"/>
    <mergeCell ref="I58:I59"/>
    <mergeCell ref="I60:I61"/>
    <mergeCell ref="I50:I51"/>
    <mergeCell ref="I52:I53"/>
    <mergeCell ref="I54:I55"/>
    <mergeCell ref="I56:I57"/>
    <mergeCell ref="D50:D51"/>
    <mergeCell ref="E50:E51"/>
    <mergeCell ref="F50:F51"/>
    <mergeCell ref="A133:R133"/>
    <mergeCell ref="P125:Q125"/>
    <mergeCell ref="A132:R132"/>
    <mergeCell ref="P99:Q99"/>
    <mergeCell ref="A131:R131"/>
    <mergeCell ref="A130:R130"/>
    <mergeCell ref="A129:R129"/>
    <mergeCell ref="P121:Q121"/>
    <mergeCell ref="P116:Q116"/>
    <mergeCell ref="P115:Q115"/>
    <mergeCell ref="B127:G127"/>
    <mergeCell ref="B124:G124"/>
    <mergeCell ref="B125:G125"/>
    <mergeCell ref="B126:G126"/>
    <mergeCell ref="P124:Q124"/>
    <mergeCell ref="P127:Q127"/>
    <mergeCell ref="P106:Q106"/>
    <mergeCell ref="P100:Q100"/>
    <mergeCell ref="P101:Q101"/>
    <mergeCell ref="P118:Q118"/>
    <mergeCell ref="P107:Q107"/>
    <mergeCell ref="P103:Q103"/>
    <mergeCell ref="P105:Q105"/>
    <mergeCell ref="B111:C111"/>
    <mergeCell ref="C5:D5"/>
    <mergeCell ref="H5:H6"/>
    <mergeCell ref="E5:F5"/>
    <mergeCell ref="K5:K6"/>
    <mergeCell ref="P119:Q119"/>
    <mergeCell ref="P126:Q126"/>
    <mergeCell ref="P108:Q108"/>
    <mergeCell ref="P112:Q112"/>
    <mergeCell ref="E84:E85"/>
    <mergeCell ref="F84:F85"/>
    <mergeCell ref="A83:R83"/>
    <mergeCell ref="A84:A85"/>
    <mergeCell ref="C84:C85"/>
    <mergeCell ref="A81:R81"/>
    <mergeCell ref="E86:E87"/>
    <mergeCell ref="A71:A72"/>
    <mergeCell ref="C71:C72"/>
    <mergeCell ref="D71:D72"/>
    <mergeCell ref="E71:E72"/>
    <mergeCell ref="F71:F72"/>
    <mergeCell ref="A75:A76"/>
    <mergeCell ref="D64:D65"/>
    <mergeCell ref="E64:E65"/>
    <mergeCell ref="F64:F65"/>
    <mergeCell ref="P3:Q3"/>
    <mergeCell ref="M3:N3"/>
    <mergeCell ref="G5:G6"/>
    <mergeCell ref="P5:P6"/>
    <mergeCell ref="N5:N6"/>
    <mergeCell ref="Q5:Q6"/>
    <mergeCell ref="M21:M22"/>
    <mergeCell ref="A23:R23"/>
    <mergeCell ref="A26:A27"/>
    <mergeCell ref="C26:C27"/>
    <mergeCell ref="D26:D27"/>
    <mergeCell ref="E26:E27"/>
    <mergeCell ref="F26:F27"/>
    <mergeCell ref="M26:M27"/>
    <mergeCell ref="G15:G16"/>
    <mergeCell ref="M15:M16"/>
    <mergeCell ref="R5:R6"/>
    <mergeCell ref="O5:O6"/>
    <mergeCell ref="L5:L6"/>
    <mergeCell ref="J5:J6"/>
    <mergeCell ref="A5:A6"/>
    <mergeCell ref="A12:R12"/>
    <mergeCell ref="A13:N13"/>
    <mergeCell ref="M5:M6"/>
    <mergeCell ref="G19:G20"/>
    <mergeCell ref="A17:A18"/>
    <mergeCell ref="C17:C18"/>
    <mergeCell ref="A28:A29"/>
    <mergeCell ref="C28:C29"/>
    <mergeCell ref="M19:M20"/>
    <mergeCell ref="D17:D18"/>
    <mergeCell ref="E17:E18"/>
    <mergeCell ref="F17:F18"/>
    <mergeCell ref="G17:G18"/>
    <mergeCell ref="G21:G22"/>
    <mergeCell ref="A21:A22"/>
    <mergeCell ref="C21:C22"/>
    <mergeCell ref="D21:D22"/>
    <mergeCell ref="E21:E22"/>
    <mergeCell ref="F21:F22"/>
    <mergeCell ref="M28:M29"/>
    <mergeCell ref="G26:G27"/>
    <mergeCell ref="G28:G29"/>
    <mergeCell ref="A24:N24"/>
    <mergeCell ref="A25:R25"/>
    <mergeCell ref="O24:R24"/>
    <mergeCell ref="E28:E29"/>
    <mergeCell ref="F28:F29"/>
    <mergeCell ref="M79:M80"/>
    <mergeCell ref="M71:M72"/>
    <mergeCell ref="A68:R68"/>
    <mergeCell ref="A70:R70"/>
    <mergeCell ref="A77:A78"/>
    <mergeCell ref="C77:C78"/>
    <mergeCell ref="D77:D78"/>
    <mergeCell ref="A73:A74"/>
    <mergeCell ref="C73:C74"/>
    <mergeCell ref="D73:D74"/>
    <mergeCell ref="E73:E74"/>
    <mergeCell ref="M75:M76"/>
    <mergeCell ref="E77:E78"/>
    <mergeCell ref="F77:F78"/>
    <mergeCell ref="G71:G72"/>
    <mergeCell ref="M77:M78"/>
    <mergeCell ref="C75:C76"/>
    <mergeCell ref="D75:D76"/>
    <mergeCell ref="E75:E76"/>
    <mergeCell ref="F75:F76"/>
    <mergeCell ref="G77:G78"/>
    <mergeCell ref="G75:G76"/>
    <mergeCell ref="M86:M87"/>
    <mergeCell ref="A88:R88"/>
    <mergeCell ref="C91:C92"/>
    <mergeCell ref="D91:D92"/>
    <mergeCell ref="O89:R89"/>
    <mergeCell ref="M91:M92"/>
    <mergeCell ref="E91:E92"/>
    <mergeCell ref="F91:F92"/>
    <mergeCell ref="D84:D85"/>
    <mergeCell ref="M84:M85"/>
    <mergeCell ref="A86:A87"/>
    <mergeCell ref="C86:C87"/>
    <mergeCell ref="D86:D87"/>
    <mergeCell ref="G84:G85"/>
    <mergeCell ref="A91:A92"/>
    <mergeCell ref="D93:D94"/>
    <mergeCell ref="I79:I80"/>
    <mergeCell ref="I84:I85"/>
    <mergeCell ref="I86:I87"/>
    <mergeCell ref="I91:I92"/>
    <mergeCell ref="I93:I94"/>
    <mergeCell ref="F79:F80"/>
    <mergeCell ref="G79:G80"/>
    <mergeCell ref="D79:D80"/>
    <mergeCell ref="E79:E80"/>
    <mergeCell ref="P97:Q97"/>
    <mergeCell ref="P98:Q98"/>
    <mergeCell ref="P120:Q120"/>
    <mergeCell ref="P109:Q109"/>
    <mergeCell ref="P110:Q110"/>
    <mergeCell ref="P113:Q113"/>
    <mergeCell ref="P111:Q111"/>
    <mergeCell ref="B99:C99"/>
    <mergeCell ref="B96:C96"/>
    <mergeCell ref="D115:G115"/>
    <mergeCell ref="P117:Q117"/>
    <mergeCell ref="B117:C117"/>
    <mergeCell ref="D117:G117"/>
    <mergeCell ref="B105:C105"/>
    <mergeCell ref="B112:C112"/>
    <mergeCell ref="D112:G112"/>
    <mergeCell ref="D99:G99"/>
    <mergeCell ref="B100:C100"/>
    <mergeCell ref="D100:G100"/>
    <mergeCell ref="P96:Q96"/>
    <mergeCell ref="B102:C102"/>
    <mergeCell ref="P104:Q104"/>
    <mergeCell ref="D106:G106"/>
    <mergeCell ref="B101:C101"/>
    <mergeCell ref="P123:Q123"/>
    <mergeCell ref="P122:Q122"/>
    <mergeCell ref="B121:C121"/>
    <mergeCell ref="D121:G121"/>
    <mergeCell ref="P114:Q114"/>
    <mergeCell ref="I109:J109"/>
    <mergeCell ref="I110:J110"/>
    <mergeCell ref="I111:J111"/>
    <mergeCell ref="I112:J112"/>
    <mergeCell ref="I113:J113"/>
    <mergeCell ref="D109:G109"/>
    <mergeCell ref="D110:G110"/>
    <mergeCell ref="B123:C123"/>
    <mergeCell ref="D123:G123"/>
    <mergeCell ref="B108:C108"/>
    <mergeCell ref="D108:G108"/>
    <mergeCell ref="B118:C118"/>
    <mergeCell ref="D118:G118"/>
    <mergeCell ref="B119:C119"/>
    <mergeCell ref="D119:G119"/>
    <mergeCell ref="B120:C120"/>
    <mergeCell ref="D120:G120"/>
    <mergeCell ref="B113:C113"/>
    <mergeCell ref="D113:G113"/>
    <mergeCell ref="D114:G114"/>
    <mergeCell ref="B114:C114"/>
    <mergeCell ref="B115:C115"/>
    <mergeCell ref="D111:G111"/>
    <mergeCell ref="B122:C122"/>
    <mergeCell ref="D122:G122"/>
    <mergeCell ref="B116:C116"/>
    <mergeCell ref="D116:G116"/>
    <mergeCell ref="B109:C109"/>
    <mergeCell ref="B110:C110"/>
    <mergeCell ref="M17:M18"/>
    <mergeCell ref="A19:A20"/>
    <mergeCell ref="C19:C20"/>
    <mergeCell ref="D19:D20"/>
    <mergeCell ref="E19:E20"/>
    <mergeCell ref="F19:F20"/>
    <mergeCell ref="B107:C107"/>
    <mergeCell ref="D107:G107"/>
    <mergeCell ref="D102:G102"/>
    <mergeCell ref="B103:C103"/>
    <mergeCell ref="D103:G103"/>
    <mergeCell ref="M93:M94"/>
    <mergeCell ref="G91:G92"/>
    <mergeCell ref="A90:R90"/>
    <mergeCell ref="A93:A94"/>
    <mergeCell ref="C93:C94"/>
    <mergeCell ref="F93:F94"/>
    <mergeCell ref="G93:G94"/>
    <mergeCell ref="A95:R95"/>
    <mergeCell ref="D105:G105"/>
    <mergeCell ref="B106:C106"/>
    <mergeCell ref="P102:Q102"/>
    <mergeCell ref="G48:G49"/>
    <mergeCell ref="G50:G51"/>
    <mergeCell ref="G56:G57"/>
    <mergeCell ref="G58:G59"/>
    <mergeCell ref="G60:G61"/>
    <mergeCell ref="G62:G63"/>
    <mergeCell ref="I5:I6"/>
    <mergeCell ref="I10:I11"/>
    <mergeCell ref="I15:I16"/>
    <mergeCell ref="I17:I18"/>
    <mergeCell ref="I19:I20"/>
    <mergeCell ref="I21:I22"/>
    <mergeCell ref="I26:I27"/>
    <mergeCell ref="I28:I29"/>
    <mergeCell ref="I30:I31"/>
    <mergeCell ref="A14:R14"/>
    <mergeCell ref="A15:A16"/>
    <mergeCell ref="C15:C16"/>
    <mergeCell ref="D15:D16"/>
    <mergeCell ref="E15:E16"/>
    <mergeCell ref="F15:F16"/>
    <mergeCell ref="D28:D29"/>
    <mergeCell ref="D62:D63"/>
    <mergeCell ref="M60:M61"/>
    <mergeCell ref="M56:M57"/>
    <mergeCell ref="M54:M55"/>
    <mergeCell ref="A60:A61"/>
    <mergeCell ref="I103:J103"/>
    <mergeCell ref="I104:J104"/>
    <mergeCell ref="I105:J105"/>
    <mergeCell ref="I106:J106"/>
    <mergeCell ref="G64:G65"/>
    <mergeCell ref="G66:G67"/>
    <mergeCell ref="I62:I63"/>
    <mergeCell ref="D97:G97"/>
    <mergeCell ref="B97:C97"/>
    <mergeCell ref="D96:G96"/>
    <mergeCell ref="D98:G98"/>
    <mergeCell ref="B98:C98"/>
    <mergeCell ref="G86:G87"/>
    <mergeCell ref="G73:G74"/>
    <mergeCell ref="F73:F74"/>
    <mergeCell ref="A79:A80"/>
    <mergeCell ref="E93:E94"/>
    <mergeCell ref="A82:N82"/>
    <mergeCell ref="F86:F87"/>
    <mergeCell ref="D101:G101"/>
    <mergeCell ref="B104:C104"/>
    <mergeCell ref="D104:G104"/>
    <mergeCell ref="A89:N89"/>
    <mergeCell ref="I107:J107"/>
    <mergeCell ref="I108:J108"/>
    <mergeCell ref="I64:I65"/>
    <mergeCell ref="I66:I67"/>
    <mergeCell ref="I71:I72"/>
    <mergeCell ref="I73:I74"/>
    <mergeCell ref="I75:I76"/>
    <mergeCell ref="I96:J96"/>
    <mergeCell ref="I97:J97"/>
    <mergeCell ref="I98:J98"/>
    <mergeCell ref="I99:J99"/>
    <mergeCell ref="I100:J100"/>
    <mergeCell ref="I101:J101"/>
    <mergeCell ref="I102:J102"/>
    <mergeCell ref="I77:I78"/>
    <mergeCell ref="I127:J127"/>
    <mergeCell ref="I114:J114"/>
    <mergeCell ref="I115:J115"/>
    <mergeCell ref="I116:J116"/>
    <mergeCell ref="I117:J117"/>
    <mergeCell ref="I118:J118"/>
    <mergeCell ref="I119:J119"/>
    <mergeCell ref="I120:J120"/>
    <mergeCell ref="I121:J121"/>
    <mergeCell ref="I122:J122"/>
    <mergeCell ref="I123:J123"/>
    <mergeCell ref="I124:J124"/>
    <mergeCell ref="I125:J125"/>
    <mergeCell ref="I126:J126"/>
  </mergeCells>
  <phoneticPr fontId="0" type="noConversion"/>
  <conditionalFormatting sqref="A124">
    <cfRule type="duplicateValues" dxfId="276" priority="62" stopIfTrue="1"/>
  </conditionalFormatting>
  <conditionalFormatting sqref="A123">
    <cfRule type="duplicateValues" dxfId="275" priority="61" stopIfTrue="1"/>
  </conditionalFormatting>
  <conditionalFormatting sqref="A127">
    <cfRule type="duplicateValues" dxfId="274" priority="60" stopIfTrue="1"/>
  </conditionalFormatting>
  <conditionalFormatting sqref="A125">
    <cfRule type="duplicateValues" dxfId="273" priority="59" stopIfTrue="1"/>
  </conditionalFormatting>
  <conditionalFormatting sqref="A100 A106">
    <cfRule type="duplicateValues" dxfId="272" priority="58" stopIfTrue="1"/>
  </conditionalFormatting>
  <conditionalFormatting sqref="A118:A119">
    <cfRule type="duplicateValues" dxfId="271" priority="63" stopIfTrue="1"/>
  </conditionalFormatting>
  <conditionalFormatting sqref="A111">
    <cfRule type="duplicateValues" dxfId="270" priority="57" stopIfTrue="1"/>
  </conditionalFormatting>
  <conditionalFormatting sqref="A112">
    <cfRule type="duplicateValues" dxfId="269" priority="64" stopIfTrue="1"/>
  </conditionalFormatting>
  <conditionalFormatting sqref="A120 A107 A113">
    <cfRule type="duplicateValues" dxfId="268" priority="56" stopIfTrue="1"/>
  </conditionalFormatting>
  <conditionalFormatting sqref="A109:A110">
    <cfRule type="duplicateValues" dxfId="267" priority="55" stopIfTrue="1"/>
  </conditionalFormatting>
  <conditionalFormatting sqref="A114:A116">
    <cfRule type="duplicateValues" dxfId="266" priority="65" stopIfTrue="1"/>
  </conditionalFormatting>
  <conditionalFormatting sqref="A97:A98">
    <cfRule type="duplicateValues" dxfId="265" priority="54" stopIfTrue="1"/>
  </conditionalFormatting>
  <conditionalFormatting sqref="A99 A101:A103 A105">
    <cfRule type="duplicateValues" dxfId="264" priority="66" stopIfTrue="1"/>
  </conditionalFormatting>
  <conditionalFormatting sqref="A117">
    <cfRule type="duplicateValues" dxfId="263" priority="53" stopIfTrue="1"/>
  </conditionalFormatting>
  <conditionalFormatting sqref="A126 A108">
    <cfRule type="duplicateValues" dxfId="262" priority="67" stopIfTrue="1"/>
  </conditionalFormatting>
  <conditionalFormatting sqref="A121:A122">
    <cfRule type="duplicateValues" dxfId="261" priority="68" stopIfTrue="1"/>
  </conditionalFormatting>
  <conditionalFormatting sqref="A104">
    <cfRule type="duplicateValues" dxfId="260" priority="52" stopIfTrue="1"/>
  </conditionalFormatting>
  <hyperlinks>
    <hyperlink ref="T1" r:id="rId2" display="Сплит-системы бытового назначения"/>
    <hyperlink ref="A129" r:id="rId3"/>
  </hyperlinks>
  <pageMargins left="0.25" right="0.25" top="0.75" bottom="0.75" header="0.3" footer="0.3"/>
  <pageSetup paperSize="9" scale="23" fitToHeight="6" orientation="portrait" r:id="rId4"/>
  <headerFooter alignWithMargins="0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233"/>
  <sheetViews>
    <sheetView showGridLines="0" view="pageBreakPreview" zoomScale="70" zoomScaleNormal="70" zoomScaleSheetLayoutView="70" workbookViewId="0">
      <pane ySplit="7" topLeftCell="A8" activePane="bottomLeft" state="frozen"/>
      <selection pane="bottomLeft" activeCell="V18" sqref="V18"/>
    </sheetView>
  </sheetViews>
  <sheetFormatPr defaultColWidth="9.109375" defaultRowHeight="13.2"/>
  <cols>
    <col min="1" max="1" width="23" style="7" customWidth="1"/>
    <col min="2" max="2" width="20.5546875" style="7" customWidth="1"/>
    <col min="3" max="4" width="9.6640625" style="7" customWidth="1"/>
    <col min="5" max="6" width="13.109375" style="7" customWidth="1"/>
    <col min="7" max="7" width="12.44140625" style="21" customWidth="1"/>
    <col min="8" max="10" width="11.5546875" style="7" customWidth="1"/>
    <col min="11" max="11" width="7.6640625" style="7" customWidth="1"/>
    <col min="12" max="12" width="8.109375" style="7" customWidth="1"/>
    <col min="13" max="13" width="12.88671875" style="7" customWidth="1"/>
    <col min="14" max="15" width="11.6640625" style="7" customWidth="1"/>
    <col min="16" max="16" width="18.88671875" style="46" customWidth="1"/>
    <col min="17" max="17" width="9.109375" style="7" customWidth="1"/>
    <col min="18" max="18" width="7.6640625" style="7" customWidth="1"/>
    <col min="19" max="45" width="9.109375" style="47" customWidth="1"/>
    <col min="46" max="16384" width="9.109375" style="7"/>
  </cols>
  <sheetData>
    <row r="1" spans="1:54" ht="45" customHeight="1">
      <c r="A1" s="360"/>
      <c r="B1" s="361"/>
      <c r="C1" s="362"/>
      <c r="D1" s="361"/>
      <c r="E1" s="363"/>
      <c r="F1" s="361"/>
      <c r="G1" s="530"/>
      <c r="H1" s="361"/>
      <c r="I1" s="361"/>
      <c r="J1" s="361"/>
      <c r="K1" s="361"/>
      <c r="L1" s="361"/>
      <c r="M1" s="361"/>
      <c r="N1" s="361"/>
      <c r="O1" s="365"/>
      <c r="P1" s="365"/>
      <c r="Q1" s="366" t="s">
        <v>1190</v>
      </c>
      <c r="R1" s="367"/>
      <c r="AT1" s="47"/>
      <c r="AU1" s="47"/>
      <c r="AV1" s="47"/>
      <c r="AW1" s="47"/>
      <c r="AX1" s="47"/>
    </row>
    <row r="2" spans="1:54" ht="15" customHeight="1" thickBot="1">
      <c r="A2" s="368"/>
      <c r="B2" s="349"/>
      <c r="C2" s="350"/>
      <c r="D2" s="357"/>
      <c r="E2" s="349"/>
      <c r="F2" s="349"/>
      <c r="G2" s="488"/>
      <c r="H2" s="349"/>
      <c r="I2" s="349"/>
      <c r="J2" s="349"/>
      <c r="K2" s="349"/>
      <c r="L2" s="354"/>
      <c r="M2" s="354"/>
      <c r="N2" s="354"/>
      <c r="O2" s="369"/>
      <c r="P2" s="354"/>
      <c r="Q2" s="356"/>
      <c r="R2" s="370"/>
      <c r="AT2" s="47"/>
      <c r="AU2" s="47"/>
      <c r="AV2" s="47"/>
      <c r="AW2" s="47"/>
      <c r="AX2" s="47"/>
    </row>
    <row r="3" spans="1:54" ht="19.95" customHeight="1" thickBot="1">
      <c r="A3" s="224"/>
      <c r="B3" s="57"/>
      <c r="C3" s="57"/>
      <c r="D3" s="194" t="s">
        <v>416</v>
      </c>
      <c r="E3" s="462">
        <v>0</v>
      </c>
      <c r="F3" s="57"/>
      <c r="G3" s="525"/>
      <c r="H3" s="195"/>
      <c r="I3" s="205"/>
      <c r="J3" s="402"/>
      <c r="K3" s="192" t="s">
        <v>175</v>
      </c>
      <c r="L3" s="189">
        <f>SUM(O10:O179)</f>
        <v>0</v>
      </c>
      <c r="M3" s="768" t="s">
        <v>301</v>
      </c>
      <c r="N3" s="768"/>
      <c r="O3" s="108">
        <f>SUMPRODUCT(K10:K179,Q10:Q179)</f>
        <v>0</v>
      </c>
      <c r="P3" s="768" t="s">
        <v>174</v>
      </c>
      <c r="Q3" s="768"/>
      <c r="R3" s="225">
        <f>SUMPRODUCT(K10:K179,R10:R179)</f>
        <v>0</v>
      </c>
      <c r="AT3" s="47"/>
      <c r="AU3" s="47"/>
      <c r="AV3" s="47"/>
      <c r="AW3" s="47"/>
      <c r="AX3" s="47"/>
    </row>
    <row r="4" spans="1:54" s="46" customFormat="1" ht="10.199999999999999" customHeight="1">
      <c r="A4" s="226"/>
      <c r="B4" s="141"/>
      <c r="C4" s="92"/>
      <c r="D4" s="142"/>
      <c r="E4" s="142"/>
      <c r="F4" s="142"/>
      <c r="G4" s="142"/>
      <c r="H4" s="143"/>
      <c r="I4" s="143"/>
      <c r="J4" s="143"/>
      <c r="K4" s="92"/>
      <c r="L4" s="92"/>
      <c r="M4" s="92"/>
      <c r="N4" s="92"/>
      <c r="O4" s="92"/>
      <c r="P4" s="92"/>
      <c r="Q4" s="92"/>
      <c r="R4" s="22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</row>
    <row r="5" spans="1:54" ht="21" customHeight="1">
      <c r="A5" s="850" t="s">
        <v>21</v>
      </c>
      <c r="B5" s="203" t="s">
        <v>16</v>
      </c>
      <c r="C5" s="788" t="s">
        <v>22</v>
      </c>
      <c r="D5" s="788"/>
      <c r="E5" s="788" t="s">
        <v>30</v>
      </c>
      <c r="F5" s="788"/>
      <c r="G5" s="769" t="s">
        <v>179</v>
      </c>
      <c r="H5" s="832" t="s">
        <v>180</v>
      </c>
      <c r="I5" s="852" t="s">
        <v>1453</v>
      </c>
      <c r="J5" s="835" t="s">
        <v>1170</v>
      </c>
      <c r="K5" s="791" t="s">
        <v>18</v>
      </c>
      <c r="L5" s="779" t="s">
        <v>12</v>
      </c>
      <c r="M5" s="777" t="s">
        <v>177</v>
      </c>
      <c r="N5" s="772" t="s">
        <v>178</v>
      </c>
      <c r="O5" s="777" t="s">
        <v>17</v>
      </c>
      <c r="P5" s="771" t="s">
        <v>98</v>
      </c>
      <c r="Q5" s="771" t="s">
        <v>13</v>
      </c>
      <c r="R5" s="851" t="s">
        <v>14</v>
      </c>
    </row>
    <row r="6" spans="1:54" ht="17.399999999999999" customHeight="1">
      <c r="A6" s="850"/>
      <c r="B6" s="203" t="s">
        <v>15</v>
      </c>
      <c r="C6" s="788" t="s">
        <v>23</v>
      </c>
      <c r="D6" s="788" t="s">
        <v>24</v>
      </c>
      <c r="E6" s="788" t="s">
        <v>31</v>
      </c>
      <c r="F6" s="788" t="s">
        <v>32</v>
      </c>
      <c r="G6" s="769"/>
      <c r="H6" s="833"/>
      <c r="I6" s="852"/>
      <c r="J6" s="836"/>
      <c r="K6" s="791"/>
      <c r="L6" s="779"/>
      <c r="M6" s="777"/>
      <c r="N6" s="772"/>
      <c r="O6" s="777"/>
      <c r="P6" s="771"/>
      <c r="Q6" s="771"/>
      <c r="R6" s="851"/>
    </row>
    <row r="7" spans="1:54" ht="27.6" customHeight="1">
      <c r="A7" s="850"/>
      <c r="B7" s="202" t="s">
        <v>42</v>
      </c>
      <c r="C7" s="788"/>
      <c r="D7" s="788"/>
      <c r="E7" s="788"/>
      <c r="F7" s="788"/>
      <c r="G7" s="769"/>
      <c r="H7" s="834"/>
      <c r="I7" s="852"/>
      <c r="J7" s="837"/>
      <c r="K7" s="791"/>
      <c r="L7" s="779"/>
      <c r="M7" s="777"/>
      <c r="N7" s="772"/>
      <c r="O7" s="777"/>
      <c r="P7" s="771"/>
      <c r="Q7" s="771"/>
      <c r="R7" s="851"/>
    </row>
    <row r="8" spans="1:54" ht="28.95" customHeight="1">
      <c r="A8" s="849" t="s">
        <v>1381</v>
      </c>
      <c r="B8" s="731"/>
      <c r="C8" s="731"/>
      <c r="D8" s="731"/>
      <c r="E8" s="731"/>
      <c r="F8" s="731"/>
      <c r="G8" s="731"/>
      <c r="H8" s="731"/>
      <c r="I8" s="731"/>
      <c r="J8" s="731"/>
      <c r="K8" s="731"/>
      <c r="L8" s="731"/>
      <c r="M8" s="731"/>
      <c r="N8" s="731"/>
      <c r="O8" s="118"/>
      <c r="P8" s="119"/>
      <c r="Q8" s="119"/>
      <c r="R8" s="228"/>
      <c r="U8" s="74"/>
    </row>
    <row r="9" spans="1:54" ht="28.95" customHeight="1">
      <c r="A9" s="744" t="s">
        <v>1184</v>
      </c>
      <c r="B9" s="745"/>
      <c r="C9" s="745"/>
      <c r="D9" s="745"/>
      <c r="E9" s="745"/>
      <c r="F9" s="745"/>
      <c r="G9" s="745"/>
      <c r="H9" s="745"/>
      <c r="I9" s="745"/>
      <c r="J9" s="745"/>
      <c r="K9" s="745"/>
      <c r="L9" s="745"/>
      <c r="M9" s="745"/>
      <c r="N9" s="745"/>
      <c r="O9" s="745"/>
      <c r="P9" s="745"/>
      <c r="Q9" s="745"/>
      <c r="R9" s="746"/>
      <c r="U9" s="74"/>
    </row>
    <row r="10" spans="1:54" ht="15" customHeight="1">
      <c r="A10" s="721" t="s">
        <v>669</v>
      </c>
      <c r="B10" s="109" t="s">
        <v>670</v>
      </c>
      <c r="C10" s="846" t="s">
        <v>343</v>
      </c>
      <c r="D10" s="846" t="s">
        <v>344</v>
      </c>
      <c r="E10" s="848" t="s">
        <v>369</v>
      </c>
      <c r="F10" s="848" t="s">
        <v>217</v>
      </c>
      <c r="G10" s="843">
        <v>3775</v>
      </c>
      <c r="H10" s="421">
        <v>1950</v>
      </c>
      <c r="I10" s="718">
        <v>408500</v>
      </c>
      <c r="J10" s="578">
        <v>211000</v>
      </c>
      <c r="K10" s="130"/>
      <c r="L10" s="117">
        <f t="shared" ref="L10:L39" si="0">$E$3</f>
        <v>0</v>
      </c>
      <c r="M10" s="840">
        <f>SUM(G10-(G10*L10))</f>
        <v>3775</v>
      </c>
      <c r="N10" s="421">
        <f t="shared" ref="N10:N39" si="1">SUM(H10-(H10*L10))</f>
        <v>1950</v>
      </c>
      <c r="O10" s="209">
        <f t="shared" ref="O10:O39" si="2">K10*N10</f>
        <v>0</v>
      </c>
      <c r="P10" s="200" t="s">
        <v>223</v>
      </c>
      <c r="Q10" s="199">
        <v>0.27</v>
      </c>
      <c r="R10" s="216">
        <v>28</v>
      </c>
      <c r="U10" s="74"/>
    </row>
    <row r="11" spans="1:54" ht="15" customHeight="1">
      <c r="A11" s="721"/>
      <c r="B11" s="109" t="s">
        <v>671</v>
      </c>
      <c r="C11" s="847"/>
      <c r="D11" s="847"/>
      <c r="E11" s="848"/>
      <c r="F11" s="848"/>
      <c r="G11" s="844"/>
      <c r="H11" s="421">
        <v>1436</v>
      </c>
      <c r="I11" s="838"/>
      <c r="J11" s="578">
        <v>155400</v>
      </c>
      <c r="K11" s="130"/>
      <c r="L11" s="117">
        <f t="shared" si="0"/>
        <v>0</v>
      </c>
      <c r="M11" s="840"/>
      <c r="N11" s="421">
        <f t="shared" si="1"/>
        <v>1436</v>
      </c>
      <c r="O11" s="209">
        <f t="shared" si="2"/>
        <v>0</v>
      </c>
      <c r="P11" s="200" t="s">
        <v>297</v>
      </c>
      <c r="Q11" s="199">
        <v>0.14599999999999999</v>
      </c>
      <c r="R11" s="216">
        <v>40</v>
      </c>
      <c r="U11" s="74"/>
    </row>
    <row r="12" spans="1:54" ht="15" customHeight="1">
      <c r="A12" s="721"/>
      <c r="B12" s="109" t="s">
        <v>1126</v>
      </c>
      <c r="C12" s="847"/>
      <c r="D12" s="847"/>
      <c r="E12" s="848"/>
      <c r="F12" s="848"/>
      <c r="G12" s="845"/>
      <c r="H12" s="421">
        <v>389</v>
      </c>
      <c r="I12" s="839"/>
      <c r="J12" s="578">
        <v>42100</v>
      </c>
      <c r="K12" s="130"/>
      <c r="L12" s="117">
        <f t="shared" si="0"/>
        <v>0</v>
      </c>
      <c r="M12" s="840"/>
      <c r="N12" s="421">
        <f t="shared" si="1"/>
        <v>389</v>
      </c>
      <c r="O12" s="209">
        <f t="shared" si="2"/>
        <v>0</v>
      </c>
      <c r="P12" s="200" t="s">
        <v>224</v>
      </c>
      <c r="Q12" s="199">
        <v>0.14199999999999999</v>
      </c>
      <c r="R12" s="216">
        <v>10.5</v>
      </c>
      <c r="U12" s="74"/>
    </row>
    <row r="13" spans="1:54" ht="15" customHeight="1">
      <c r="A13" s="721" t="s">
        <v>695</v>
      </c>
      <c r="B13" s="109" t="s">
        <v>672</v>
      </c>
      <c r="C13" s="841" t="s">
        <v>1225</v>
      </c>
      <c r="D13" s="841" t="s">
        <v>1226</v>
      </c>
      <c r="E13" s="814" t="s">
        <v>370</v>
      </c>
      <c r="F13" s="814" t="s">
        <v>50</v>
      </c>
      <c r="G13" s="843">
        <v>4096</v>
      </c>
      <c r="H13" s="421">
        <v>1992</v>
      </c>
      <c r="I13" s="718">
        <v>443100</v>
      </c>
      <c r="J13" s="578">
        <v>215500</v>
      </c>
      <c r="K13" s="130"/>
      <c r="L13" s="117">
        <f t="shared" si="0"/>
        <v>0</v>
      </c>
      <c r="M13" s="840">
        <f>SUM(G13-(G13*L13))</f>
        <v>4096</v>
      </c>
      <c r="N13" s="421">
        <f t="shared" si="1"/>
        <v>1992</v>
      </c>
      <c r="O13" s="209">
        <f t="shared" si="2"/>
        <v>0</v>
      </c>
      <c r="P13" s="200" t="s">
        <v>223</v>
      </c>
      <c r="Q13" s="199">
        <v>0.27</v>
      </c>
      <c r="R13" s="216">
        <v>28</v>
      </c>
      <c r="U13" s="74"/>
    </row>
    <row r="14" spans="1:54" ht="15" customHeight="1">
      <c r="A14" s="721"/>
      <c r="B14" s="109" t="s">
        <v>673</v>
      </c>
      <c r="C14" s="842"/>
      <c r="D14" s="842"/>
      <c r="E14" s="814"/>
      <c r="F14" s="814"/>
      <c r="G14" s="844"/>
      <c r="H14" s="421">
        <v>1715</v>
      </c>
      <c r="I14" s="838"/>
      <c r="J14" s="578">
        <v>185500</v>
      </c>
      <c r="K14" s="130"/>
      <c r="L14" s="117">
        <f t="shared" si="0"/>
        <v>0</v>
      </c>
      <c r="M14" s="840"/>
      <c r="N14" s="421">
        <f t="shared" si="1"/>
        <v>1715</v>
      </c>
      <c r="O14" s="209">
        <f t="shared" si="2"/>
        <v>0</v>
      </c>
      <c r="P14" s="200" t="s">
        <v>297</v>
      </c>
      <c r="Q14" s="199">
        <v>0.14599999999999999</v>
      </c>
      <c r="R14" s="216">
        <v>42</v>
      </c>
      <c r="U14" s="74"/>
    </row>
    <row r="15" spans="1:54" ht="15" customHeight="1">
      <c r="A15" s="721"/>
      <c r="B15" s="109" t="s">
        <v>1126</v>
      </c>
      <c r="C15" s="842"/>
      <c r="D15" s="842"/>
      <c r="E15" s="814"/>
      <c r="F15" s="814"/>
      <c r="G15" s="845"/>
      <c r="H15" s="421">
        <v>389</v>
      </c>
      <c r="I15" s="839"/>
      <c r="J15" s="578">
        <v>42100</v>
      </c>
      <c r="K15" s="130"/>
      <c r="L15" s="117">
        <f t="shared" si="0"/>
        <v>0</v>
      </c>
      <c r="M15" s="840"/>
      <c r="N15" s="421">
        <f t="shared" si="1"/>
        <v>389</v>
      </c>
      <c r="O15" s="209">
        <f t="shared" si="2"/>
        <v>0</v>
      </c>
      <c r="P15" s="200" t="s">
        <v>224</v>
      </c>
      <c r="Q15" s="199">
        <v>0.14199999999999999</v>
      </c>
      <c r="R15" s="216">
        <v>10.5</v>
      </c>
      <c r="U15" s="74"/>
    </row>
    <row r="16" spans="1:54" ht="15" customHeight="1">
      <c r="A16" s="721" t="s">
        <v>694</v>
      </c>
      <c r="B16" s="109" t="s">
        <v>674</v>
      </c>
      <c r="C16" s="841" t="s">
        <v>334</v>
      </c>
      <c r="D16" s="841" t="s">
        <v>371</v>
      </c>
      <c r="E16" s="814" t="s">
        <v>91</v>
      </c>
      <c r="F16" s="814" t="s">
        <v>373</v>
      </c>
      <c r="G16" s="843">
        <v>4442</v>
      </c>
      <c r="H16" s="421">
        <v>2033</v>
      </c>
      <c r="I16" s="718">
        <v>480500</v>
      </c>
      <c r="J16" s="578">
        <v>219900</v>
      </c>
      <c r="K16" s="130"/>
      <c r="L16" s="117">
        <f t="shared" si="0"/>
        <v>0</v>
      </c>
      <c r="M16" s="840">
        <f>SUM(G16-(G16*L16))</f>
        <v>4442</v>
      </c>
      <c r="N16" s="421">
        <f t="shared" si="1"/>
        <v>2033</v>
      </c>
      <c r="O16" s="209">
        <f t="shared" si="2"/>
        <v>0</v>
      </c>
      <c r="P16" s="200" t="s">
        <v>223</v>
      </c>
      <c r="Q16" s="199">
        <v>0.27</v>
      </c>
      <c r="R16" s="216">
        <v>29</v>
      </c>
      <c r="U16" s="74"/>
    </row>
    <row r="17" spans="1:21" ht="15" customHeight="1">
      <c r="A17" s="721"/>
      <c r="B17" s="109" t="s">
        <v>675</v>
      </c>
      <c r="C17" s="842"/>
      <c r="D17" s="842"/>
      <c r="E17" s="814"/>
      <c r="F17" s="814"/>
      <c r="G17" s="844"/>
      <c r="H17" s="421">
        <v>2020</v>
      </c>
      <c r="I17" s="838"/>
      <c r="J17" s="578">
        <v>218500</v>
      </c>
      <c r="K17" s="130"/>
      <c r="L17" s="117">
        <f t="shared" si="0"/>
        <v>0</v>
      </c>
      <c r="M17" s="840"/>
      <c r="N17" s="421">
        <f t="shared" si="1"/>
        <v>2020</v>
      </c>
      <c r="O17" s="209">
        <f t="shared" si="2"/>
        <v>0</v>
      </c>
      <c r="P17" s="200" t="s">
        <v>300</v>
      </c>
      <c r="Q17" s="199">
        <v>0.185</v>
      </c>
      <c r="R17" s="216">
        <v>46</v>
      </c>
      <c r="U17" s="74"/>
    </row>
    <row r="18" spans="1:21" ht="15" customHeight="1">
      <c r="A18" s="721"/>
      <c r="B18" s="109" t="s">
        <v>1126</v>
      </c>
      <c r="C18" s="842"/>
      <c r="D18" s="842"/>
      <c r="E18" s="814"/>
      <c r="F18" s="814"/>
      <c r="G18" s="845"/>
      <c r="H18" s="421">
        <v>389</v>
      </c>
      <c r="I18" s="839"/>
      <c r="J18" s="578">
        <v>42100</v>
      </c>
      <c r="K18" s="130"/>
      <c r="L18" s="117">
        <f t="shared" si="0"/>
        <v>0</v>
      </c>
      <c r="M18" s="840"/>
      <c r="N18" s="421">
        <f t="shared" si="1"/>
        <v>389</v>
      </c>
      <c r="O18" s="209">
        <f t="shared" si="2"/>
        <v>0</v>
      </c>
      <c r="P18" s="200" t="s">
        <v>224</v>
      </c>
      <c r="Q18" s="199">
        <v>0.14199999999999999</v>
      </c>
      <c r="R18" s="216">
        <v>10.5</v>
      </c>
      <c r="U18" s="74"/>
    </row>
    <row r="19" spans="1:21" ht="15" customHeight="1">
      <c r="A19" s="721" t="s">
        <v>693</v>
      </c>
      <c r="B19" s="109" t="s">
        <v>676</v>
      </c>
      <c r="C19" s="841" t="s">
        <v>335</v>
      </c>
      <c r="D19" s="841" t="s">
        <v>336</v>
      </c>
      <c r="E19" s="814" t="s">
        <v>94</v>
      </c>
      <c r="F19" s="814" t="s">
        <v>372</v>
      </c>
      <c r="G19" s="843">
        <v>5422</v>
      </c>
      <c r="H19" s="421">
        <v>2067</v>
      </c>
      <c r="I19" s="718">
        <v>586600</v>
      </c>
      <c r="J19" s="578">
        <v>223600</v>
      </c>
      <c r="K19" s="130"/>
      <c r="L19" s="117">
        <f t="shared" si="0"/>
        <v>0</v>
      </c>
      <c r="M19" s="840">
        <f>SUM(G19-(G19*L19))</f>
        <v>5422</v>
      </c>
      <c r="N19" s="421">
        <f t="shared" si="1"/>
        <v>2067</v>
      </c>
      <c r="O19" s="209">
        <f t="shared" si="2"/>
        <v>0</v>
      </c>
      <c r="P19" s="200" t="s">
        <v>114</v>
      </c>
      <c r="Q19" s="199">
        <v>0.31919999999999998</v>
      </c>
      <c r="R19" s="216">
        <v>32</v>
      </c>
      <c r="U19" s="74"/>
    </row>
    <row r="20" spans="1:21" ht="15" customHeight="1">
      <c r="A20" s="721"/>
      <c r="B20" s="109" t="s">
        <v>677</v>
      </c>
      <c r="C20" s="842"/>
      <c r="D20" s="842"/>
      <c r="E20" s="814"/>
      <c r="F20" s="814"/>
      <c r="G20" s="844"/>
      <c r="H20" s="421">
        <v>2966</v>
      </c>
      <c r="I20" s="838"/>
      <c r="J20" s="578">
        <v>320900</v>
      </c>
      <c r="K20" s="130"/>
      <c r="L20" s="117">
        <f t="shared" si="0"/>
        <v>0</v>
      </c>
      <c r="M20" s="840"/>
      <c r="N20" s="421">
        <f t="shared" si="1"/>
        <v>2966</v>
      </c>
      <c r="O20" s="209">
        <f t="shared" si="2"/>
        <v>0</v>
      </c>
      <c r="P20" s="200" t="s">
        <v>376</v>
      </c>
      <c r="Q20" s="199">
        <v>0.23699999999999999</v>
      </c>
      <c r="R20" s="216">
        <v>60</v>
      </c>
      <c r="U20" s="74"/>
    </row>
    <row r="21" spans="1:21" ht="15" customHeight="1">
      <c r="A21" s="721"/>
      <c r="B21" s="109" t="s">
        <v>1126</v>
      </c>
      <c r="C21" s="842"/>
      <c r="D21" s="842"/>
      <c r="E21" s="814"/>
      <c r="F21" s="814"/>
      <c r="G21" s="845"/>
      <c r="H21" s="421">
        <v>389</v>
      </c>
      <c r="I21" s="839"/>
      <c r="J21" s="578">
        <v>42100</v>
      </c>
      <c r="K21" s="130"/>
      <c r="L21" s="117">
        <f t="shared" si="0"/>
        <v>0</v>
      </c>
      <c r="M21" s="840"/>
      <c r="N21" s="421">
        <f t="shared" si="1"/>
        <v>389</v>
      </c>
      <c r="O21" s="209">
        <f t="shared" si="2"/>
        <v>0</v>
      </c>
      <c r="P21" s="200" t="s">
        <v>224</v>
      </c>
      <c r="Q21" s="199">
        <v>0.14199999999999999</v>
      </c>
      <c r="R21" s="216">
        <v>10.5</v>
      </c>
      <c r="U21" s="74"/>
    </row>
    <row r="22" spans="1:21" ht="15" customHeight="1">
      <c r="A22" s="721" t="s">
        <v>692</v>
      </c>
      <c r="B22" s="109" t="s">
        <v>678</v>
      </c>
      <c r="C22" s="841" t="s">
        <v>337</v>
      </c>
      <c r="D22" s="841" t="s">
        <v>338</v>
      </c>
      <c r="E22" s="814" t="s">
        <v>374</v>
      </c>
      <c r="F22" s="814" t="s">
        <v>375</v>
      </c>
      <c r="G22" s="843">
        <v>5792</v>
      </c>
      <c r="H22" s="421">
        <v>2148</v>
      </c>
      <c r="I22" s="718">
        <v>626600</v>
      </c>
      <c r="J22" s="578">
        <v>232400</v>
      </c>
      <c r="K22" s="130"/>
      <c r="L22" s="117">
        <f t="shared" si="0"/>
        <v>0</v>
      </c>
      <c r="M22" s="840">
        <f>SUM(G22-(G22*L22))</f>
        <v>5792</v>
      </c>
      <c r="N22" s="421">
        <f t="shared" si="1"/>
        <v>2148</v>
      </c>
      <c r="O22" s="209">
        <f t="shared" si="2"/>
        <v>0</v>
      </c>
      <c r="P22" s="200" t="s">
        <v>114</v>
      </c>
      <c r="Q22" s="199">
        <v>0.31919999999999998</v>
      </c>
      <c r="R22" s="216">
        <v>34</v>
      </c>
      <c r="U22" s="74"/>
    </row>
    <row r="23" spans="1:21" ht="15" customHeight="1">
      <c r="A23" s="721"/>
      <c r="B23" s="109" t="s">
        <v>679</v>
      </c>
      <c r="C23" s="842"/>
      <c r="D23" s="842"/>
      <c r="E23" s="814"/>
      <c r="F23" s="814"/>
      <c r="G23" s="844"/>
      <c r="H23" s="421">
        <v>3255</v>
      </c>
      <c r="I23" s="838"/>
      <c r="J23" s="578">
        <v>352100</v>
      </c>
      <c r="K23" s="130"/>
      <c r="L23" s="117">
        <f t="shared" si="0"/>
        <v>0</v>
      </c>
      <c r="M23" s="840"/>
      <c r="N23" s="421">
        <f t="shared" si="1"/>
        <v>3255</v>
      </c>
      <c r="O23" s="209">
        <f t="shared" si="2"/>
        <v>0</v>
      </c>
      <c r="P23" s="200" t="s">
        <v>376</v>
      </c>
      <c r="Q23" s="199">
        <v>0.23699999999999999</v>
      </c>
      <c r="R23" s="216">
        <v>60</v>
      </c>
      <c r="U23" s="74"/>
    </row>
    <row r="24" spans="1:21" ht="15" customHeight="1">
      <c r="A24" s="721"/>
      <c r="B24" s="109" t="s">
        <v>1126</v>
      </c>
      <c r="C24" s="842"/>
      <c r="D24" s="842"/>
      <c r="E24" s="814"/>
      <c r="F24" s="814"/>
      <c r="G24" s="845"/>
      <c r="H24" s="421">
        <v>389</v>
      </c>
      <c r="I24" s="839"/>
      <c r="J24" s="578">
        <v>42100</v>
      </c>
      <c r="K24" s="130"/>
      <c r="L24" s="117">
        <f t="shared" si="0"/>
        <v>0</v>
      </c>
      <c r="M24" s="840"/>
      <c r="N24" s="421">
        <f t="shared" si="1"/>
        <v>389</v>
      </c>
      <c r="O24" s="209">
        <f t="shared" si="2"/>
        <v>0</v>
      </c>
      <c r="P24" s="200" t="s">
        <v>224</v>
      </c>
      <c r="Q24" s="199">
        <v>0.14199999999999999</v>
      </c>
      <c r="R24" s="216">
        <v>10.5</v>
      </c>
      <c r="U24" s="74"/>
    </row>
    <row r="25" spans="1:21" ht="15" customHeight="1">
      <c r="A25" s="721" t="s">
        <v>691</v>
      </c>
      <c r="B25" s="109" t="s">
        <v>678</v>
      </c>
      <c r="C25" s="841" t="s">
        <v>337</v>
      </c>
      <c r="D25" s="841" t="s">
        <v>338</v>
      </c>
      <c r="E25" s="814" t="s">
        <v>374</v>
      </c>
      <c r="F25" s="814" t="s">
        <v>375</v>
      </c>
      <c r="G25" s="843">
        <v>6281</v>
      </c>
      <c r="H25" s="421">
        <v>2148</v>
      </c>
      <c r="I25" s="718">
        <v>679500</v>
      </c>
      <c r="J25" s="578">
        <v>232400</v>
      </c>
      <c r="K25" s="130"/>
      <c r="L25" s="117">
        <f t="shared" si="0"/>
        <v>0</v>
      </c>
      <c r="M25" s="840">
        <f>SUM(G25-(G25*L25))</f>
        <v>6281</v>
      </c>
      <c r="N25" s="421">
        <f t="shared" si="1"/>
        <v>2148</v>
      </c>
      <c r="O25" s="209">
        <f t="shared" si="2"/>
        <v>0</v>
      </c>
      <c r="P25" s="200" t="s">
        <v>114</v>
      </c>
      <c r="Q25" s="199">
        <v>0.31919999999999998</v>
      </c>
      <c r="R25" s="216">
        <v>34</v>
      </c>
      <c r="U25" s="74"/>
    </row>
    <row r="26" spans="1:21" ht="15" customHeight="1">
      <c r="A26" s="721"/>
      <c r="B26" s="109" t="s">
        <v>680</v>
      </c>
      <c r="C26" s="842"/>
      <c r="D26" s="842"/>
      <c r="E26" s="814"/>
      <c r="F26" s="814"/>
      <c r="G26" s="844"/>
      <c r="H26" s="421">
        <v>3744</v>
      </c>
      <c r="I26" s="838"/>
      <c r="J26" s="578">
        <v>405000</v>
      </c>
      <c r="K26" s="130"/>
      <c r="L26" s="117">
        <f t="shared" si="0"/>
        <v>0</v>
      </c>
      <c r="M26" s="840"/>
      <c r="N26" s="421">
        <f t="shared" si="1"/>
        <v>3744</v>
      </c>
      <c r="O26" s="209">
        <f t="shared" si="2"/>
        <v>0</v>
      </c>
      <c r="P26" s="200" t="s">
        <v>376</v>
      </c>
      <c r="Q26" s="199">
        <v>0.23699999999999999</v>
      </c>
      <c r="R26" s="216">
        <v>61</v>
      </c>
      <c r="U26" s="74"/>
    </row>
    <row r="27" spans="1:21" ht="15" customHeight="1">
      <c r="A27" s="721"/>
      <c r="B27" s="109" t="s">
        <v>1126</v>
      </c>
      <c r="C27" s="842"/>
      <c r="D27" s="842"/>
      <c r="E27" s="814"/>
      <c r="F27" s="814"/>
      <c r="G27" s="845"/>
      <c r="H27" s="421">
        <v>389</v>
      </c>
      <c r="I27" s="839"/>
      <c r="J27" s="578">
        <v>42100</v>
      </c>
      <c r="K27" s="130"/>
      <c r="L27" s="117">
        <f t="shared" si="0"/>
        <v>0</v>
      </c>
      <c r="M27" s="840"/>
      <c r="N27" s="421">
        <f t="shared" si="1"/>
        <v>389</v>
      </c>
      <c r="O27" s="209">
        <f t="shared" si="2"/>
        <v>0</v>
      </c>
      <c r="P27" s="200" t="s">
        <v>224</v>
      </c>
      <c r="Q27" s="199">
        <v>0.14199999999999999</v>
      </c>
      <c r="R27" s="216">
        <v>10.5</v>
      </c>
      <c r="U27" s="74"/>
    </row>
    <row r="28" spans="1:21" ht="15" customHeight="1">
      <c r="A28" s="721" t="s">
        <v>690</v>
      </c>
      <c r="B28" s="109" t="s">
        <v>681</v>
      </c>
      <c r="C28" s="841" t="s">
        <v>377</v>
      </c>
      <c r="D28" s="841" t="s">
        <v>378</v>
      </c>
      <c r="E28" s="814" t="s">
        <v>379</v>
      </c>
      <c r="F28" s="814" t="s">
        <v>380</v>
      </c>
      <c r="G28" s="843">
        <v>6186</v>
      </c>
      <c r="H28" s="421">
        <v>2220</v>
      </c>
      <c r="I28" s="718">
        <v>669200</v>
      </c>
      <c r="J28" s="578">
        <v>240200</v>
      </c>
      <c r="K28" s="130"/>
      <c r="L28" s="117">
        <f t="shared" si="0"/>
        <v>0</v>
      </c>
      <c r="M28" s="840">
        <f>SUM(G28-(G28*L28))</f>
        <v>6186</v>
      </c>
      <c r="N28" s="421">
        <f t="shared" si="1"/>
        <v>2220</v>
      </c>
      <c r="O28" s="209">
        <f t="shared" si="2"/>
        <v>0</v>
      </c>
      <c r="P28" s="200" t="s">
        <v>114</v>
      </c>
      <c r="Q28" s="199">
        <v>0.31919999999999998</v>
      </c>
      <c r="R28" s="216">
        <v>34</v>
      </c>
      <c r="U28" s="74"/>
    </row>
    <row r="29" spans="1:21" ht="15" customHeight="1">
      <c r="A29" s="721"/>
      <c r="B29" s="109" t="s">
        <v>682</v>
      </c>
      <c r="C29" s="842"/>
      <c r="D29" s="842"/>
      <c r="E29" s="814"/>
      <c r="F29" s="814"/>
      <c r="G29" s="844"/>
      <c r="H29" s="421">
        <v>3577</v>
      </c>
      <c r="I29" s="838"/>
      <c r="J29" s="578">
        <v>386900</v>
      </c>
      <c r="K29" s="130"/>
      <c r="L29" s="117">
        <f t="shared" si="0"/>
        <v>0</v>
      </c>
      <c r="M29" s="840"/>
      <c r="N29" s="421">
        <f t="shared" si="1"/>
        <v>3577</v>
      </c>
      <c r="O29" s="209">
        <f t="shared" si="2"/>
        <v>0</v>
      </c>
      <c r="P29" s="200" t="s">
        <v>381</v>
      </c>
      <c r="Q29" s="199">
        <v>0.3</v>
      </c>
      <c r="R29" s="216">
        <v>75</v>
      </c>
      <c r="U29" s="74"/>
    </row>
    <row r="30" spans="1:21" ht="15" customHeight="1">
      <c r="A30" s="721"/>
      <c r="B30" s="109" t="s">
        <v>1126</v>
      </c>
      <c r="C30" s="842"/>
      <c r="D30" s="842"/>
      <c r="E30" s="814"/>
      <c r="F30" s="814"/>
      <c r="G30" s="845"/>
      <c r="H30" s="421">
        <v>389</v>
      </c>
      <c r="I30" s="839"/>
      <c r="J30" s="578">
        <v>42100</v>
      </c>
      <c r="K30" s="130"/>
      <c r="L30" s="117">
        <f t="shared" si="0"/>
        <v>0</v>
      </c>
      <c r="M30" s="840"/>
      <c r="N30" s="421">
        <f t="shared" si="1"/>
        <v>389</v>
      </c>
      <c r="O30" s="209">
        <f t="shared" si="2"/>
        <v>0</v>
      </c>
      <c r="P30" s="200" t="s">
        <v>224</v>
      </c>
      <c r="Q30" s="199">
        <v>0.14199999999999999</v>
      </c>
      <c r="R30" s="216">
        <v>10.5</v>
      </c>
      <c r="U30" s="74"/>
    </row>
    <row r="31" spans="1:21" ht="15" customHeight="1">
      <c r="A31" s="721" t="s">
        <v>689</v>
      </c>
      <c r="B31" s="109" t="s">
        <v>681</v>
      </c>
      <c r="C31" s="841" t="s">
        <v>377</v>
      </c>
      <c r="D31" s="841" t="s">
        <v>378</v>
      </c>
      <c r="E31" s="814" t="s">
        <v>379</v>
      </c>
      <c r="F31" s="814" t="s">
        <v>380</v>
      </c>
      <c r="G31" s="843">
        <v>6721</v>
      </c>
      <c r="H31" s="421">
        <v>2220</v>
      </c>
      <c r="I31" s="718">
        <v>727100</v>
      </c>
      <c r="J31" s="578">
        <v>240200</v>
      </c>
      <c r="K31" s="130"/>
      <c r="L31" s="117">
        <f t="shared" si="0"/>
        <v>0</v>
      </c>
      <c r="M31" s="840">
        <f>SUM(G31-(G31*L31))</f>
        <v>6721</v>
      </c>
      <c r="N31" s="421">
        <f t="shared" si="1"/>
        <v>2220</v>
      </c>
      <c r="O31" s="209">
        <f t="shared" si="2"/>
        <v>0</v>
      </c>
      <c r="P31" s="200" t="s">
        <v>114</v>
      </c>
      <c r="Q31" s="199">
        <v>0.31919999999999998</v>
      </c>
      <c r="R31" s="216">
        <v>34</v>
      </c>
      <c r="U31" s="74"/>
    </row>
    <row r="32" spans="1:21" ht="15" customHeight="1">
      <c r="A32" s="721"/>
      <c r="B32" s="109" t="s">
        <v>683</v>
      </c>
      <c r="C32" s="842"/>
      <c r="D32" s="842"/>
      <c r="E32" s="814"/>
      <c r="F32" s="814"/>
      <c r="G32" s="844"/>
      <c r="H32" s="421">
        <v>4112</v>
      </c>
      <c r="I32" s="838"/>
      <c r="J32" s="578">
        <v>444800</v>
      </c>
      <c r="K32" s="130"/>
      <c r="L32" s="117">
        <f t="shared" si="0"/>
        <v>0</v>
      </c>
      <c r="M32" s="840"/>
      <c r="N32" s="421">
        <f t="shared" si="1"/>
        <v>4112</v>
      </c>
      <c r="O32" s="209">
        <f t="shared" si="2"/>
        <v>0</v>
      </c>
      <c r="P32" s="200" t="s">
        <v>381</v>
      </c>
      <c r="Q32" s="199">
        <v>0.3</v>
      </c>
      <c r="R32" s="216">
        <v>75</v>
      </c>
      <c r="U32" s="74"/>
    </row>
    <row r="33" spans="1:21" ht="15" customHeight="1">
      <c r="A33" s="721"/>
      <c r="B33" s="109" t="s">
        <v>1126</v>
      </c>
      <c r="C33" s="842"/>
      <c r="D33" s="842"/>
      <c r="E33" s="814"/>
      <c r="F33" s="814"/>
      <c r="G33" s="845"/>
      <c r="H33" s="421">
        <v>389</v>
      </c>
      <c r="I33" s="839"/>
      <c r="J33" s="578">
        <v>42100</v>
      </c>
      <c r="K33" s="130"/>
      <c r="L33" s="117">
        <f t="shared" si="0"/>
        <v>0</v>
      </c>
      <c r="M33" s="840"/>
      <c r="N33" s="421">
        <f t="shared" si="1"/>
        <v>389</v>
      </c>
      <c r="O33" s="209">
        <f t="shared" si="2"/>
        <v>0</v>
      </c>
      <c r="P33" s="200" t="s">
        <v>224</v>
      </c>
      <c r="Q33" s="199">
        <v>0.14199999999999999</v>
      </c>
      <c r="R33" s="216">
        <v>10.5</v>
      </c>
      <c r="U33" s="74"/>
    </row>
    <row r="34" spans="1:21" ht="15" customHeight="1">
      <c r="A34" s="721" t="s">
        <v>688</v>
      </c>
      <c r="B34" s="109" t="s">
        <v>684</v>
      </c>
      <c r="C34" s="841" t="s">
        <v>382</v>
      </c>
      <c r="D34" s="841" t="s">
        <v>383</v>
      </c>
      <c r="E34" s="814" t="s">
        <v>215</v>
      </c>
      <c r="F34" s="814" t="s">
        <v>384</v>
      </c>
      <c r="G34" s="843">
        <v>7270</v>
      </c>
      <c r="H34" s="421">
        <v>2971</v>
      </c>
      <c r="I34" s="718">
        <v>786500</v>
      </c>
      <c r="J34" s="578">
        <v>321400</v>
      </c>
      <c r="K34" s="130"/>
      <c r="L34" s="117">
        <f t="shared" si="0"/>
        <v>0</v>
      </c>
      <c r="M34" s="840">
        <f>SUM(G34-(G34*L34))</f>
        <v>7270</v>
      </c>
      <c r="N34" s="421">
        <f t="shared" si="1"/>
        <v>2971</v>
      </c>
      <c r="O34" s="209">
        <f t="shared" si="2"/>
        <v>0</v>
      </c>
      <c r="P34" s="200" t="s">
        <v>114</v>
      </c>
      <c r="Q34" s="199">
        <v>0.31919999999999998</v>
      </c>
      <c r="R34" s="216">
        <v>34</v>
      </c>
      <c r="U34" s="74"/>
    </row>
    <row r="35" spans="1:21" ht="15" customHeight="1">
      <c r="A35" s="721"/>
      <c r="B35" s="109" t="s">
        <v>685</v>
      </c>
      <c r="C35" s="842"/>
      <c r="D35" s="842"/>
      <c r="E35" s="814"/>
      <c r="F35" s="814"/>
      <c r="G35" s="844"/>
      <c r="H35" s="421">
        <v>3910</v>
      </c>
      <c r="I35" s="838"/>
      <c r="J35" s="578">
        <v>423000</v>
      </c>
      <c r="K35" s="130"/>
      <c r="L35" s="117">
        <f t="shared" si="0"/>
        <v>0</v>
      </c>
      <c r="M35" s="840"/>
      <c r="N35" s="421">
        <f t="shared" si="1"/>
        <v>3910</v>
      </c>
      <c r="O35" s="209">
        <f t="shared" si="2"/>
        <v>0</v>
      </c>
      <c r="P35" s="200" t="s">
        <v>381</v>
      </c>
      <c r="Q35" s="199">
        <v>0.3</v>
      </c>
      <c r="R35" s="216">
        <v>75</v>
      </c>
      <c r="U35" s="74"/>
    </row>
    <row r="36" spans="1:21" ht="15" customHeight="1">
      <c r="A36" s="721"/>
      <c r="B36" s="109" t="s">
        <v>1126</v>
      </c>
      <c r="C36" s="842"/>
      <c r="D36" s="842"/>
      <c r="E36" s="814"/>
      <c r="F36" s="814"/>
      <c r="G36" s="845"/>
      <c r="H36" s="421">
        <v>389</v>
      </c>
      <c r="I36" s="839"/>
      <c r="J36" s="578">
        <v>42100</v>
      </c>
      <c r="K36" s="130"/>
      <c r="L36" s="117">
        <f t="shared" si="0"/>
        <v>0</v>
      </c>
      <c r="M36" s="840"/>
      <c r="N36" s="421">
        <f t="shared" si="1"/>
        <v>389</v>
      </c>
      <c r="O36" s="209">
        <f t="shared" si="2"/>
        <v>0</v>
      </c>
      <c r="P36" s="200" t="s">
        <v>224</v>
      </c>
      <c r="Q36" s="199">
        <v>0.14199999999999999</v>
      </c>
      <c r="R36" s="216">
        <v>10.5</v>
      </c>
      <c r="U36" s="74"/>
    </row>
    <row r="37" spans="1:21" ht="15" customHeight="1">
      <c r="A37" s="721" t="s">
        <v>687</v>
      </c>
      <c r="B37" s="109" t="s">
        <v>684</v>
      </c>
      <c r="C37" s="841" t="s">
        <v>382</v>
      </c>
      <c r="D37" s="841" t="s">
        <v>383</v>
      </c>
      <c r="E37" s="814" t="s">
        <v>215</v>
      </c>
      <c r="F37" s="814" t="s">
        <v>384</v>
      </c>
      <c r="G37" s="843">
        <v>7855</v>
      </c>
      <c r="H37" s="421">
        <v>2971</v>
      </c>
      <c r="I37" s="718">
        <v>849700</v>
      </c>
      <c r="J37" s="578">
        <v>321400</v>
      </c>
      <c r="K37" s="130"/>
      <c r="L37" s="117">
        <f t="shared" si="0"/>
        <v>0</v>
      </c>
      <c r="M37" s="840">
        <f>SUM(G37-(G37*L37))</f>
        <v>7855</v>
      </c>
      <c r="N37" s="421">
        <f t="shared" si="1"/>
        <v>2971</v>
      </c>
      <c r="O37" s="209">
        <f t="shared" si="2"/>
        <v>0</v>
      </c>
      <c r="P37" s="200" t="s">
        <v>114</v>
      </c>
      <c r="Q37" s="199">
        <v>0.31919999999999998</v>
      </c>
      <c r="R37" s="216">
        <v>34</v>
      </c>
      <c r="U37" s="74"/>
    </row>
    <row r="38" spans="1:21" ht="15" customHeight="1">
      <c r="A38" s="721"/>
      <c r="B38" s="109" t="s">
        <v>686</v>
      </c>
      <c r="C38" s="842"/>
      <c r="D38" s="842"/>
      <c r="E38" s="814"/>
      <c r="F38" s="814"/>
      <c r="G38" s="844"/>
      <c r="H38" s="421">
        <v>4495</v>
      </c>
      <c r="I38" s="838"/>
      <c r="J38" s="578">
        <v>486200</v>
      </c>
      <c r="K38" s="130"/>
      <c r="L38" s="117">
        <f t="shared" si="0"/>
        <v>0</v>
      </c>
      <c r="M38" s="840"/>
      <c r="N38" s="421">
        <f t="shared" si="1"/>
        <v>4495</v>
      </c>
      <c r="O38" s="209">
        <f t="shared" si="2"/>
        <v>0</v>
      </c>
      <c r="P38" s="200" t="s">
        <v>381</v>
      </c>
      <c r="Q38" s="199">
        <v>0.3</v>
      </c>
      <c r="R38" s="216">
        <v>75</v>
      </c>
      <c r="U38" s="74"/>
    </row>
    <row r="39" spans="1:21" ht="15" customHeight="1">
      <c r="A39" s="721"/>
      <c r="B39" s="109" t="s">
        <v>1126</v>
      </c>
      <c r="C39" s="842"/>
      <c r="D39" s="842"/>
      <c r="E39" s="814"/>
      <c r="F39" s="814"/>
      <c r="G39" s="845"/>
      <c r="H39" s="421">
        <v>389</v>
      </c>
      <c r="I39" s="839"/>
      <c r="J39" s="578">
        <v>42100</v>
      </c>
      <c r="K39" s="130"/>
      <c r="L39" s="117">
        <f t="shared" si="0"/>
        <v>0</v>
      </c>
      <c r="M39" s="840"/>
      <c r="N39" s="421">
        <f t="shared" si="1"/>
        <v>389</v>
      </c>
      <c r="O39" s="209">
        <f t="shared" si="2"/>
        <v>0</v>
      </c>
      <c r="P39" s="200" t="s">
        <v>224</v>
      </c>
      <c r="Q39" s="199">
        <v>0.14199999999999999</v>
      </c>
      <c r="R39" s="216">
        <v>10.5</v>
      </c>
      <c r="U39" s="74"/>
    </row>
    <row r="40" spans="1:21" ht="28.95" customHeight="1">
      <c r="A40" s="849" t="s">
        <v>520</v>
      </c>
      <c r="B40" s="731"/>
      <c r="C40" s="731"/>
      <c r="D40" s="731"/>
      <c r="E40" s="731"/>
      <c r="F40" s="731"/>
      <c r="G40" s="731"/>
      <c r="H40" s="731"/>
      <c r="I40" s="731"/>
      <c r="J40" s="731"/>
      <c r="K40" s="731"/>
      <c r="L40" s="731"/>
      <c r="M40" s="731"/>
      <c r="N40" s="731"/>
      <c r="O40" s="118"/>
      <c r="P40" s="119"/>
      <c r="Q40" s="119"/>
      <c r="R40" s="228"/>
      <c r="U40" s="74"/>
    </row>
    <row r="41" spans="1:21" ht="28.95" customHeight="1">
      <c r="A41" s="744" t="s">
        <v>1185</v>
      </c>
      <c r="B41" s="745"/>
      <c r="C41" s="745"/>
      <c r="D41" s="745"/>
      <c r="E41" s="745"/>
      <c r="F41" s="745"/>
      <c r="G41" s="745"/>
      <c r="H41" s="745"/>
      <c r="I41" s="745"/>
      <c r="J41" s="745"/>
      <c r="K41" s="745"/>
      <c r="L41" s="745"/>
      <c r="M41" s="745"/>
      <c r="N41" s="745"/>
      <c r="O41" s="745"/>
      <c r="P41" s="745"/>
      <c r="Q41" s="745"/>
      <c r="R41" s="746"/>
      <c r="U41" s="74"/>
    </row>
    <row r="42" spans="1:21" ht="15" customHeight="1">
      <c r="A42" s="721" t="s">
        <v>669</v>
      </c>
      <c r="B42" s="109" t="s">
        <v>670</v>
      </c>
      <c r="C42" s="846" t="s">
        <v>385</v>
      </c>
      <c r="D42" s="846" t="s">
        <v>386</v>
      </c>
      <c r="E42" s="848" t="s">
        <v>90</v>
      </c>
      <c r="F42" s="848" t="s">
        <v>45</v>
      </c>
      <c r="G42" s="843">
        <v>3417</v>
      </c>
      <c r="H42" s="421">
        <v>1950</v>
      </c>
      <c r="I42" s="718">
        <v>369700</v>
      </c>
      <c r="J42" s="578">
        <v>211000</v>
      </c>
      <c r="K42" s="130"/>
      <c r="L42" s="117">
        <f t="shared" ref="L42:L71" si="3">$E$3</f>
        <v>0</v>
      </c>
      <c r="M42" s="840">
        <f>SUM(G42-(G42*L42))</f>
        <v>3417</v>
      </c>
      <c r="N42" s="421">
        <f t="shared" ref="N42:N71" si="4">SUM(H42-(H42*L42))</f>
        <v>1950</v>
      </c>
      <c r="O42" s="209">
        <f t="shared" ref="O42:O68" si="5">K42*N42</f>
        <v>0</v>
      </c>
      <c r="P42" s="200" t="s">
        <v>223</v>
      </c>
      <c r="Q42" s="199">
        <v>0.27</v>
      </c>
      <c r="R42" s="216">
        <v>28</v>
      </c>
      <c r="U42" s="74"/>
    </row>
    <row r="43" spans="1:21" ht="15" customHeight="1">
      <c r="A43" s="721"/>
      <c r="B43" s="109" t="s">
        <v>696</v>
      </c>
      <c r="C43" s="847"/>
      <c r="D43" s="847"/>
      <c r="E43" s="848"/>
      <c r="F43" s="848"/>
      <c r="G43" s="844"/>
      <c r="H43" s="421">
        <v>1078</v>
      </c>
      <c r="I43" s="838"/>
      <c r="J43" s="578">
        <v>116600</v>
      </c>
      <c r="K43" s="130"/>
      <c r="L43" s="117">
        <f t="shared" si="3"/>
        <v>0</v>
      </c>
      <c r="M43" s="840"/>
      <c r="N43" s="421">
        <f t="shared" si="4"/>
        <v>1078</v>
      </c>
      <c r="O43" s="209">
        <f t="shared" si="5"/>
        <v>0</v>
      </c>
      <c r="P43" s="200" t="s">
        <v>296</v>
      </c>
      <c r="Q43" s="199">
        <v>0.126</v>
      </c>
      <c r="R43" s="216">
        <v>36</v>
      </c>
      <c r="U43" s="74"/>
    </row>
    <row r="44" spans="1:21" ht="15" customHeight="1">
      <c r="A44" s="721"/>
      <c r="B44" s="109" t="s">
        <v>1126</v>
      </c>
      <c r="C44" s="847"/>
      <c r="D44" s="847"/>
      <c r="E44" s="848"/>
      <c r="F44" s="848"/>
      <c r="G44" s="845"/>
      <c r="H44" s="421">
        <v>389</v>
      </c>
      <c r="I44" s="839"/>
      <c r="J44" s="578">
        <v>42100</v>
      </c>
      <c r="K44" s="130"/>
      <c r="L44" s="117">
        <f t="shared" si="3"/>
        <v>0</v>
      </c>
      <c r="M44" s="840"/>
      <c r="N44" s="421">
        <f t="shared" si="4"/>
        <v>389</v>
      </c>
      <c r="O44" s="209">
        <f t="shared" si="5"/>
        <v>0</v>
      </c>
      <c r="P44" s="200" t="s">
        <v>224</v>
      </c>
      <c r="Q44" s="199">
        <v>0.14199999999999999</v>
      </c>
      <c r="R44" s="216">
        <v>10.5</v>
      </c>
      <c r="U44" s="74"/>
    </row>
    <row r="45" spans="1:21" ht="15" customHeight="1">
      <c r="A45" s="721" t="s">
        <v>695</v>
      </c>
      <c r="B45" s="109" t="s">
        <v>672</v>
      </c>
      <c r="C45" s="841" t="s">
        <v>386</v>
      </c>
      <c r="D45" s="841" t="s">
        <v>387</v>
      </c>
      <c r="E45" s="814" t="s">
        <v>388</v>
      </c>
      <c r="F45" s="814" t="s">
        <v>389</v>
      </c>
      <c r="G45" s="843">
        <v>3667</v>
      </c>
      <c r="H45" s="421">
        <v>1992</v>
      </c>
      <c r="I45" s="718">
        <v>396700</v>
      </c>
      <c r="J45" s="578">
        <v>215500</v>
      </c>
      <c r="K45" s="130"/>
      <c r="L45" s="117">
        <f t="shared" si="3"/>
        <v>0</v>
      </c>
      <c r="M45" s="840">
        <f>SUM(G45-(G45*L45))</f>
        <v>3667</v>
      </c>
      <c r="N45" s="421">
        <f t="shared" si="4"/>
        <v>1992</v>
      </c>
      <c r="O45" s="209">
        <f t="shared" si="5"/>
        <v>0</v>
      </c>
      <c r="P45" s="200" t="s">
        <v>223</v>
      </c>
      <c r="Q45" s="199">
        <v>0.27</v>
      </c>
      <c r="R45" s="216">
        <v>28</v>
      </c>
      <c r="U45" s="74"/>
    </row>
    <row r="46" spans="1:21" ht="15" customHeight="1">
      <c r="A46" s="721"/>
      <c r="B46" s="109" t="s">
        <v>697</v>
      </c>
      <c r="C46" s="842"/>
      <c r="D46" s="842"/>
      <c r="E46" s="814"/>
      <c r="F46" s="814"/>
      <c r="G46" s="844"/>
      <c r="H46" s="421">
        <v>1286</v>
      </c>
      <c r="I46" s="838"/>
      <c r="J46" s="578">
        <v>139100</v>
      </c>
      <c r="K46" s="130"/>
      <c r="L46" s="117">
        <f t="shared" si="3"/>
        <v>0</v>
      </c>
      <c r="M46" s="840"/>
      <c r="N46" s="421">
        <f t="shared" si="4"/>
        <v>1286</v>
      </c>
      <c r="O46" s="209">
        <f t="shared" si="5"/>
        <v>0</v>
      </c>
      <c r="P46" s="200" t="s">
        <v>297</v>
      </c>
      <c r="Q46" s="199">
        <v>0.249</v>
      </c>
      <c r="R46" s="216">
        <v>40</v>
      </c>
      <c r="U46" s="74"/>
    </row>
    <row r="47" spans="1:21" ht="15" customHeight="1">
      <c r="A47" s="721"/>
      <c r="B47" s="109" t="s">
        <v>1126</v>
      </c>
      <c r="C47" s="842"/>
      <c r="D47" s="842"/>
      <c r="E47" s="814"/>
      <c r="F47" s="814"/>
      <c r="G47" s="845"/>
      <c r="H47" s="421">
        <v>389</v>
      </c>
      <c r="I47" s="839"/>
      <c r="J47" s="578">
        <v>42100</v>
      </c>
      <c r="K47" s="130"/>
      <c r="L47" s="117">
        <f t="shared" si="3"/>
        <v>0</v>
      </c>
      <c r="M47" s="840"/>
      <c r="N47" s="421">
        <f t="shared" si="4"/>
        <v>389</v>
      </c>
      <c r="O47" s="209">
        <f t="shared" si="5"/>
        <v>0</v>
      </c>
      <c r="P47" s="200" t="s">
        <v>224</v>
      </c>
      <c r="Q47" s="199">
        <v>0.14199999999999999</v>
      </c>
      <c r="R47" s="216">
        <v>10.5</v>
      </c>
      <c r="U47" s="74"/>
    </row>
    <row r="48" spans="1:21" ht="15" customHeight="1">
      <c r="A48" s="721" t="s">
        <v>694</v>
      </c>
      <c r="B48" s="109" t="s">
        <v>674</v>
      </c>
      <c r="C48" s="841" t="s">
        <v>390</v>
      </c>
      <c r="D48" s="841" t="s">
        <v>391</v>
      </c>
      <c r="E48" s="814" t="s">
        <v>34</v>
      </c>
      <c r="F48" s="814" t="s">
        <v>63</v>
      </c>
      <c r="G48" s="843">
        <v>3937</v>
      </c>
      <c r="H48" s="421">
        <v>2033</v>
      </c>
      <c r="I48" s="718">
        <v>425900</v>
      </c>
      <c r="J48" s="578">
        <v>219900</v>
      </c>
      <c r="K48" s="130"/>
      <c r="L48" s="117">
        <f t="shared" si="3"/>
        <v>0</v>
      </c>
      <c r="M48" s="840">
        <f>SUM(G48-(G48*L48))</f>
        <v>3937</v>
      </c>
      <c r="N48" s="421">
        <f t="shared" si="4"/>
        <v>2033</v>
      </c>
      <c r="O48" s="209">
        <f t="shared" si="5"/>
        <v>0</v>
      </c>
      <c r="P48" s="200" t="s">
        <v>223</v>
      </c>
      <c r="Q48" s="199">
        <v>0.27</v>
      </c>
      <c r="R48" s="216">
        <v>29</v>
      </c>
      <c r="U48" s="74"/>
    </row>
    <row r="49" spans="1:21" ht="15" customHeight="1">
      <c r="A49" s="721"/>
      <c r="B49" s="109" t="s">
        <v>698</v>
      </c>
      <c r="C49" s="842"/>
      <c r="D49" s="842"/>
      <c r="E49" s="814"/>
      <c r="F49" s="814"/>
      <c r="G49" s="844"/>
      <c r="H49" s="421">
        <v>1515</v>
      </c>
      <c r="I49" s="838"/>
      <c r="J49" s="578">
        <v>163900</v>
      </c>
      <c r="K49" s="130"/>
      <c r="L49" s="117">
        <f t="shared" si="3"/>
        <v>0</v>
      </c>
      <c r="M49" s="840"/>
      <c r="N49" s="421">
        <f t="shared" si="4"/>
        <v>1515</v>
      </c>
      <c r="O49" s="209">
        <f t="shared" si="5"/>
        <v>0</v>
      </c>
      <c r="P49" s="200" t="s">
        <v>297</v>
      </c>
      <c r="Q49" s="199">
        <v>0.249</v>
      </c>
      <c r="R49" s="216">
        <v>42</v>
      </c>
      <c r="U49" s="74"/>
    </row>
    <row r="50" spans="1:21" ht="15" customHeight="1">
      <c r="A50" s="721"/>
      <c r="B50" s="109" t="s">
        <v>1126</v>
      </c>
      <c r="C50" s="842"/>
      <c r="D50" s="842"/>
      <c r="E50" s="814"/>
      <c r="F50" s="814"/>
      <c r="G50" s="845"/>
      <c r="H50" s="421">
        <v>389</v>
      </c>
      <c r="I50" s="839"/>
      <c r="J50" s="578">
        <v>42100</v>
      </c>
      <c r="K50" s="130"/>
      <c r="L50" s="117">
        <f t="shared" si="3"/>
        <v>0</v>
      </c>
      <c r="M50" s="840"/>
      <c r="N50" s="421">
        <f t="shared" si="4"/>
        <v>389</v>
      </c>
      <c r="O50" s="209">
        <f t="shared" si="5"/>
        <v>0</v>
      </c>
      <c r="P50" s="200" t="s">
        <v>224</v>
      </c>
      <c r="Q50" s="199">
        <v>0.14199999999999999</v>
      </c>
      <c r="R50" s="216">
        <v>10.5</v>
      </c>
      <c r="U50" s="74"/>
    </row>
    <row r="51" spans="1:21" ht="15" customHeight="1">
      <c r="A51" s="721" t="s">
        <v>693</v>
      </c>
      <c r="B51" s="109" t="s">
        <v>676</v>
      </c>
      <c r="C51" s="841" t="s">
        <v>392</v>
      </c>
      <c r="D51" s="841" t="s">
        <v>393</v>
      </c>
      <c r="E51" s="814" t="s">
        <v>213</v>
      </c>
      <c r="F51" s="814" t="s">
        <v>394</v>
      </c>
      <c r="G51" s="843">
        <v>4679</v>
      </c>
      <c r="H51" s="421">
        <v>2067</v>
      </c>
      <c r="I51" s="718">
        <v>506200</v>
      </c>
      <c r="J51" s="578">
        <v>223600</v>
      </c>
      <c r="K51" s="130"/>
      <c r="L51" s="117">
        <f t="shared" si="3"/>
        <v>0</v>
      </c>
      <c r="M51" s="840">
        <f>SUM(G51-(G51*L51))</f>
        <v>4679</v>
      </c>
      <c r="N51" s="421">
        <f t="shared" si="4"/>
        <v>2067</v>
      </c>
      <c r="O51" s="209">
        <f t="shared" si="5"/>
        <v>0</v>
      </c>
      <c r="P51" s="200" t="s">
        <v>114</v>
      </c>
      <c r="Q51" s="199">
        <v>0.31919999999999998</v>
      </c>
      <c r="R51" s="216">
        <v>32</v>
      </c>
      <c r="U51" s="74"/>
    </row>
    <row r="52" spans="1:21" ht="15" customHeight="1">
      <c r="A52" s="721"/>
      <c r="B52" s="109" t="s">
        <v>699</v>
      </c>
      <c r="C52" s="842"/>
      <c r="D52" s="842"/>
      <c r="E52" s="814"/>
      <c r="F52" s="814"/>
      <c r="G52" s="844"/>
      <c r="H52" s="421">
        <v>2223</v>
      </c>
      <c r="I52" s="838"/>
      <c r="J52" s="578">
        <v>240500</v>
      </c>
      <c r="K52" s="130"/>
      <c r="L52" s="117">
        <f t="shared" si="3"/>
        <v>0</v>
      </c>
      <c r="M52" s="840"/>
      <c r="N52" s="421">
        <f t="shared" si="4"/>
        <v>2223</v>
      </c>
      <c r="O52" s="209">
        <f t="shared" si="5"/>
        <v>0</v>
      </c>
      <c r="P52" s="200" t="s">
        <v>376</v>
      </c>
      <c r="Q52" s="199">
        <v>0.23699999999999999</v>
      </c>
      <c r="R52" s="216">
        <v>61</v>
      </c>
      <c r="U52" s="74"/>
    </row>
    <row r="53" spans="1:21" ht="15" customHeight="1">
      <c r="A53" s="721"/>
      <c r="B53" s="109" t="s">
        <v>1126</v>
      </c>
      <c r="C53" s="842"/>
      <c r="D53" s="842"/>
      <c r="E53" s="814"/>
      <c r="F53" s="814"/>
      <c r="G53" s="845"/>
      <c r="H53" s="421">
        <v>389</v>
      </c>
      <c r="I53" s="839"/>
      <c r="J53" s="578">
        <v>42100</v>
      </c>
      <c r="K53" s="130"/>
      <c r="L53" s="117">
        <f t="shared" si="3"/>
        <v>0</v>
      </c>
      <c r="M53" s="840"/>
      <c r="N53" s="421">
        <f t="shared" si="4"/>
        <v>389</v>
      </c>
      <c r="O53" s="209">
        <f t="shared" si="5"/>
        <v>0</v>
      </c>
      <c r="P53" s="200" t="s">
        <v>224</v>
      </c>
      <c r="Q53" s="199">
        <v>0.14199999999999999</v>
      </c>
      <c r="R53" s="216">
        <v>10.5</v>
      </c>
      <c r="U53" s="74"/>
    </row>
    <row r="54" spans="1:21" ht="15" customHeight="1">
      <c r="A54" s="721" t="s">
        <v>692</v>
      </c>
      <c r="B54" s="109" t="s">
        <v>678</v>
      </c>
      <c r="C54" s="841" t="s">
        <v>395</v>
      </c>
      <c r="D54" s="841" t="s">
        <v>396</v>
      </c>
      <c r="E54" s="814" t="s">
        <v>397</v>
      </c>
      <c r="F54" s="814" t="s">
        <v>363</v>
      </c>
      <c r="G54" s="843">
        <v>4979</v>
      </c>
      <c r="H54" s="421">
        <v>2148</v>
      </c>
      <c r="I54" s="718">
        <v>538700</v>
      </c>
      <c r="J54" s="578">
        <v>232400</v>
      </c>
      <c r="K54" s="130"/>
      <c r="L54" s="117">
        <f t="shared" si="3"/>
        <v>0</v>
      </c>
      <c r="M54" s="840">
        <f>SUM(G54-(G54*L54))</f>
        <v>4979</v>
      </c>
      <c r="N54" s="421">
        <f t="shared" si="4"/>
        <v>2148</v>
      </c>
      <c r="O54" s="209">
        <f t="shared" si="5"/>
        <v>0</v>
      </c>
      <c r="P54" s="200" t="s">
        <v>114</v>
      </c>
      <c r="Q54" s="199">
        <v>0.31919999999999998</v>
      </c>
      <c r="R54" s="216">
        <v>34</v>
      </c>
      <c r="U54" s="74"/>
    </row>
    <row r="55" spans="1:21" ht="15" customHeight="1">
      <c r="A55" s="721"/>
      <c r="B55" s="109" t="s">
        <v>700</v>
      </c>
      <c r="C55" s="842"/>
      <c r="D55" s="842"/>
      <c r="E55" s="814"/>
      <c r="F55" s="814"/>
      <c r="G55" s="844"/>
      <c r="H55" s="421">
        <v>2442</v>
      </c>
      <c r="I55" s="838"/>
      <c r="J55" s="578">
        <v>264200</v>
      </c>
      <c r="K55" s="130"/>
      <c r="L55" s="117">
        <f t="shared" si="3"/>
        <v>0</v>
      </c>
      <c r="M55" s="840"/>
      <c r="N55" s="421">
        <f t="shared" si="4"/>
        <v>2442</v>
      </c>
      <c r="O55" s="209">
        <f t="shared" si="5"/>
        <v>0</v>
      </c>
      <c r="P55" s="200" t="s">
        <v>376</v>
      </c>
      <c r="Q55" s="199">
        <v>0.23699999999999999</v>
      </c>
      <c r="R55" s="216">
        <v>61</v>
      </c>
      <c r="U55" s="74"/>
    </row>
    <row r="56" spans="1:21" ht="15" customHeight="1">
      <c r="A56" s="721"/>
      <c r="B56" s="109" t="s">
        <v>1126</v>
      </c>
      <c r="C56" s="842"/>
      <c r="D56" s="842"/>
      <c r="E56" s="814"/>
      <c r="F56" s="814"/>
      <c r="G56" s="845"/>
      <c r="H56" s="421">
        <v>389</v>
      </c>
      <c r="I56" s="839"/>
      <c r="J56" s="578">
        <v>42100</v>
      </c>
      <c r="K56" s="130"/>
      <c r="L56" s="117">
        <f t="shared" si="3"/>
        <v>0</v>
      </c>
      <c r="M56" s="840"/>
      <c r="N56" s="421">
        <f t="shared" si="4"/>
        <v>389</v>
      </c>
      <c r="O56" s="209">
        <f t="shared" si="5"/>
        <v>0</v>
      </c>
      <c r="P56" s="200" t="s">
        <v>224</v>
      </c>
      <c r="Q56" s="199">
        <v>0.14199999999999999</v>
      </c>
      <c r="R56" s="216">
        <v>10.5</v>
      </c>
      <c r="U56" s="74"/>
    </row>
    <row r="57" spans="1:21" ht="15" customHeight="1">
      <c r="A57" s="721" t="s">
        <v>691</v>
      </c>
      <c r="B57" s="109" t="s">
        <v>678</v>
      </c>
      <c r="C57" s="841" t="s">
        <v>395</v>
      </c>
      <c r="D57" s="841" t="s">
        <v>396</v>
      </c>
      <c r="E57" s="814" t="s">
        <v>397</v>
      </c>
      <c r="F57" s="814" t="s">
        <v>363</v>
      </c>
      <c r="G57" s="843">
        <v>5344</v>
      </c>
      <c r="H57" s="421">
        <v>2148</v>
      </c>
      <c r="I57" s="718">
        <v>578200</v>
      </c>
      <c r="J57" s="578">
        <v>232400</v>
      </c>
      <c r="K57" s="130"/>
      <c r="L57" s="117">
        <f t="shared" si="3"/>
        <v>0</v>
      </c>
      <c r="M57" s="840">
        <f>SUM(G57-(G57*L57))</f>
        <v>5344</v>
      </c>
      <c r="N57" s="421">
        <f t="shared" si="4"/>
        <v>2148</v>
      </c>
      <c r="O57" s="209">
        <f>K57*N57</f>
        <v>0</v>
      </c>
      <c r="P57" s="200" t="s">
        <v>114</v>
      </c>
      <c r="Q57" s="199">
        <v>0.31919999999999998</v>
      </c>
      <c r="R57" s="216">
        <v>34</v>
      </c>
      <c r="U57" s="74"/>
    </row>
    <row r="58" spans="1:21" ht="15" customHeight="1">
      <c r="A58" s="721"/>
      <c r="B58" s="109" t="s">
        <v>701</v>
      </c>
      <c r="C58" s="842"/>
      <c r="D58" s="842"/>
      <c r="E58" s="814"/>
      <c r="F58" s="814"/>
      <c r="G58" s="844"/>
      <c r="H58" s="421">
        <v>2807</v>
      </c>
      <c r="I58" s="838"/>
      <c r="J58" s="578">
        <v>303700</v>
      </c>
      <c r="K58" s="130"/>
      <c r="L58" s="117">
        <f t="shared" si="3"/>
        <v>0</v>
      </c>
      <c r="M58" s="840"/>
      <c r="N58" s="421">
        <f t="shared" si="4"/>
        <v>2807</v>
      </c>
      <c r="O58" s="209">
        <f>K58*N58</f>
        <v>0</v>
      </c>
      <c r="P58" s="200" t="s">
        <v>376</v>
      </c>
      <c r="Q58" s="199">
        <v>0.23699999999999999</v>
      </c>
      <c r="R58" s="216">
        <v>62</v>
      </c>
      <c r="U58" s="74"/>
    </row>
    <row r="59" spans="1:21" ht="15" customHeight="1">
      <c r="A59" s="721"/>
      <c r="B59" s="109" t="s">
        <v>1126</v>
      </c>
      <c r="C59" s="842"/>
      <c r="D59" s="842"/>
      <c r="E59" s="814"/>
      <c r="F59" s="814"/>
      <c r="G59" s="845"/>
      <c r="H59" s="421">
        <v>389</v>
      </c>
      <c r="I59" s="839"/>
      <c r="J59" s="578">
        <v>42100</v>
      </c>
      <c r="K59" s="130"/>
      <c r="L59" s="117">
        <f t="shared" si="3"/>
        <v>0</v>
      </c>
      <c r="M59" s="840"/>
      <c r="N59" s="421">
        <f t="shared" si="4"/>
        <v>389</v>
      </c>
      <c r="O59" s="209">
        <f>K59*N59</f>
        <v>0</v>
      </c>
      <c r="P59" s="200" t="s">
        <v>224</v>
      </c>
      <c r="Q59" s="199">
        <v>0.14199999999999999</v>
      </c>
      <c r="R59" s="216">
        <v>10.5</v>
      </c>
      <c r="U59" s="74"/>
    </row>
    <row r="60" spans="1:21" ht="15" customHeight="1">
      <c r="A60" s="721" t="s">
        <v>690</v>
      </c>
      <c r="B60" s="109" t="s">
        <v>681</v>
      </c>
      <c r="C60" s="841" t="s">
        <v>398</v>
      </c>
      <c r="D60" s="841" t="s">
        <v>399</v>
      </c>
      <c r="E60" s="814" t="s">
        <v>400</v>
      </c>
      <c r="F60" s="814" t="s">
        <v>212</v>
      </c>
      <c r="G60" s="843">
        <v>5291</v>
      </c>
      <c r="H60" s="421">
        <v>2220</v>
      </c>
      <c r="I60" s="718">
        <v>572400</v>
      </c>
      <c r="J60" s="578">
        <v>240200</v>
      </c>
      <c r="K60" s="130"/>
      <c r="L60" s="117">
        <f t="shared" si="3"/>
        <v>0</v>
      </c>
      <c r="M60" s="840">
        <f>SUM(G60-(G60*L60))</f>
        <v>5291</v>
      </c>
      <c r="N60" s="421">
        <f t="shared" si="4"/>
        <v>2220</v>
      </c>
      <c r="O60" s="209">
        <f t="shared" si="5"/>
        <v>0</v>
      </c>
      <c r="P60" s="200" t="s">
        <v>114</v>
      </c>
      <c r="Q60" s="199">
        <v>0.31919999999999998</v>
      </c>
      <c r="R60" s="216">
        <v>34</v>
      </c>
      <c r="U60" s="74"/>
    </row>
    <row r="61" spans="1:21" ht="15" customHeight="1">
      <c r="A61" s="721"/>
      <c r="B61" s="109" t="s">
        <v>702</v>
      </c>
      <c r="C61" s="842"/>
      <c r="D61" s="842"/>
      <c r="E61" s="814"/>
      <c r="F61" s="814"/>
      <c r="G61" s="844"/>
      <c r="H61" s="421">
        <v>2682</v>
      </c>
      <c r="I61" s="838"/>
      <c r="J61" s="578">
        <v>290100</v>
      </c>
      <c r="K61" s="130"/>
      <c r="L61" s="117">
        <f t="shared" si="3"/>
        <v>0</v>
      </c>
      <c r="M61" s="840"/>
      <c r="N61" s="421">
        <f t="shared" si="4"/>
        <v>2682</v>
      </c>
      <c r="O61" s="209">
        <f t="shared" si="5"/>
        <v>0</v>
      </c>
      <c r="P61" s="200" t="s">
        <v>381</v>
      </c>
      <c r="Q61" s="199">
        <v>0.3</v>
      </c>
      <c r="R61" s="216">
        <v>71</v>
      </c>
      <c r="U61" s="74"/>
    </row>
    <row r="62" spans="1:21" ht="15" customHeight="1">
      <c r="A62" s="721"/>
      <c r="B62" s="109" t="s">
        <v>1126</v>
      </c>
      <c r="C62" s="842"/>
      <c r="D62" s="842"/>
      <c r="E62" s="814"/>
      <c r="F62" s="814"/>
      <c r="G62" s="845"/>
      <c r="H62" s="421">
        <v>389</v>
      </c>
      <c r="I62" s="839"/>
      <c r="J62" s="578">
        <v>42100</v>
      </c>
      <c r="K62" s="130"/>
      <c r="L62" s="117">
        <f t="shared" si="3"/>
        <v>0</v>
      </c>
      <c r="M62" s="840"/>
      <c r="N62" s="421">
        <f t="shared" si="4"/>
        <v>389</v>
      </c>
      <c r="O62" s="209">
        <f t="shared" si="5"/>
        <v>0</v>
      </c>
      <c r="P62" s="200" t="s">
        <v>224</v>
      </c>
      <c r="Q62" s="199">
        <v>0.14199999999999999</v>
      </c>
      <c r="R62" s="216">
        <v>10.5</v>
      </c>
      <c r="U62" s="74"/>
    </row>
    <row r="63" spans="1:21" ht="15" customHeight="1">
      <c r="A63" s="721" t="s">
        <v>689</v>
      </c>
      <c r="B63" s="109" t="s">
        <v>681</v>
      </c>
      <c r="C63" s="841" t="s">
        <v>398</v>
      </c>
      <c r="D63" s="841" t="s">
        <v>399</v>
      </c>
      <c r="E63" s="814" t="s">
        <v>400</v>
      </c>
      <c r="F63" s="814" t="s">
        <v>212</v>
      </c>
      <c r="G63" s="843">
        <v>5692</v>
      </c>
      <c r="H63" s="421">
        <v>2220</v>
      </c>
      <c r="I63" s="718">
        <v>615800</v>
      </c>
      <c r="J63" s="578">
        <v>240200</v>
      </c>
      <c r="K63" s="130"/>
      <c r="L63" s="117">
        <f t="shared" si="3"/>
        <v>0</v>
      </c>
      <c r="M63" s="840">
        <f>SUM(G63-(G63*L63))</f>
        <v>5692</v>
      </c>
      <c r="N63" s="421">
        <f t="shared" si="4"/>
        <v>2220</v>
      </c>
      <c r="O63" s="209">
        <f>K63*N63</f>
        <v>0</v>
      </c>
      <c r="P63" s="200" t="s">
        <v>114</v>
      </c>
      <c r="Q63" s="199">
        <v>0.31919999999999998</v>
      </c>
      <c r="R63" s="216">
        <v>34</v>
      </c>
      <c r="U63" s="74"/>
    </row>
    <row r="64" spans="1:21" ht="15" customHeight="1">
      <c r="A64" s="721"/>
      <c r="B64" s="109" t="s">
        <v>703</v>
      </c>
      <c r="C64" s="842"/>
      <c r="D64" s="842"/>
      <c r="E64" s="814"/>
      <c r="F64" s="814"/>
      <c r="G64" s="844"/>
      <c r="H64" s="421">
        <v>3083</v>
      </c>
      <c r="I64" s="838"/>
      <c r="J64" s="578">
        <v>333500</v>
      </c>
      <c r="K64" s="130"/>
      <c r="L64" s="117">
        <f t="shared" si="3"/>
        <v>0</v>
      </c>
      <c r="M64" s="840"/>
      <c r="N64" s="421">
        <f t="shared" si="4"/>
        <v>3083</v>
      </c>
      <c r="O64" s="209">
        <f>K64*N64</f>
        <v>0</v>
      </c>
      <c r="P64" s="200" t="s">
        <v>381</v>
      </c>
      <c r="Q64" s="199">
        <v>0.3</v>
      </c>
      <c r="R64" s="216">
        <v>72</v>
      </c>
      <c r="U64" s="74"/>
    </row>
    <row r="65" spans="1:45" ht="15" customHeight="1">
      <c r="A65" s="721"/>
      <c r="B65" s="109" t="s">
        <v>1126</v>
      </c>
      <c r="C65" s="842"/>
      <c r="D65" s="842"/>
      <c r="E65" s="814"/>
      <c r="F65" s="814"/>
      <c r="G65" s="845"/>
      <c r="H65" s="421">
        <v>389</v>
      </c>
      <c r="I65" s="839"/>
      <c r="J65" s="578">
        <v>42100</v>
      </c>
      <c r="K65" s="130"/>
      <c r="L65" s="117">
        <f t="shared" si="3"/>
        <v>0</v>
      </c>
      <c r="M65" s="840"/>
      <c r="N65" s="421">
        <f t="shared" si="4"/>
        <v>389</v>
      </c>
      <c r="O65" s="209">
        <f>K65*N65</f>
        <v>0</v>
      </c>
      <c r="P65" s="200" t="s">
        <v>224</v>
      </c>
      <c r="Q65" s="199">
        <v>0.14199999999999999</v>
      </c>
      <c r="R65" s="216">
        <v>10.5</v>
      </c>
      <c r="U65" s="74"/>
    </row>
    <row r="66" spans="1:45" ht="15" customHeight="1">
      <c r="A66" s="721" t="s">
        <v>688</v>
      </c>
      <c r="B66" s="109" t="s">
        <v>684</v>
      </c>
      <c r="C66" s="841" t="s">
        <v>401</v>
      </c>
      <c r="D66" s="841" t="s">
        <v>402</v>
      </c>
      <c r="E66" s="814" t="s">
        <v>403</v>
      </c>
      <c r="F66" s="814" t="s">
        <v>89</v>
      </c>
      <c r="G66" s="843">
        <v>6293</v>
      </c>
      <c r="H66" s="421">
        <v>2971</v>
      </c>
      <c r="I66" s="718">
        <v>680800</v>
      </c>
      <c r="J66" s="578">
        <v>321400</v>
      </c>
      <c r="K66" s="130"/>
      <c r="L66" s="117">
        <f t="shared" si="3"/>
        <v>0</v>
      </c>
      <c r="M66" s="840">
        <f>SUM(G66-(G66*L66))</f>
        <v>6293</v>
      </c>
      <c r="N66" s="421">
        <f t="shared" si="4"/>
        <v>2971</v>
      </c>
      <c r="O66" s="209">
        <f t="shared" si="5"/>
        <v>0</v>
      </c>
      <c r="P66" s="200" t="s">
        <v>114</v>
      </c>
      <c r="Q66" s="199">
        <v>0.31919999999999998</v>
      </c>
      <c r="R66" s="216">
        <v>34</v>
      </c>
      <c r="U66" s="74"/>
    </row>
    <row r="67" spans="1:45" ht="15" customHeight="1">
      <c r="A67" s="721"/>
      <c r="B67" s="109" t="s">
        <v>704</v>
      </c>
      <c r="C67" s="842"/>
      <c r="D67" s="842"/>
      <c r="E67" s="814"/>
      <c r="F67" s="814"/>
      <c r="G67" s="844"/>
      <c r="H67" s="421">
        <v>2933</v>
      </c>
      <c r="I67" s="838"/>
      <c r="J67" s="578">
        <v>317300</v>
      </c>
      <c r="K67" s="130"/>
      <c r="L67" s="117">
        <f t="shared" si="3"/>
        <v>0</v>
      </c>
      <c r="M67" s="840"/>
      <c r="N67" s="421">
        <f t="shared" si="4"/>
        <v>2933</v>
      </c>
      <c r="O67" s="209">
        <f t="shared" si="5"/>
        <v>0</v>
      </c>
      <c r="P67" s="200" t="s">
        <v>381</v>
      </c>
      <c r="Q67" s="199">
        <v>0.3</v>
      </c>
      <c r="R67" s="216">
        <v>72</v>
      </c>
      <c r="U67" s="74"/>
    </row>
    <row r="68" spans="1:45" ht="15" customHeight="1">
      <c r="A68" s="721"/>
      <c r="B68" s="109" t="s">
        <v>1126</v>
      </c>
      <c r="C68" s="842"/>
      <c r="D68" s="842"/>
      <c r="E68" s="814"/>
      <c r="F68" s="814"/>
      <c r="G68" s="845"/>
      <c r="H68" s="421">
        <v>389</v>
      </c>
      <c r="I68" s="839"/>
      <c r="J68" s="578">
        <v>42100</v>
      </c>
      <c r="K68" s="130"/>
      <c r="L68" s="117">
        <f t="shared" si="3"/>
        <v>0</v>
      </c>
      <c r="M68" s="840"/>
      <c r="N68" s="421">
        <f t="shared" si="4"/>
        <v>389</v>
      </c>
      <c r="O68" s="209">
        <f t="shared" si="5"/>
        <v>0</v>
      </c>
      <c r="P68" s="200" t="s">
        <v>224</v>
      </c>
      <c r="Q68" s="199">
        <v>0.14199999999999999</v>
      </c>
      <c r="R68" s="216">
        <v>10.5</v>
      </c>
      <c r="U68" s="74"/>
    </row>
    <row r="69" spans="1:45" ht="15" customHeight="1">
      <c r="A69" s="721" t="s">
        <v>687</v>
      </c>
      <c r="B69" s="109" t="s">
        <v>684</v>
      </c>
      <c r="C69" s="868" t="s">
        <v>401</v>
      </c>
      <c r="D69" s="868" t="s">
        <v>402</v>
      </c>
      <c r="E69" s="871" t="s">
        <v>403</v>
      </c>
      <c r="F69" s="871" t="s">
        <v>89</v>
      </c>
      <c r="G69" s="843">
        <v>6734</v>
      </c>
      <c r="H69" s="421">
        <v>2971</v>
      </c>
      <c r="I69" s="718">
        <v>728500</v>
      </c>
      <c r="J69" s="578">
        <v>321400</v>
      </c>
      <c r="K69" s="130"/>
      <c r="L69" s="117">
        <f t="shared" si="3"/>
        <v>0</v>
      </c>
      <c r="M69" s="840">
        <f>SUM(G69-(G69*L69))</f>
        <v>6734</v>
      </c>
      <c r="N69" s="421">
        <f t="shared" si="4"/>
        <v>2971</v>
      </c>
      <c r="O69" s="209">
        <f>K69*N69</f>
        <v>0</v>
      </c>
      <c r="P69" s="200" t="s">
        <v>114</v>
      </c>
      <c r="Q69" s="199">
        <v>0.31919999999999998</v>
      </c>
      <c r="R69" s="216">
        <v>34</v>
      </c>
      <c r="U69" s="74"/>
    </row>
    <row r="70" spans="1:45" ht="15" customHeight="1">
      <c r="A70" s="721"/>
      <c r="B70" s="109" t="s">
        <v>705</v>
      </c>
      <c r="C70" s="869"/>
      <c r="D70" s="869"/>
      <c r="E70" s="872"/>
      <c r="F70" s="872"/>
      <c r="G70" s="844"/>
      <c r="H70" s="421">
        <v>3374</v>
      </c>
      <c r="I70" s="838"/>
      <c r="J70" s="578">
        <v>365000</v>
      </c>
      <c r="K70" s="130"/>
      <c r="L70" s="117">
        <f t="shared" si="3"/>
        <v>0</v>
      </c>
      <c r="M70" s="840"/>
      <c r="N70" s="421">
        <f t="shared" si="4"/>
        <v>3374</v>
      </c>
      <c r="O70" s="209">
        <f>K70*N70</f>
        <v>0</v>
      </c>
      <c r="P70" s="200" t="s">
        <v>381</v>
      </c>
      <c r="Q70" s="199">
        <v>0.3</v>
      </c>
      <c r="R70" s="216">
        <v>72</v>
      </c>
      <c r="U70" s="74"/>
    </row>
    <row r="71" spans="1:45" ht="15" customHeight="1">
      <c r="A71" s="721"/>
      <c r="B71" s="109" t="s">
        <v>1126</v>
      </c>
      <c r="C71" s="870"/>
      <c r="D71" s="870"/>
      <c r="E71" s="873"/>
      <c r="F71" s="873"/>
      <c r="G71" s="845"/>
      <c r="H71" s="421">
        <v>389</v>
      </c>
      <c r="I71" s="839"/>
      <c r="J71" s="578">
        <v>42100</v>
      </c>
      <c r="K71" s="130"/>
      <c r="L71" s="117">
        <f t="shared" si="3"/>
        <v>0</v>
      </c>
      <c r="M71" s="840"/>
      <c r="N71" s="421">
        <f t="shared" si="4"/>
        <v>389</v>
      </c>
      <c r="O71" s="209">
        <f>K71*N71</f>
        <v>0</v>
      </c>
      <c r="P71" s="200" t="s">
        <v>224</v>
      </c>
      <c r="Q71" s="199">
        <v>0.14199999999999999</v>
      </c>
      <c r="R71" s="216">
        <v>10.5</v>
      </c>
      <c r="U71" s="74"/>
    </row>
    <row r="72" spans="1:45" ht="29.4" customHeight="1">
      <c r="A72" s="849" t="s">
        <v>1382</v>
      </c>
      <c r="B72" s="731"/>
      <c r="C72" s="731"/>
      <c r="D72" s="731"/>
      <c r="E72" s="731"/>
      <c r="F72" s="731"/>
      <c r="G72" s="731"/>
      <c r="H72" s="731"/>
      <c r="I72" s="731"/>
      <c r="J72" s="731"/>
      <c r="K72" s="731"/>
      <c r="L72" s="731"/>
      <c r="M72" s="731"/>
      <c r="N72" s="731"/>
      <c r="O72" s="118"/>
      <c r="P72" s="119"/>
      <c r="Q72" s="119"/>
      <c r="R72" s="228"/>
      <c r="U72" s="74"/>
    </row>
    <row r="73" spans="1:45" ht="29.4" customHeight="1">
      <c r="A73" s="744" t="s">
        <v>521</v>
      </c>
      <c r="B73" s="745"/>
      <c r="C73" s="745"/>
      <c r="D73" s="745"/>
      <c r="E73" s="745"/>
      <c r="F73" s="745"/>
      <c r="G73" s="745"/>
      <c r="H73" s="745"/>
      <c r="I73" s="745"/>
      <c r="J73" s="745"/>
      <c r="K73" s="745"/>
      <c r="L73" s="745"/>
      <c r="M73" s="745"/>
      <c r="N73" s="745"/>
      <c r="O73" s="745"/>
      <c r="P73" s="745"/>
      <c r="Q73" s="745"/>
      <c r="R73" s="746"/>
      <c r="U73" s="74"/>
    </row>
    <row r="74" spans="1:45" s="53" customFormat="1" ht="15" customHeight="1">
      <c r="A74" s="721" t="s">
        <v>712</v>
      </c>
      <c r="B74" s="109" t="s">
        <v>713</v>
      </c>
      <c r="C74" s="846" t="s">
        <v>404</v>
      </c>
      <c r="D74" s="846" t="s">
        <v>405</v>
      </c>
      <c r="E74" s="848" t="s">
        <v>406</v>
      </c>
      <c r="F74" s="848" t="s">
        <v>407</v>
      </c>
      <c r="G74" s="843">
        <v>1949</v>
      </c>
      <c r="H74" s="421">
        <v>855</v>
      </c>
      <c r="I74" s="718">
        <v>210900</v>
      </c>
      <c r="J74" s="578">
        <v>92500</v>
      </c>
      <c r="K74" s="130"/>
      <c r="L74" s="117">
        <f t="shared" ref="L74:L91" si="6">$E$3</f>
        <v>0</v>
      </c>
      <c r="M74" s="840">
        <f>SUM(G74-(G74*L74))</f>
        <v>1949</v>
      </c>
      <c r="N74" s="421">
        <f t="shared" ref="N74:N91" si="7">SUM(H74-(H74*L74))</f>
        <v>855</v>
      </c>
      <c r="O74" s="209">
        <f>K74*N74</f>
        <v>0</v>
      </c>
      <c r="P74" s="200" t="s">
        <v>112</v>
      </c>
      <c r="Q74" s="199">
        <v>0.12</v>
      </c>
      <c r="R74" s="213">
        <v>19</v>
      </c>
      <c r="S74" s="52"/>
      <c r="T74" s="47"/>
      <c r="U74" s="74"/>
      <c r="V74" s="47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</row>
    <row r="75" spans="1:45" s="53" customFormat="1" ht="15" customHeight="1">
      <c r="A75" s="721"/>
      <c r="B75" s="109" t="s">
        <v>714</v>
      </c>
      <c r="C75" s="847"/>
      <c r="D75" s="847"/>
      <c r="E75" s="848"/>
      <c r="F75" s="848"/>
      <c r="G75" s="844"/>
      <c r="H75" s="421">
        <v>998</v>
      </c>
      <c r="I75" s="838"/>
      <c r="J75" s="578">
        <v>108000</v>
      </c>
      <c r="K75" s="130"/>
      <c r="L75" s="117">
        <f t="shared" si="6"/>
        <v>0</v>
      </c>
      <c r="M75" s="840"/>
      <c r="N75" s="421">
        <f t="shared" si="7"/>
        <v>998</v>
      </c>
      <c r="O75" s="209">
        <f>K75*N75</f>
        <v>0</v>
      </c>
      <c r="P75" s="200" t="s">
        <v>296</v>
      </c>
      <c r="Q75" s="199">
        <v>0.125</v>
      </c>
      <c r="R75" s="213">
        <v>35</v>
      </c>
      <c r="S75" s="52"/>
      <c r="T75" s="47"/>
      <c r="U75" s="74"/>
      <c r="V75" s="47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</row>
    <row r="76" spans="1:45" s="53" customFormat="1" ht="15" customHeight="1">
      <c r="A76" s="721"/>
      <c r="B76" s="109" t="s">
        <v>1128</v>
      </c>
      <c r="C76" s="847"/>
      <c r="D76" s="847"/>
      <c r="E76" s="848"/>
      <c r="F76" s="848"/>
      <c r="G76" s="845"/>
      <c r="H76" s="421">
        <v>96</v>
      </c>
      <c r="I76" s="839"/>
      <c r="J76" s="578">
        <v>10400</v>
      </c>
      <c r="K76" s="130"/>
      <c r="L76" s="117">
        <f t="shared" si="6"/>
        <v>0</v>
      </c>
      <c r="M76" s="840"/>
      <c r="N76" s="421">
        <f t="shared" si="7"/>
        <v>96</v>
      </c>
      <c r="O76" s="209">
        <f>K76*N76</f>
        <v>0</v>
      </c>
      <c r="P76" s="200" t="s">
        <v>412</v>
      </c>
      <c r="Q76" s="199">
        <v>1.7999999999999999E-2</v>
      </c>
      <c r="R76" s="213">
        <v>4.5</v>
      </c>
      <c r="S76" s="52"/>
      <c r="T76" s="47"/>
      <c r="U76" s="74"/>
      <c r="V76" s="47"/>
      <c r="W76" s="47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</row>
    <row r="77" spans="1:45" s="53" customFormat="1" ht="15" customHeight="1">
      <c r="A77" s="721" t="s">
        <v>717</v>
      </c>
      <c r="B77" s="109" t="s">
        <v>715</v>
      </c>
      <c r="C77" s="847" t="s">
        <v>339</v>
      </c>
      <c r="D77" s="847" t="s">
        <v>340</v>
      </c>
      <c r="E77" s="848" t="s">
        <v>408</v>
      </c>
      <c r="F77" s="848" t="s">
        <v>409</v>
      </c>
      <c r="G77" s="843">
        <v>2036</v>
      </c>
      <c r="H77" s="421">
        <v>879</v>
      </c>
      <c r="I77" s="718">
        <v>220300</v>
      </c>
      <c r="J77" s="578">
        <v>95100</v>
      </c>
      <c r="K77" s="130"/>
      <c r="L77" s="117">
        <f t="shared" si="6"/>
        <v>0</v>
      </c>
      <c r="M77" s="840">
        <f>SUM(G77-(G77*L77))</f>
        <v>2036</v>
      </c>
      <c r="N77" s="421">
        <f t="shared" si="7"/>
        <v>879</v>
      </c>
      <c r="O77" s="209">
        <f t="shared" ref="O77:O85" si="8">K77*N77</f>
        <v>0</v>
      </c>
      <c r="P77" s="200" t="s">
        <v>112</v>
      </c>
      <c r="Q77" s="199">
        <v>0.12</v>
      </c>
      <c r="R77" s="213">
        <v>19</v>
      </c>
      <c r="S77" s="52"/>
      <c r="T77" s="47"/>
      <c r="U77" s="74"/>
      <c r="V77" s="47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</row>
    <row r="78" spans="1:45" s="53" customFormat="1" ht="15" customHeight="1">
      <c r="A78" s="721"/>
      <c r="B78" s="109" t="s">
        <v>716</v>
      </c>
      <c r="C78" s="847"/>
      <c r="D78" s="847"/>
      <c r="E78" s="848"/>
      <c r="F78" s="848"/>
      <c r="G78" s="844"/>
      <c r="H78" s="421">
        <v>1061</v>
      </c>
      <c r="I78" s="838"/>
      <c r="J78" s="578">
        <v>114800</v>
      </c>
      <c r="K78" s="130"/>
      <c r="L78" s="117">
        <f t="shared" si="6"/>
        <v>0</v>
      </c>
      <c r="M78" s="840"/>
      <c r="N78" s="421">
        <f t="shared" si="7"/>
        <v>1061</v>
      </c>
      <c r="O78" s="209">
        <f t="shared" si="8"/>
        <v>0</v>
      </c>
      <c r="P78" s="200" t="s">
        <v>296</v>
      </c>
      <c r="Q78" s="199">
        <v>0.125</v>
      </c>
      <c r="R78" s="213">
        <v>37</v>
      </c>
      <c r="S78" s="52"/>
      <c r="T78" s="47"/>
      <c r="U78" s="74"/>
      <c r="V78" s="47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</row>
    <row r="79" spans="1:45" s="53" customFormat="1" ht="15" customHeight="1">
      <c r="A79" s="721"/>
      <c r="B79" s="109" t="s">
        <v>1128</v>
      </c>
      <c r="C79" s="847"/>
      <c r="D79" s="847"/>
      <c r="E79" s="848"/>
      <c r="F79" s="848"/>
      <c r="G79" s="845"/>
      <c r="H79" s="421">
        <v>96</v>
      </c>
      <c r="I79" s="839"/>
      <c r="J79" s="578">
        <v>10400</v>
      </c>
      <c r="K79" s="130"/>
      <c r="L79" s="117">
        <f t="shared" si="6"/>
        <v>0</v>
      </c>
      <c r="M79" s="840"/>
      <c r="N79" s="421">
        <f t="shared" si="7"/>
        <v>96</v>
      </c>
      <c r="O79" s="209">
        <f t="shared" si="8"/>
        <v>0</v>
      </c>
      <c r="P79" s="200" t="s">
        <v>412</v>
      </c>
      <c r="Q79" s="199">
        <v>1.7999999999999999E-2</v>
      </c>
      <c r="R79" s="213">
        <v>4.5</v>
      </c>
      <c r="S79" s="52"/>
      <c r="T79" s="47"/>
      <c r="U79" s="74"/>
      <c r="V79" s="47"/>
      <c r="W79" s="47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</row>
    <row r="80" spans="1:45" s="53" customFormat="1" ht="15" customHeight="1">
      <c r="A80" s="721" t="s">
        <v>720</v>
      </c>
      <c r="B80" s="109" t="s">
        <v>718</v>
      </c>
      <c r="C80" s="847" t="s">
        <v>341</v>
      </c>
      <c r="D80" s="847" t="s">
        <v>342</v>
      </c>
      <c r="E80" s="848" t="s">
        <v>410</v>
      </c>
      <c r="F80" s="848" t="s">
        <v>394</v>
      </c>
      <c r="G80" s="843">
        <v>2290</v>
      </c>
      <c r="H80" s="421">
        <v>946</v>
      </c>
      <c r="I80" s="718">
        <v>247800</v>
      </c>
      <c r="J80" s="578">
        <v>102400</v>
      </c>
      <c r="K80" s="130"/>
      <c r="L80" s="117">
        <f t="shared" si="6"/>
        <v>0</v>
      </c>
      <c r="M80" s="840">
        <f>SUM(G80-(G80*L80))</f>
        <v>2290</v>
      </c>
      <c r="N80" s="421">
        <f t="shared" si="7"/>
        <v>946</v>
      </c>
      <c r="O80" s="209">
        <f t="shared" si="8"/>
        <v>0</v>
      </c>
      <c r="P80" s="200" t="s">
        <v>112</v>
      </c>
      <c r="Q80" s="199">
        <v>0.12</v>
      </c>
      <c r="R80" s="213">
        <v>19</v>
      </c>
      <c r="S80" s="52"/>
      <c r="T80" s="47"/>
      <c r="U80" s="74"/>
      <c r="V80" s="47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</row>
    <row r="81" spans="1:45" s="53" customFormat="1" ht="15" customHeight="1">
      <c r="A81" s="721"/>
      <c r="B81" s="109" t="s">
        <v>719</v>
      </c>
      <c r="C81" s="847"/>
      <c r="D81" s="847"/>
      <c r="E81" s="848"/>
      <c r="F81" s="848"/>
      <c r="G81" s="844"/>
      <c r="H81" s="421">
        <v>1248</v>
      </c>
      <c r="I81" s="838"/>
      <c r="J81" s="578">
        <v>135000</v>
      </c>
      <c r="K81" s="130"/>
      <c r="L81" s="117">
        <f t="shared" si="6"/>
        <v>0</v>
      </c>
      <c r="M81" s="840"/>
      <c r="N81" s="421">
        <f t="shared" si="7"/>
        <v>1248</v>
      </c>
      <c r="O81" s="209">
        <f t="shared" si="8"/>
        <v>0</v>
      </c>
      <c r="P81" s="200" t="s">
        <v>296</v>
      </c>
      <c r="Q81" s="199">
        <v>0.125</v>
      </c>
      <c r="R81" s="213">
        <v>37</v>
      </c>
      <c r="S81" s="52"/>
      <c r="T81" s="47"/>
      <c r="U81" s="74"/>
      <c r="V81" s="47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</row>
    <row r="82" spans="1:45" s="53" customFormat="1" ht="15" customHeight="1">
      <c r="A82" s="721"/>
      <c r="B82" s="109" t="s">
        <v>1128</v>
      </c>
      <c r="C82" s="847"/>
      <c r="D82" s="847"/>
      <c r="E82" s="848"/>
      <c r="F82" s="848"/>
      <c r="G82" s="845"/>
      <c r="H82" s="421">
        <v>96</v>
      </c>
      <c r="I82" s="839"/>
      <c r="J82" s="578">
        <v>10400</v>
      </c>
      <c r="K82" s="130"/>
      <c r="L82" s="117">
        <f t="shared" si="6"/>
        <v>0</v>
      </c>
      <c r="M82" s="840"/>
      <c r="N82" s="421">
        <f t="shared" si="7"/>
        <v>96</v>
      </c>
      <c r="O82" s="209">
        <f t="shared" si="8"/>
        <v>0</v>
      </c>
      <c r="P82" s="200" t="s">
        <v>412</v>
      </c>
      <c r="Q82" s="199">
        <v>1.7999999999999999E-2</v>
      </c>
      <c r="R82" s="213">
        <v>4.5</v>
      </c>
      <c r="S82" s="52"/>
      <c r="T82" s="47"/>
      <c r="U82" s="74"/>
      <c r="V82" s="47"/>
      <c r="W82" s="47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</row>
    <row r="83" spans="1:45" s="53" customFormat="1" ht="15" customHeight="1">
      <c r="A83" s="721" t="s">
        <v>669</v>
      </c>
      <c r="B83" s="109" t="s">
        <v>721</v>
      </c>
      <c r="C83" s="847" t="s">
        <v>343</v>
      </c>
      <c r="D83" s="847" t="s">
        <v>344</v>
      </c>
      <c r="E83" s="848" t="s">
        <v>90</v>
      </c>
      <c r="F83" s="848" t="s">
        <v>45</v>
      </c>
      <c r="G83" s="843">
        <v>2515</v>
      </c>
      <c r="H83" s="421">
        <v>983</v>
      </c>
      <c r="I83" s="718">
        <v>272200</v>
      </c>
      <c r="J83" s="578">
        <v>106400</v>
      </c>
      <c r="K83" s="130"/>
      <c r="L83" s="117">
        <f t="shared" si="6"/>
        <v>0</v>
      </c>
      <c r="M83" s="840">
        <f>SUM(G83-(G83*L83))</f>
        <v>2515</v>
      </c>
      <c r="N83" s="421">
        <f t="shared" si="7"/>
        <v>983</v>
      </c>
      <c r="O83" s="209">
        <f t="shared" si="8"/>
        <v>0</v>
      </c>
      <c r="P83" s="200" t="s">
        <v>112</v>
      </c>
      <c r="Q83" s="199">
        <v>0.12</v>
      </c>
      <c r="R83" s="216">
        <v>19</v>
      </c>
      <c r="S83" s="52"/>
      <c r="T83" s="47"/>
      <c r="U83" s="74"/>
      <c r="V83" s="47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</row>
    <row r="84" spans="1:45" s="53" customFormat="1" ht="15" customHeight="1">
      <c r="A84" s="721"/>
      <c r="B84" s="109" t="s">
        <v>671</v>
      </c>
      <c r="C84" s="847"/>
      <c r="D84" s="847"/>
      <c r="E84" s="848"/>
      <c r="F84" s="848"/>
      <c r="G84" s="844"/>
      <c r="H84" s="421">
        <v>1436</v>
      </c>
      <c r="I84" s="838"/>
      <c r="J84" s="578">
        <v>155400</v>
      </c>
      <c r="K84" s="130"/>
      <c r="L84" s="117">
        <f t="shared" si="6"/>
        <v>0</v>
      </c>
      <c r="M84" s="840"/>
      <c r="N84" s="421">
        <f t="shared" si="7"/>
        <v>1436</v>
      </c>
      <c r="O84" s="209">
        <f t="shared" si="8"/>
        <v>0</v>
      </c>
      <c r="P84" s="200" t="s">
        <v>297</v>
      </c>
      <c r="Q84" s="199">
        <v>0.14599999999999999</v>
      </c>
      <c r="R84" s="216">
        <v>40</v>
      </c>
      <c r="S84" s="52"/>
      <c r="T84" s="47"/>
      <c r="U84" s="74"/>
      <c r="V84" s="47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</row>
    <row r="85" spans="1:45" s="53" customFormat="1" ht="15" customHeight="1">
      <c r="A85" s="721"/>
      <c r="B85" s="109" t="s">
        <v>1128</v>
      </c>
      <c r="C85" s="847"/>
      <c r="D85" s="847"/>
      <c r="E85" s="848"/>
      <c r="F85" s="848"/>
      <c r="G85" s="845"/>
      <c r="H85" s="421">
        <v>96</v>
      </c>
      <c r="I85" s="839"/>
      <c r="J85" s="578">
        <v>10400</v>
      </c>
      <c r="K85" s="130"/>
      <c r="L85" s="117">
        <f t="shared" si="6"/>
        <v>0</v>
      </c>
      <c r="M85" s="840"/>
      <c r="N85" s="421">
        <f t="shared" si="7"/>
        <v>96</v>
      </c>
      <c r="O85" s="209">
        <f t="shared" si="8"/>
        <v>0</v>
      </c>
      <c r="P85" s="200" t="s">
        <v>412</v>
      </c>
      <c r="Q85" s="199">
        <v>1.7999999999999999E-2</v>
      </c>
      <c r="R85" s="213">
        <v>4.5</v>
      </c>
      <c r="S85" s="52"/>
      <c r="T85" s="47"/>
      <c r="U85" s="74"/>
      <c r="V85" s="47"/>
      <c r="W85" s="47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</row>
    <row r="86" spans="1:45" s="53" customFormat="1" ht="15" customHeight="1">
      <c r="A86" s="721" t="s">
        <v>695</v>
      </c>
      <c r="B86" s="115" t="s">
        <v>722</v>
      </c>
      <c r="C86" s="841" t="s">
        <v>386</v>
      </c>
      <c r="D86" s="841" t="s">
        <v>387</v>
      </c>
      <c r="E86" s="814" t="s">
        <v>411</v>
      </c>
      <c r="F86" s="814" t="s">
        <v>364</v>
      </c>
      <c r="G86" s="843">
        <v>2815</v>
      </c>
      <c r="H86" s="421">
        <v>1004</v>
      </c>
      <c r="I86" s="718">
        <v>304500</v>
      </c>
      <c r="J86" s="578">
        <v>108600</v>
      </c>
      <c r="K86" s="130"/>
      <c r="L86" s="117">
        <f t="shared" si="6"/>
        <v>0</v>
      </c>
      <c r="M86" s="840">
        <f>SUM(G86-(G86*L86))</f>
        <v>2815</v>
      </c>
      <c r="N86" s="421">
        <f t="shared" si="7"/>
        <v>1004</v>
      </c>
      <c r="O86" s="209">
        <f t="shared" ref="O86:O91" si="9">K86*N86</f>
        <v>0</v>
      </c>
      <c r="P86" s="200" t="s">
        <v>112</v>
      </c>
      <c r="Q86" s="199">
        <v>0.12</v>
      </c>
      <c r="R86" s="216">
        <v>20</v>
      </c>
      <c r="S86" s="52"/>
      <c r="T86" s="47"/>
      <c r="U86" s="74"/>
      <c r="V86" s="47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</row>
    <row r="87" spans="1:45" s="53" customFormat="1" ht="15" customHeight="1">
      <c r="A87" s="721"/>
      <c r="B87" s="115" t="s">
        <v>673</v>
      </c>
      <c r="C87" s="842"/>
      <c r="D87" s="842"/>
      <c r="E87" s="814"/>
      <c r="F87" s="814"/>
      <c r="G87" s="844"/>
      <c r="H87" s="421">
        <v>1715</v>
      </c>
      <c r="I87" s="838"/>
      <c r="J87" s="578">
        <v>185500</v>
      </c>
      <c r="K87" s="130"/>
      <c r="L87" s="117">
        <f t="shared" si="6"/>
        <v>0</v>
      </c>
      <c r="M87" s="840"/>
      <c r="N87" s="421">
        <f t="shared" si="7"/>
        <v>1715</v>
      </c>
      <c r="O87" s="209">
        <f t="shared" si="9"/>
        <v>0</v>
      </c>
      <c r="P87" s="200" t="s">
        <v>297</v>
      </c>
      <c r="Q87" s="199">
        <v>0.14599999999999999</v>
      </c>
      <c r="R87" s="216">
        <v>42</v>
      </c>
      <c r="S87" s="52"/>
      <c r="T87" s="47"/>
      <c r="U87" s="74"/>
      <c r="V87" s="47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</row>
    <row r="88" spans="1:45" s="53" customFormat="1" ht="15" customHeight="1">
      <c r="A88" s="721"/>
      <c r="B88" s="109" t="s">
        <v>1128</v>
      </c>
      <c r="C88" s="842"/>
      <c r="D88" s="842"/>
      <c r="E88" s="814"/>
      <c r="F88" s="814"/>
      <c r="G88" s="845"/>
      <c r="H88" s="421">
        <v>96</v>
      </c>
      <c r="I88" s="839"/>
      <c r="J88" s="578">
        <v>10400</v>
      </c>
      <c r="K88" s="130"/>
      <c r="L88" s="117">
        <f t="shared" si="6"/>
        <v>0</v>
      </c>
      <c r="M88" s="840"/>
      <c r="N88" s="421">
        <f t="shared" si="7"/>
        <v>96</v>
      </c>
      <c r="O88" s="209">
        <f t="shared" si="9"/>
        <v>0</v>
      </c>
      <c r="P88" s="200" t="s">
        <v>412</v>
      </c>
      <c r="Q88" s="199">
        <v>1.7999999999999999E-2</v>
      </c>
      <c r="R88" s="213">
        <v>4.5</v>
      </c>
      <c r="S88" s="52"/>
      <c r="T88" s="47"/>
      <c r="U88" s="74"/>
      <c r="V88" s="47"/>
      <c r="W88" s="47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</row>
    <row r="89" spans="1:45" s="53" customFormat="1" ht="15" customHeight="1">
      <c r="A89" s="721" t="s">
        <v>694</v>
      </c>
      <c r="B89" s="115" t="s">
        <v>723</v>
      </c>
      <c r="C89" s="841" t="s">
        <v>334</v>
      </c>
      <c r="D89" s="841" t="s">
        <v>371</v>
      </c>
      <c r="E89" s="814" t="s">
        <v>46</v>
      </c>
      <c r="F89" s="814" t="s">
        <v>61</v>
      </c>
      <c r="G89" s="843">
        <v>3145</v>
      </c>
      <c r="H89" s="421">
        <v>1029</v>
      </c>
      <c r="I89" s="718">
        <v>340200</v>
      </c>
      <c r="J89" s="578">
        <v>111300</v>
      </c>
      <c r="K89" s="130"/>
      <c r="L89" s="117">
        <f t="shared" si="6"/>
        <v>0</v>
      </c>
      <c r="M89" s="840">
        <f>SUM(G89-(G89*L89))</f>
        <v>3145</v>
      </c>
      <c r="N89" s="421">
        <f t="shared" si="7"/>
        <v>1029</v>
      </c>
      <c r="O89" s="209">
        <f t="shared" si="9"/>
        <v>0</v>
      </c>
      <c r="P89" s="200" t="s">
        <v>112</v>
      </c>
      <c r="Q89" s="199">
        <v>0.12</v>
      </c>
      <c r="R89" s="216">
        <v>20</v>
      </c>
      <c r="S89" s="52"/>
      <c r="T89" s="47"/>
      <c r="U89" s="74"/>
      <c r="V89" s="47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</row>
    <row r="90" spans="1:45" s="53" customFormat="1" ht="15" customHeight="1">
      <c r="A90" s="721"/>
      <c r="B90" s="115" t="s">
        <v>675</v>
      </c>
      <c r="C90" s="842"/>
      <c r="D90" s="842"/>
      <c r="E90" s="814"/>
      <c r="F90" s="814"/>
      <c r="G90" s="844"/>
      <c r="H90" s="421">
        <v>2020</v>
      </c>
      <c r="I90" s="838"/>
      <c r="J90" s="578">
        <v>218500</v>
      </c>
      <c r="K90" s="130"/>
      <c r="L90" s="117">
        <f t="shared" si="6"/>
        <v>0</v>
      </c>
      <c r="M90" s="840"/>
      <c r="N90" s="421">
        <f t="shared" si="7"/>
        <v>2020</v>
      </c>
      <c r="O90" s="209">
        <f t="shared" si="9"/>
        <v>0</v>
      </c>
      <c r="P90" s="200" t="s">
        <v>300</v>
      </c>
      <c r="Q90" s="199">
        <v>0.184</v>
      </c>
      <c r="R90" s="216">
        <v>46</v>
      </c>
      <c r="S90" s="52"/>
      <c r="T90" s="47"/>
      <c r="U90" s="74"/>
      <c r="V90" s="47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</row>
    <row r="91" spans="1:45" s="53" customFormat="1" ht="15" customHeight="1">
      <c r="A91" s="721"/>
      <c r="B91" s="109" t="s">
        <v>1128</v>
      </c>
      <c r="C91" s="842"/>
      <c r="D91" s="842"/>
      <c r="E91" s="814"/>
      <c r="F91" s="814"/>
      <c r="G91" s="845"/>
      <c r="H91" s="421">
        <v>96</v>
      </c>
      <c r="I91" s="839"/>
      <c r="J91" s="578">
        <v>10400</v>
      </c>
      <c r="K91" s="130"/>
      <c r="L91" s="117">
        <f t="shared" si="6"/>
        <v>0</v>
      </c>
      <c r="M91" s="840"/>
      <c r="N91" s="421">
        <f t="shared" si="7"/>
        <v>96</v>
      </c>
      <c r="O91" s="209">
        <f t="shared" si="9"/>
        <v>0</v>
      </c>
      <c r="P91" s="200" t="s">
        <v>412</v>
      </c>
      <c r="Q91" s="199">
        <v>1.7999999999999999E-2</v>
      </c>
      <c r="R91" s="213">
        <v>4.5</v>
      </c>
      <c r="S91" s="52"/>
      <c r="T91" s="47"/>
      <c r="U91" s="74"/>
      <c r="V91" s="47"/>
      <c r="W91" s="47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</row>
    <row r="92" spans="1:45" ht="29.4" customHeight="1">
      <c r="A92" s="849" t="s">
        <v>1383</v>
      </c>
      <c r="B92" s="731"/>
      <c r="C92" s="731"/>
      <c r="D92" s="731"/>
      <c r="E92" s="731"/>
      <c r="F92" s="731"/>
      <c r="G92" s="731"/>
      <c r="H92" s="731"/>
      <c r="I92" s="731"/>
      <c r="J92" s="731"/>
      <c r="K92" s="731"/>
      <c r="L92" s="731"/>
      <c r="M92" s="731"/>
      <c r="N92" s="731"/>
      <c r="O92" s="118"/>
      <c r="P92" s="119"/>
      <c r="Q92" s="119"/>
      <c r="R92" s="228"/>
      <c r="U92" s="74"/>
    </row>
    <row r="93" spans="1:45" ht="29.4" customHeight="1">
      <c r="A93" s="744" t="s">
        <v>521</v>
      </c>
      <c r="B93" s="745"/>
      <c r="C93" s="745"/>
      <c r="D93" s="745"/>
      <c r="E93" s="745"/>
      <c r="F93" s="745"/>
      <c r="G93" s="745"/>
      <c r="H93" s="745"/>
      <c r="I93" s="745"/>
      <c r="J93" s="745"/>
      <c r="K93" s="745"/>
      <c r="L93" s="745"/>
      <c r="M93" s="745"/>
      <c r="N93" s="745"/>
      <c r="O93" s="745"/>
      <c r="P93" s="745"/>
      <c r="Q93" s="745"/>
      <c r="R93" s="746"/>
      <c r="U93" s="74"/>
    </row>
    <row r="94" spans="1:45" s="53" customFormat="1" ht="15" customHeight="1">
      <c r="A94" s="721" t="s">
        <v>712</v>
      </c>
      <c r="B94" s="109" t="s">
        <v>713</v>
      </c>
      <c r="C94" s="846" t="s">
        <v>1228</v>
      </c>
      <c r="D94" s="846" t="s">
        <v>1229</v>
      </c>
      <c r="E94" s="848" t="s">
        <v>44</v>
      </c>
      <c r="F94" s="848" t="s">
        <v>413</v>
      </c>
      <c r="G94" s="843">
        <v>1699</v>
      </c>
      <c r="H94" s="421">
        <v>855</v>
      </c>
      <c r="I94" s="718">
        <v>183900</v>
      </c>
      <c r="J94" s="578">
        <v>92500</v>
      </c>
      <c r="K94" s="130"/>
      <c r="L94" s="117">
        <f t="shared" ref="L94:L111" si="10">$E$3</f>
        <v>0</v>
      </c>
      <c r="M94" s="840">
        <f>SUM(G94-(G94*L94))</f>
        <v>1699</v>
      </c>
      <c r="N94" s="421">
        <f t="shared" ref="N94:N111" si="11">SUM(H94-(H94*L94))</f>
        <v>855</v>
      </c>
      <c r="O94" s="209">
        <f t="shared" ref="O94:O111" si="12">K94*N94</f>
        <v>0</v>
      </c>
      <c r="P94" s="200" t="s">
        <v>112</v>
      </c>
      <c r="Q94" s="199">
        <v>0.12</v>
      </c>
      <c r="R94" s="213">
        <v>19</v>
      </c>
      <c r="S94" s="52"/>
      <c r="T94" s="47"/>
      <c r="U94" s="74"/>
      <c r="V94" s="47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</row>
    <row r="95" spans="1:45" s="53" customFormat="1" ht="15" customHeight="1">
      <c r="A95" s="721"/>
      <c r="B95" s="109" t="s">
        <v>724</v>
      </c>
      <c r="C95" s="847"/>
      <c r="D95" s="847"/>
      <c r="E95" s="848"/>
      <c r="F95" s="848"/>
      <c r="G95" s="844"/>
      <c r="H95" s="421">
        <v>748</v>
      </c>
      <c r="I95" s="838"/>
      <c r="J95" s="578">
        <v>81000</v>
      </c>
      <c r="K95" s="130"/>
      <c r="L95" s="117">
        <f t="shared" si="10"/>
        <v>0</v>
      </c>
      <c r="M95" s="840"/>
      <c r="N95" s="421">
        <f t="shared" si="11"/>
        <v>748</v>
      </c>
      <c r="O95" s="209">
        <f t="shared" si="12"/>
        <v>0</v>
      </c>
      <c r="P95" s="200" t="s">
        <v>294</v>
      </c>
      <c r="Q95" s="199">
        <v>0.104</v>
      </c>
      <c r="R95" s="213">
        <v>27</v>
      </c>
      <c r="S95" s="52"/>
      <c r="T95" s="47"/>
      <c r="U95" s="74"/>
      <c r="V95" s="47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</row>
    <row r="96" spans="1:45" s="53" customFormat="1" ht="15" customHeight="1">
      <c r="A96" s="721"/>
      <c r="B96" s="109" t="s">
        <v>1128</v>
      </c>
      <c r="C96" s="847"/>
      <c r="D96" s="847"/>
      <c r="E96" s="848"/>
      <c r="F96" s="848"/>
      <c r="G96" s="845"/>
      <c r="H96" s="421">
        <v>96</v>
      </c>
      <c r="I96" s="839"/>
      <c r="J96" s="578">
        <v>10400</v>
      </c>
      <c r="K96" s="130"/>
      <c r="L96" s="117">
        <f t="shared" si="10"/>
        <v>0</v>
      </c>
      <c r="M96" s="840"/>
      <c r="N96" s="421">
        <f t="shared" si="11"/>
        <v>96</v>
      </c>
      <c r="O96" s="209">
        <f t="shared" si="12"/>
        <v>0</v>
      </c>
      <c r="P96" s="200" t="s">
        <v>412</v>
      </c>
      <c r="Q96" s="199">
        <v>1.7999999999999999E-2</v>
      </c>
      <c r="R96" s="213">
        <v>4.5</v>
      </c>
      <c r="S96" s="52"/>
      <c r="T96" s="47"/>
      <c r="U96" s="74"/>
      <c r="V96" s="47"/>
      <c r="W96" s="47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</row>
    <row r="97" spans="1:45" s="53" customFormat="1" ht="15" customHeight="1">
      <c r="A97" s="721" t="s">
        <v>717</v>
      </c>
      <c r="B97" s="109" t="s">
        <v>715</v>
      </c>
      <c r="C97" s="846" t="s">
        <v>1230</v>
      </c>
      <c r="D97" s="846" t="s">
        <v>1231</v>
      </c>
      <c r="E97" s="848" t="s">
        <v>34</v>
      </c>
      <c r="F97" s="848" t="s">
        <v>414</v>
      </c>
      <c r="G97" s="843">
        <v>1770</v>
      </c>
      <c r="H97" s="421">
        <v>879</v>
      </c>
      <c r="I97" s="718">
        <v>191500</v>
      </c>
      <c r="J97" s="578">
        <v>95100</v>
      </c>
      <c r="K97" s="130"/>
      <c r="L97" s="117">
        <f t="shared" si="10"/>
        <v>0</v>
      </c>
      <c r="M97" s="840">
        <f>SUM(G97-(G97*L97))</f>
        <v>1770</v>
      </c>
      <c r="N97" s="421">
        <f t="shared" si="11"/>
        <v>879</v>
      </c>
      <c r="O97" s="209">
        <f t="shared" si="12"/>
        <v>0</v>
      </c>
      <c r="P97" s="200" t="s">
        <v>112</v>
      </c>
      <c r="Q97" s="199">
        <v>0.12</v>
      </c>
      <c r="R97" s="213">
        <v>19</v>
      </c>
      <c r="S97" s="52"/>
      <c r="T97" s="47"/>
      <c r="U97" s="74"/>
      <c r="V97" s="47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</row>
    <row r="98" spans="1:45" s="53" customFormat="1" ht="15" customHeight="1">
      <c r="A98" s="721"/>
      <c r="B98" s="109" t="s">
        <v>725</v>
      </c>
      <c r="C98" s="847"/>
      <c r="D98" s="847"/>
      <c r="E98" s="848"/>
      <c r="F98" s="848"/>
      <c r="G98" s="844"/>
      <c r="H98" s="421">
        <v>795</v>
      </c>
      <c r="I98" s="838"/>
      <c r="J98" s="578">
        <v>86000</v>
      </c>
      <c r="K98" s="130"/>
      <c r="L98" s="117">
        <f t="shared" si="10"/>
        <v>0</v>
      </c>
      <c r="M98" s="840"/>
      <c r="N98" s="421">
        <f t="shared" si="11"/>
        <v>795</v>
      </c>
      <c r="O98" s="209">
        <f t="shared" si="12"/>
        <v>0</v>
      </c>
      <c r="P98" s="200" t="s">
        <v>294</v>
      </c>
      <c r="Q98" s="199">
        <v>0.104</v>
      </c>
      <c r="R98" s="213">
        <v>29</v>
      </c>
      <c r="S98" s="52"/>
      <c r="T98" s="47"/>
      <c r="U98" s="74"/>
      <c r="V98" s="47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</row>
    <row r="99" spans="1:45" s="53" customFormat="1" ht="15" customHeight="1">
      <c r="A99" s="721"/>
      <c r="B99" s="109" t="s">
        <v>1128</v>
      </c>
      <c r="C99" s="847"/>
      <c r="D99" s="847"/>
      <c r="E99" s="848"/>
      <c r="F99" s="848"/>
      <c r="G99" s="845"/>
      <c r="H99" s="421">
        <v>96</v>
      </c>
      <c r="I99" s="839"/>
      <c r="J99" s="578">
        <v>10400</v>
      </c>
      <c r="K99" s="130"/>
      <c r="L99" s="117">
        <f t="shared" si="10"/>
        <v>0</v>
      </c>
      <c r="M99" s="840"/>
      <c r="N99" s="421">
        <f t="shared" si="11"/>
        <v>96</v>
      </c>
      <c r="O99" s="209">
        <f t="shared" si="12"/>
        <v>0</v>
      </c>
      <c r="P99" s="200" t="s">
        <v>412</v>
      </c>
      <c r="Q99" s="199">
        <v>1.7999999999999999E-2</v>
      </c>
      <c r="R99" s="213">
        <v>4.5</v>
      </c>
      <c r="S99" s="52"/>
      <c r="T99" s="47"/>
      <c r="U99" s="74"/>
      <c r="V99" s="47"/>
      <c r="W99" s="47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</row>
    <row r="100" spans="1:45" s="53" customFormat="1" ht="15" customHeight="1">
      <c r="A100" s="721" t="s">
        <v>720</v>
      </c>
      <c r="B100" s="109" t="s">
        <v>718</v>
      </c>
      <c r="C100" s="846" t="s">
        <v>1232</v>
      </c>
      <c r="D100" s="846" t="s">
        <v>1233</v>
      </c>
      <c r="E100" s="848" t="s">
        <v>415</v>
      </c>
      <c r="F100" s="848" t="s">
        <v>57</v>
      </c>
      <c r="G100" s="843">
        <v>1978</v>
      </c>
      <c r="H100" s="421">
        <v>946</v>
      </c>
      <c r="I100" s="718">
        <v>214100</v>
      </c>
      <c r="J100" s="578">
        <v>102400</v>
      </c>
      <c r="K100" s="130"/>
      <c r="L100" s="117">
        <f t="shared" si="10"/>
        <v>0</v>
      </c>
      <c r="M100" s="840">
        <f>SUM(G100-(G100*L100))</f>
        <v>1978</v>
      </c>
      <c r="N100" s="421">
        <f t="shared" si="11"/>
        <v>946</v>
      </c>
      <c r="O100" s="209">
        <f t="shared" si="12"/>
        <v>0</v>
      </c>
      <c r="P100" s="200" t="s">
        <v>112</v>
      </c>
      <c r="Q100" s="199">
        <v>0.12</v>
      </c>
      <c r="R100" s="213">
        <v>19</v>
      </c>
      <c r="S100" s="52"/>
      <c r="T100" s="47"/>
      <c r="U100" s="74"/>
      <c r="V100" s="47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</row>
    <row r="101" spans="1:45" s="53" customFormat="1" ht="15" customHeight="1">
      <c r="A101" s="721"/>
      <c r="B101" s="109" t="s">
        <v>726</v>
      </c>
      <c r="C101" s="847"/>
      <c r="D101" s="847"/>
      <c r="E101" s="848"/>
      <c r="F101" s="848"/>
      <c r="G101" s="844"/>
      <c r="H101" s="421">
        <v>936</v>
      </c>
      <c r="I101" s="838"/>
      <c r="J101" s="578">
        <v>101300</v>
      </c>
      <c r="K101" s="130"/>
      <c r="L101" s="117">
        <f t="shared" si="10"/>
        <v>0</v>
      </c>
      <c r="M101" s="840"/>
      <c r="N101" s="421">
        <f t="shared" si="11"/>
        <v>936</v>
      </c>
      <c r="O101" s="209">
        <f t="shared" si="12"/>
        <v>0</v>
      </c>
      <c r="P101" s="200" t="s">
        <v>296</v>
      </c>
      <c r="Q101" s="199">
        <v>0.125</v>
      </c>
      <c r="R101" s="213">
        <v>36</v>
      </c>
      <c r="S101" s="52"/>
      <c r="T101" s="47"/>
      <c r="U101" s="74"/>
      <c r="V101" s="47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</row>
    <row r="102" spans="1:45" s="53" customFormat="1" ht="15" customHeight="1">
      <c r="A102" s="721"/>
      <c r="B102" s="109" t="s">
        <v>1128</v>
      </c>
      <c r="C102" s="847"/>
      <c r="D102" s="847"/>
      <c r="E102" s="848"/>
      <c r="F102" s="848"/>
      <c r="G102" s="845"/>
      <c r="H102" s="421">
        <v>96</v>
      </c>
      <c r="I102" s="839"/>
      <c r="J102" s="578">
        <v>10400</v>
      </c>
      <c r="K102" s="130"/>
      <c r="L102" s="117">
        <f t="shared" si="10"/>
        <v>0</v>
      </c>
      <c r="M102" s="840"/>
      <c r="N102" s="421">
        <f t="shared" si="11"/>
        <v>96</v>
      </c>
      <c r="O102" s="209">
        <f t="shared" si="12"/>
        <v>0</v>
      </c>
      <c r="P102" s="200" t="s">
        <v>412</v>
      </c>
      <c r="Q102" s="199">
        <v>1.7999999999999999E-2</v>
      </c>
      <c r="R102" s="213">
        <v>4.5</v>
      </c>
      <c r="S102" s="52"/>
      <c r="T102" s="47"/>
      <c r="U102" s="74"/>
      <c r="V102" s="47"/>
      <c r="W102" s="47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</row>
    <row r="103" spans="1:45" s="53" customFormat="1" ht="14.4" customHeight="1">
      <c r="A103" s="721" t="s">
        <v>669</v>
      </c>
      <c r="B103" s="109" t="s">
        <v>721</v>
      </c>
      <c r="C103" s="846" t="s">
        <v>385</v>
      </c>
      <c r="D103" s="846" t="s">
        <v>386</v>
      </c>
      <c r="E103" s="848" t="s">
        <v>46</v>
      </c>
      <c r="F103" s="848" t="s">
        <v>94</v>
      </c>
      <c r="G103" s="843">
        <v>2157</v>
      </c>
      <c r="H103" s="421">
        <v>983</v>
      </c>
      <c r="I103" s="718">
        <v>233400</v>
      </c>
      <c r="J103" s="578">
        <v>106400</v>
      </c>
      <c r="K103" s="130"/>
      <c r="L103" s="117">
        <f t="shared" si="10"/>
        <v>0</v>
      </c>
      <c r="M103" s="840">
        <f>SUM(G103-(G103*L103))</f>
        <v>2157</v>
      </c>
      <c r="N103" s="421">
        <f t="shared" si="11"/>
        <v>983</v>
      </c>
      <c r="O103" s="209">
        <f t="shared" si="12"/>
        <v>0</v>
      </c>
      <c r="P103" s="200" t="s">
        <v>112</v>
      </c>
      <c r="Q103" s="199">
        <v>0.12</v>
      </c>
      <c r="R103" s="216">
        <v>19</v>
      </c>
      <c r="S103" s="52"/>
      <c r="T103" s="47"/>
      <c r="U103" s="74"/>
      <c r="V103" s="47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</row>
    <row r="104" spans="1:45" s="53" customFormat="1" ht="15" customHeight="1">
      <c r="A104" s="721"/>
      <c r="B104" s="109" t="s">
        <v>696</v>
      </c>
      <c r="C104" s="847"/>
      <c r="D104" s="847"/>
      <c r="E104" s="848"/>
      <c r="F104" s="848"/>
      <c r="G104" s="844"/>
      <c r="H104" s="421">
        <v>1078</v>
      </c>
      <c r="I104" s="838"/>
      <c r="J104" s="578">
        <v>116600</v>
      </c>
      <c r="K104" s="130"/>
      <c r="L104" s="117">
        <f t="shared" si="10"/>
        <v>0</v>
      </c>
      <c r="M104" s="840"/>
      <c r="N104" s="421">
        <f t="shared" si="11"/>
        <v>1078</v>
      </c>
      <c r="O104" s="209">
        <f t="shared" si="12"/>
        <v>0</v>
      </c>
      <c r="P104" s="200" t="s">
        <v>296</v>
      </c>
      <c r="Q104" s="199">
        <v>0.126</v>
      </c>
      <c r="R104" s="216">
        <v>36</v>
      </c>
      <c r="S104" s="52"/>
      <c r="T104" s="47"/>
      <c r="U104" s="74"/>
      <c r="V104" s="47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</row>
    <row r="105" spans="1:45" s="53" customFormat="1" ht="15" customHeight="1">
      <c r="A105" s="721"/>
      <c r="B105" s="109" t="s">
        <v>1128</v>
      </c>
      <c r="C105" s="847"/>
      <c r="D105" s="847"/>
      <c r="E105" s="848"/>
      <c r="F105" s="848"/>
      <c r="G105" s="845"/>
      <c r="H105" s="421">
        <v>96</v>
      </c>
      <c r="I105" s="839"/>
      <c r="J105" s="578">
        <v>10400</v>
      </c>
      <c r="K105" s="130"/>
      <c r="L105" s="117">
        <f t="shared" si="10"/>
        <v>0</v>
      </c>
      <c r="M105" s="840"/>
      <c r="N105" s="421">
        <f t="shared" si="11"/>
        <v>96</v>
      </c>
      <c r="O105" s="209">
        <f t="shared" si="12"/>
        <v>0</v>
      </c>
      <c r="P105" s="200" t="s">
        <v>412</v>
      </c>
      <c r="Q105" s="199">
        <v>1.7999999999999999E-2</v>
      </c>
      <c r="R105" s="213">
        <v>4.5</v>
      </c>
      <c r="S105" s="52"/>
      <c r="T105" s="47"/>
      <c r="U105" s="74"/>
      <c r="V105" s="47"/>
      <c r="W105" s="47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</row>
    <row r="106" spans="1:45" s="53" customFormat="1" ht="15" customHeight="1">
      <c r="A106" s="721" t="s">
        <v>695</v>
      </c>
      <c r="B106" s="115" t="s">
        <v>722</v>
      </c>
      <c r="C106" s="841" t="s">
        <v>386</v>
      </c>
      <c r="D106" s="841" t="s">
        <v>387</v>
      </c>
      <c r="E106" s="814" t="s">
        <v>46</v>
      </c>
      <c r="F106" s="814" t="s">
        <v>65</v>
      </c>
      <c r="G106" s="843">
        <v>2386</v>
      </c>
      <c r="H106" s="421">
        <v>1004</v>
      </c>
      <c r="I106" s="718">
        <v>258100</v>
      </c>
      <c r="J106" s="578">
        <v>108600</v>
      </c>
      <c r="K106" s="130"/>
      <c r="L106" s="117">
        <f t="shared" si="10"/>
        <v>0</v>
      </c>
      <c r="M106" s="840">
        <f>SUM(G106-(G106*L106))</f>
        <v>2386</v>
      </c>
      <c r="N106" s="421">
        <f t="shared" si="11"/>
        <v>1004</v>
      </c>
      <c r="O106" s="209">
        <f t="shared" si="12"/>
        <v>0</v>
      </c>
      <c r="P106" s="200" t="s">
        <v>112</v>
      </c>
      <c r="Q106" s="199">
        <v>0.12</v>
      </c>
      <c r="R106" s="216">
        <v>20</v>
      </c>
      <c r="S106" s="52"/>
      <c r="T106" s="47"/>
      <c r="U106" s="74"/>
      <c r="V106" s="47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</row>
    <row r="107" spans="1:45" s="53" customFormat="1" ht="15" customHeight="1">
      <c r="A107" s="721"/>
      <c r="B107" s="115" t="s">
        <v>697</v>
      </c>
      <c r="C107" s="842"/>
      <c r="D107" s="842"/>
      <c r="E107" s="814"/>
      <c r="F107" s="814"/>
      <c r="G107" s="844"/>
      <c r="H107" s="421">
        <v>1286</v>
      </c>
      <c r="I107" s="838"/>
      <c r="J107" s="578">
        <v>139100</v>
      </c>
      <c r="K107" s="130"/>
      <c r="L107" s="117">
        <f t="shared" si="10"/>
        <v>0</v>
      </c>
      <c r="M107" s="840"/>
      <c r="N107" s="421">
        <f t="shared" si="11"/>
        <v>1286</v>
      </c>
      <c r="O107" s="209">
        <f t="shared" si="12"/>
        <v>0</v>
      </c>
      <c r="P107" s="200" t="s">
        <v>297</v>
      </c>
      <c r="Q107" s="199">
        <v>0.249</v>
      </c>
      <c r="R107" s="216">
        <v>40</v>
      </c>
      <c r="S107" s="52"/>
      <c r="T107" s="47"/>
      <c r="U107" s="74"/>
      <c r="V107" s="47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</row>
    <row r="108" spans="1:45" s="53" customFormat="1" ht="15" customHeight="1">
      <c r="A108" s="721"/>
      <c r="B108" s="109" t="s">
        <v>1128</v>
      </c>
      <c r="C108" s="842"/>
      <c r="D108" s="842"/>
      <c r="E108" s="814"/>
      <c r="F108" s="814"/>
      <c r="G108" s="845"/>
      <c r="H108" s="421">
        <v>96</v>
      </c>
      <c r="I108" s="839"/>
      <c r="J108" s="578">
        <v>10400</v>
      </c>
      <c r="K108" s="130"/>
      <c r="L108" s="117">
        <f t="shared" si="10"/>
        <v>0</v>
      </c>
      <c r="M108" s="840"/>
      <c r="N108" s="421">
        <f t="shared" si="11"/>
        <v>96</v>
      </c>
      <c r="O108" s="209">
        <f t="shared" si="12"/>
        <v>0</v>
      </c>
      <c r="P108" s="200" t="s">
        <v>412</v>
      </c>
      <c r="Q108" s="199">
        <v>1.7999999999999999E-2</v>
      </c>
      <c r="R108" s="213">
        <v>4.5</v>
      </c>
      <c r="S108" s="52"/>
      <c r="T108" s="47"/>
      <c r="U108" s="74"/>
      <c r="V108" s="47"/>
      <c r="W108" s="47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</row>
    <row r="109" spans="1:45" s="53" customFormat="1" ht="15" customHeight="1">
      <c r="A109" s="721" t="s">
        <v>694</v>
      </c>
      <c r="B109" s="115" t="s">
        <v>723</v>
      </c>
      <c r="C109" s="841" t="s">
        <v>390</v>
      </c>
      <c r="D109" s="841" t="s">
        <v>391</v>
      </c>
      <c r="E109" s="814" t="s">
        <v>55</v>
      </c>
      <c r="F109" s="814" t="s">
        <v>45</v>
      </c>
      <c r="G109" s="843">
        <v>2640</v>
      </c>
      <c r="H109" s="421">
        <v>1029</v>
      </c>
      <c r="I109" s="718">
        <v>285600</v>
      </c>
      <c r="J109" s="578">
        <v>111300</v>
      </c>
      <c r="K109" s="130"/>
      <c r="L109" s="117">
        <f t="shared" si="10"/>
        <v>0</v>
      </c>
      <c r="M109" s="840">
        <f>SUM(G109-(G109*L109))</f>
        <v>2640</v>
      </c>
      <c r="N109" s="421">
        <f t="shared" si="11"/>
        <v>1029</v>
      </c>
      <c r="O109" s="209">
        <f t="shared" si="12"/>
        <v>0</v>
      </c>
      <c r="P109" s="200" t="s">
        <v>112</v>
      </c>
      <c r="Q109" s="199">
        <v>0.12</v>
      </c>
      <c r="R109" s="216">
        <v>20</v>
      </c>
      <c r="S109" s="52"/>
      <c r="T109" s="47"/>
      <c r="U109" s="74"/>
      <c r="V109" s="47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</row>
    <row r="110" spans="1:45" s="53" customFormat="1" ht="15" customHeight="1">
      <c r="A110" s="721"/>
      <c r="B110" s="115" t="s">
        <v>698</v>
      </c>
      <c r="C110" s="842"/>
      <c r="D110" s="842"/>
      <c r="E110" s="814"/>
      <c r="F110" s="814"/>
      <c r="G110" s="844"/>
      <c r="H110" s="421">
        <v>1515</v>
      </c>
      <c r="I110" s="838"/>
      <c r="J110" s="578">
        <v>163900</v>
      </c>
      <c r="K110" s="130"/>
      <c r="L110" s="117">
        <f t="shared" si="10"/>
        <v>0</v>
      </c>
      <c r="M110" s="840"/>
      <c r="N110" s="421">
        <f t="shared" si="11"/>
        <v>1515</v>
      </c>
      <c r="O110" s="209">
        <f t="shared" si="12"/>
        <v>0</v>
      </c>
      <c r="P110" s="200" t="s">
        <v>297</v>
      </c>
      <c r="Q110" s="199">
        <v>0.249</v>
      </c>
      <c r="R110" s="216">
        <v>42</v>
      </c>
      <c r="S110" s="52"/>
      <c r="T110" s="47"/>
      <c r="U110" s="74"/>
      <c r="V110" s="47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</row>
    <row r="111" spans="1:45" s="53" customFormat="1" ht="15" customHeight="1">
      <c r="A111" s="721"/>
      <c r="B111" s="109" t="s">
        <v>1128</v>
      </c>
      <c r="C111" s="842"/>
      <c r="D111" s="842"/>
      <c r="E111" s="814"/>
      <c r="F111" s="814"/>
      <c r="G111" s="845"/>
      <c r="H111" s="421">
        <v>96</v>
      </c>
      <c r="I111" s="839"/>
      <c r="J111" s="578">
        <v>10400</v>
      </c>
      <c r="K111" s="130"/>
      <c r="L111" s="117">
        <f t="shared" si="10"/>
        <v>0</v>
      </c>
      <c r="M111" s="840"/>
      <c r="N111" s="421">
        <f t="shared" si="11"/>
        <v>96</v>
      </c>
      <c r="O111" s="209">
        <f t="shared" si="12"/>
        <v>0</v>
      </c>
      <c r="P111" s="200" t="s">
        <v>412</v>
      </c>
      <c r="Q111" s="199">
        <v>1.7999999999999999E-2</v>
      </c>
      <c r="R111" s="213">
        <v>4.5</v>
      </c>
      <c r="S111" s="52"/>
      <c r="T111" s="47"/>
      <c r="U111" s="74"/>
      <c r="V111" s="47"/>
      <c r="W111" s="47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</row>
    <row r="112" spans="1:45" ht="29.4" customHeight="1">
      <c r="A112" s="849" t="s">
        <v>1384</v>
      </c>
      <c r="B112" s="731"/>
      <c r="C112" s="731"/>
      <c r="D112" s="731"/>
      <c r="E112" s="731"/>
      <c r="F112" s="731"/>
      <c r="G112" s="731"/>
      <c r="H112" s="731"/>
      <c r="I112" s="731"/>
      <c r="J112" s="731"/>
      <c r="K112" s="731"/>
      <c r="L112" s="731"/>
      <c r="M112" s="731"/>
      <c r="N112" s="731"/>
      <c r="O112" s="118"/>
      <c r="P112" s="119"/>
      <c r="Q112" s="119"/>
      <c r="R112" s="228"/>
      <c r="U112" s="74"/>
    </row>
    <row r="113" spans="1:58" ht="29.4" customHeight="1">
      <c r="A113" s="744" t="s">
        <v>523</v>
      </c>
      <c r="B113" s="745"/>
      <c r="C113" s="745"/>
      <c r="D113" s="745"/>
      <c r="E113" s="745"/>
      <c r="F113" s="745"/>
      <c r="G113" s="745"/>
      <c r="H113" s="745"/>
      <c r="I113" s="745"/>
      <c r="J113" s="745"/>
      <c r="K113" s="745"/>
      <c r="L113" s="745"/>
      <c r="M113" s="745"/>
      <c r="N113" s="745"/>
      <c r="O113" s="745"/>
      <c r="P113" s="745"/>
      <c r="Q113" s="745"/>
      <c r="R113" s="746"/>
      <c r="U113" s="74"/>
    </row>
    <row r="114" spans="1:58" s="53" customFormat="1" ht="15" customHeight="1">
      <c r="A114" s="721" t="s">
        <v>727</v>
      </c>
      <c r="B114" s="109" t="s">
        <v>728</v>
      </c>
      <c r="C114" s="842" t="s">
        <v>335</v>
      </c>
      <c r="D114" s="842" t="s">
        <v>336</v>
      </c>
      <c r="E114" s="814" t="s">
        <v>34</v>
      </c>
      <c r="F114" s="814" t="s">
        <v>45</v>
      </c>
      <c r="G114" s="843">
        <v>4492</v>
      </c>
      <c r="H114" s="421">
        <v>2389</v>
      </c>
      <c r="I114" s="718">
        <v>486000</v>
      </c>
      <c r="J114" s="578">
        <v>258400</v>
      </c>
      <c r="K114" s="130"/>
      <c r="L114" s="117">
        <f t="shared" ref="L114:L134" si="13">$E$3</f>
        <v>0</v>
      </c>
      <c r="M114" s="840">
        <f>SUM(G114-(G114*L114))</f>
        <v>4492</v>
      </c>
      <c r="N114" s="421">
        <f t="shared" ref="N114:N134" si="14">SUM(H114-(H114*L114))</f>
        <v>2389</v>
      </c>
      <c r="O114" s="209">
        <f t="shared" ref="O114:O134" si="15">K114*N114</f>
        <v>0</v>
      </c>
      <c r="P114" s="200" t="s">
        <v>114</v>
      </c>
      <c r="Q114" s="199">
        <v>0.34</v>
      </c>
      <c r="R114" s="216">
        <v>32</v>
      </c>
      <c r="S114" s="52"/>
      <c r="T114" s="47"/>
      <c r="U114" s="74"/>
      <c r="V114" s="47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</row>
    <row r="115" spans="1:58" ht="15" customHeight="1">
      <c r="A115" s="721"/>
      <c r="B115" s="109" t="s">
        <v>729</v>
      </c>
      <c r="C115" s="842"/>
      <c r="D115" s="842"/>
      <c r="E115" s="814"/>
      <c r="F115" s="814"/>
      <c r="G115" s="844"/>
      <c r="H115" s="421">
        <v>2004</v>
      </c>
      <c r="I115" s="838"/>
      <c r="J115" s="578">
        <v>216800</v>
      </c>
      <c r="K115" s="130"/>
      <c r="L115" s="117">
        <f t="shared" si="13"/>
        <v>0</v>
      </c>
      <c r="M115" s="840"/>
      <c r="N115" s="421">
        <f t="shared" si="14"/>
        <v>2004</v>
      </c>
      <c r="O115" s="209">
        <f t="shared" si="15"/>
        <v>0</v>
      </c>
      <c r="P115" s="200" t="s">
        <v>100</v>
      </c>
      <c r="Q115" s="199">
        <v>0.45300000000000001</v>
      </c>
      <c r="R115" s="216">
        <v>68</v>
      </c>
      <c r="U115" s="74"/>
    </row>
    <row r="116" spans="1:58" ht="15" customHeight="1">
      <c r="A116" s="721"/>
      <c r="B116" s="109" t="s">
        <v>1129</v>
      </c>
      <c r="C116" s="842"/>
      <c r="D116" s="842"/>
      <c r="E116" s="814"/>
      <c r="F116" s="814"/>
      <c r="G116" s="845"/>
      <c r="H116" s="421">
        <v>99</v>
      </c>
      <c r="I116" s="839"/>
      <c r="J116" s="578">
        <v>10800</v>
      </c>
      <c r="K116" s="130"/>
      <c r="L116" s="117">
        <f t="shared" si="13"/>
        <v>0</v>
      </c>
      <c r="M116" s="840"/>
      <c r="N116" s="421">
        <f t="shared" si="14"/>
        <v>99</v>
      </c>
      <c r="O116" s="209">
        <f t="shared" si="15"/>
        <v>0</v>
      </c>
      <c r="P116" s="200" t="s">
        <v>115</v>
      </c>
      <c r="Q116" s="199">
        <v>0.11700000000000001</v>
      </c>
      <c r="R116" s="216">
        <v>8.5</v>
      </c>
      <c r="U116" s="74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</row>
    <row r="117" spans="1:58" s="55" customFormat="1" ht="15" customHeight="1">
      <c r="A117" s="721" t="s">
        <v>734</v>
      </c>
      <c r="B117" s="109" t="s">
        <v>730</v>
      </c>
      <c r="C117" s="842" t="s">
        <v>1234</v>
      </c>
      <c r="D117" s="842" t="s">
        <v>1235</v>
      </c>
      <c r="E117" s="814" t="s">
        <v>34</v>
      </c>
      <c r="F117" s="814" t="s">
        <v>53</v>
      </c>
      <c r="G117" s="843">
        <v>5138</v>
      </c>
      <c r="H117" s="421">
        <v>2600</v>
      </c>
      <c r="I117" s="718">
        <v>556000</v>
      </c>
      <c r="J117" s="578">
        <v>281300</v>
      </c>
      <c r="K117" s="130"/>
      <c r="L117" s="117">
        <f t="shared" si="13"/>
        <v>0</v>
      </c>
      <c r="M117" s="840">
        <f>SUM(G117-(G117*L117))</f>
        <v>5138</v>
      </c>
      <c r="N117" s="421">
        <f t="shared" si="14"/>
        <v>2600</v>
      </c>
      <c r="O117" s="209">
        <f t="shared" si="15"/>
        <v>0</v>
      </c>
      <c r="P117" s="200" t="s">
        <v>114</v>
      </c>
      <c r="Q117" s="199">
        <v>0.34</v>
      </c>
      <c r="R117" s="216">
        <v>32</v>
      </c>
      <c r="S117" s="52"/>
      <c r="T117" s="47"/>
      <c r="U117" s="74"/>
      <c r="V117" s="47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</row>
    <row r="118" spans="1:58" s="55" customFormat="1" ht="15" customHeight="1">
      <c r="A118" s="721"/>
      <c r="B118" s="109" t="s">
        <v>731</v>
      </c>
      <c r="C118" s="842"/>
      <c r="D118" s="842"/>
      <c r="E118" s="814"/>
      <c r="F118" s="814"/>
      <c r="G118" s="844"/>
      <c r="H118" s="421">
        <v>2439</v>
      </c>
      <c r="I118" s="838"/>
      <c r="J118" s="578">
        <v>263900</v>
      </c>
      <c r="K118" s="130"/>
      <c r="L118" s="117">
        <f t="shared" si="13"/>
        <v>0</v>
      </c>
      <c r="M118" s="840"/>
      <c r="N118" s="421">
        <f t="shared" si="14"/>
        <v>2439</v>
      </c>
      <c r="O118" s="209">
        <f t="shared" si="15"/>
        <v>0</v>
      </c>
      <c r="P118" s="200" t="s">
        <v>100</v>
      </c>
      <c r="Q118" s="199">
        <v>0.45300000000000001</v>
      </c>
      <c r="R118" s="216">
        <v>68</v>
      </c>
      <c r="S118" s="52"/>
      <c r="T118" s="47"/>
      <c r="U118" s="74"/>
      <c r="V118" s="47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</row>
    <row r="119" spans="1:58" s="56" customFormat="1" ht="15" customHeight="1">
      <c r="A119" s="721"/>
      <c r="B119" s="109" t="s">
        <v>1129</v>
      </c>
      <c r="C119" s="842"/>
      <c r="D119" s="842"/>
      <c r="E119" s="814"/>
      <c r="F119" s="814"/>
      <c r="G119" s="845"/>
      <c r="H119" s="421">
        <v>99</v>
      </c>
      <c r="I119" s="839"/>
      <c r="J119" s="578">
        <v>10800</v>
      </c>
      <c r="K119" s="130"/>
      <c r="L119" s="117">
        <f t="shared" si="13"/>
        <v>0</v>
      </c>
      <c r="M119" s="840"/>
      <c r="N119" s="421">
        <f t="shared" si="14"/>
        <v>99</v>
      </c>
      <c r="O119" s="209">
        <f t="shared" si="15"/>
        <v>0</v>
      </c>
      <c r="P119" s="200" t="s">
        <v>115</v>
      </c>
      <c r="Q119" s="199">
        <v>0.11700000000000001</v>
      </c>
      <c r="R119" s="216">
        <v>8.5</v>
      </c>
      <c r="S119" s="47"/>
      <c r="T119" s="47"/>
      <c r="U119" s="74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</row>
    <row r="120" spans="1:58" ht="15" customHeight="1">
      <c r="A120" s="721" t="s">
        <v>735</v>
      </c>
      <c r="B120" s="109" t="s">
        <v>732</v>
      </c>
      <c r="C120" s="842" t="s">
        <v>1236</v>
      </c>
      <c r="D120" s="842" t="s">
        <v>1237</v>
      </c>
      <c r="E120" s="814" t="s">
        <v>86</v>
      </c>
      <c r="F120" s="814" t="s">
        <v>43</v>
      </c>
      <c r="G120" s="843">
        <v>5436</v>
      </c>
      <c r="H120" s="421">
        <v>2600</v>
      </c>
      <c r="I120" s="718">
        <v>588200</v>
      </c>
      <c r="J120" s="578">
        <v>281300</v>
      </c>
      <c r="K120" s="130"/>
      <c r="L120" s="117">
        <f t="shared" si="13"/>
        <v>0</v>
      </c>
      <c r="M120" s="840">
        <f>SUM(G120-(G120*L120))</f>
        <v>5436</v>
      </c>
      <c r="N120" s="421">
        <f t="shared" si="14"/>
        <v>2600</v>
      </c>
      <c r="O120" s="209">
        <f t="shared" si="15"/>
        <v>0</v>
      </c>
      <c r="P120" s="200" t="s">
        <v>114</v>
      </c>
      <c r="Q120" s="199">
        <v>0.34</v>
      </c>
      <c r="R120" s="216">
        <v>31</v>
      </c>
      <c r="U120" s="74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</row>
    <row r="121" spans="1:58" ht="15" customHeight="1">
      <c r="A121" s="721"/>
      <c r="B121" s="109" t="s">
        <v>733</v>
      </c>
      <c r="C121" s="842"/>
      <c r="D121" s="842"/>
      <c r="E121" s="814"/>
      <c r="F121" s="814"/>
      <c r="G121" s="844"/>
      <c r="H121" s="421">
        <v>2737</v>
      </c>
      <c r="I121" s="838"/>
      <c r="J121" s="578">
        <v>296100</v>
      </c>
      <c r="K121" s="130"/>
      <c r="L121" s="117">
        <f t="shared" si="13"/>
        <v>0</v>
      </c>
      <c r="M121" s="840"/>
      <c r="N121" s="421">
        <f t="shared" si="14"/>
        <v>2737</v>
      </c>
      <c r="O121" s="209">
        <f t="shared" si="15"/>
        <v>0</v>
      </c>
      <c r="P121" s="200" t="s">
        <v>107</v>
      </c>
      <c r="Q121" s="199">
        <v>0.66900000000000004</v>
      </c>
      <c r="R121" s="216">
        <v>117</v>
      </c>
      <c r="U121" s="74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</row>
    <row r="122" spans="1:58" ht="15" customHeight="1">
      <c r="A122" s="721"/>
      <c r="B122" s="109" t="s">
        <v>1129</v>
      </c>
      <c r="C122" s="842"/>
      <c r="D122" s="842"/>
      <c r="E122" s="814"/>
      <c r="F122" s="814"/>
      <c r="G122" s="845"/>
      <c r="H122" s="421">
        <v>99</v>
      </c>
      <c r="I122" s="839"/>
      <c r="J122" s="578">
        <v>10800</v>
      </c>
      <c r="K122" s="130"/>
      <c r="L122" s="117">
        <f t="shared" si="13"/>
        <v>0</v>
      </c>
      <c r="M122" s="840"/>
      <c r="N122" s="421">
        <f t="shared" si="14"/>
        <v>99</v>
      </c>
      <c r="O122" s="209">
        <f t="shared" si="15"/>
        <v>0</v>
      </c>
      <c r="P122" s="200" t="s">
        <v>115</v>
      </c>
      <c r="Q122" s="199">
        <v>0.11700000000000001</v>
      </c>
      <c r="R122" s="216">
        <v>8.5</v>
      </c>
      <c r="U122" s="74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</row>
    <row r="123" spans="1:58" s="53" customFormat="1" ht="15" customHeight="1">
      <c r="A123" s="721" t="s">
        <v>736</v>
      </c>
      <c r="B123" s="109" t="s">
        <v>738</v>
      </c>
      <c r="C123" s="842" t="s">
        <v>1238</v>
      </c>
      <c r="D123" s="842" t="s">
        <v>1239</v>
      </c>
      <c r="E123" s="814" t="s">
        <v>34</v>
      </c>
      <c r="F123" s="814" t="s">
        <v>53</v>
      </c>
      <c r="G123" s="843">
        <v>5715</v>
      </c>
      <c r="H123" s="421">
        <v>2550</v>
      </c>
      <c r="I123" s="718">
        <v>618400</v>
      </c>
      <c r="J123" s="578">
        <v>275900</v>
      </c>
      <c r="K123" s="130"/>
      <c r="L123" s="117">
        <f t="shared" si="13"/>
        <v>0</v>
      </c>
      <c r="M123" s="840">
        <f>SUM(G123-(G123*L123))</f>
        <v>5715</v>
      </c>
      <c r="N123" s="421">
        <f t="shared" si="14"/>
        <v>2550</v>
      </c>
      <c r="O123" s="209">
        <f t="shared" si="15"/>
        <v>0</v>
      </c>
      <c r="P123" s="200" t="s">
        <v>114</v>
      </c>
      <c r="Q123" s="199">
        <v>0.34</v>
      </c>
      <c r="R123" s="216">
        <v>33</v>
      </c>
      <c r="S123" s="52"/>
      <c r="T123" s="47"/>
      <c r="U123" s="74"/>
      <c r="V123" s="47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</row>
    <row r="124" spans="1:58" s="53" customFormat="1" ht="15" customHeight="1">
      <c r="A124" s="721"/>
      <c r="B124" s="109" t="s">
        <v>739</v>
      </c>
      <c r="C124" s="842"/>
      <c r="D124" s="842"/>
      <c r="E124" s="814"/>
      <c r="F124" s="814"/>
      <c r="G124" s="844"/>
      <c r="H124" s="421">
        <v>3066</v>
      </c>
      <c r="I124" s="838"/>
      <c r="J124" s="578">
        <v>331700</v>
      </c>
      <c r="K124" s="130"/>
      <c r="L124" s="117">
        <f t="shared" si="13"/>
        <v>0</v>
      </c>
      <c r="M124" s="840"/>
      <c r="N124" s="421">
        <f t="shared" si="14"/>
        <v>3066</v>
      </c>
      <c r="O124" s="209">
        <f t="shared" si="15"/>
        <v>0</v>
      </c>
      <c r="P124" s="200" t="s">
        <v>116</v>
      </c>
      <c r="Q124" s="199">
        <v>0.66900000000000004</v>
      </c>
      <c r="R124" s="216">
        <v>94</v>
      </c>
      <c r="S124" s="52"/>
      <c r="T124" s="47"/>
      <c r="U124" s="74"/>
      <c r="V124" s="47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</row>
    <row r="125" spans="1:58" ht="15" customHeight="1">
      <c r="A125" s="721"/>
      <c r="B125" s="109" t="s">
        <v>1129</v>
      </c>
      <c r="C125" s="842"/>
      <c r="D125" s="842"/>
      <c r="E125" s="814"/>
      <c r="F125" s="814"/>
      <c r="G125" s="845"/>
      <c r="H125" s="421">
        <v>99</v>
      </c>
      <c r="I125" s="839"/>
      <c r="J125" s="578">
        <v>10800</v>
      </c>
      <c r="K125" s="130"/>
      <c r="L125" s="117">
        <f t="shared" si="13"/>
        <v>0</v>
      </c>
      <c r="M125" s="840"/>
      <c r="N125" s="421">
        <f t="shared" si="14"/>
        <v>99</v>
      </c>
      <c r="O125" s="209">
        <f t="shared" si="15"/>
        <v>0</v>
      </c>
      <c r="P125" s="200" t="s">
        <v>115</v>
      </c>
      <c r="Q125" s="199">
        <v>0.11700000000000001</v>
      </c>
      <c r="R125" s="216">
        <v>8.5</v>
      </c>
      <c r="U125" s="74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</row>
    <row r="126" spans="1:58" s="53" customFormat="1" ht="15" customHeight="1">
      <c r="A126" s="721" t="s">
        <v>737</v>
      </c>
      <c r="B126" s="109" t="s">
        <v>738</v>
      </c>
      <c r="C126" s="841" t="s">
        <v>1240</v>
      </c>
      <c r="D126" s="841" t="s">
        <v>1241</v>
      </c>
      <c r="E126" s="814" t="s">
        <v>96</v>
      </c>
      <c r="F126" s="814" t="s">
        <v>36</v>
      </c>
      <c r="G126" s="843">
        <v>5967</v>
      </c>
      <c r="H126" s="421">
        <v>2550</v>
      </c>
      <c r="I126" s="718">
        <v>645600</v>
      </c>
      <c r="J126" s="578">
        <v>275900</v>
      </c>
      <c r="K126" s="130"/>
      <c r="L126" s="117">
        <f t="shared" si="13"/>
        <v>0</v>
      </c>
      <c r="M126" s="840">
        <f>SUM(G126-(G126*L126))</f>
        <v>5967</v>
      </c>
      <c r="N126" s="421">
        <f t="shared" si="14"/>
        <v>2550</v>
      </c>
      <c r="O126" s="209">
        <f t="shared" si="15"/>
        <v>0</v>
      </c>
      <c r="P126" s="200" t="s">
        <v>114</v>
      </c>
      <c r="Q126" s="199">
        <v>0.34</v>
      </c>
      <c r="R126" s="216">
        <v>33</v>
      </c>
      <c r="S126" s="52"/>
      <c r="T126" s="47"/>
      <c r="U126" s="74"/>
      <c r="V126" s="47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</row>
    <row r="127" spans="1:58" s="53" customFormat="1" ht="15" customHeight="1">
      <c r="A127" s="721"/>
      <c r="B127" s="109" t="s">
        <v>740</v>
      </c>
      <c r="C127" s="842"/>
      <c r="D127" s="842"/>
      <c r="E127" s="814"/>
      <c r="F127" s="814"/>
      <c r="G127" s="844"/>
      <c r="H127" s="421">
        <v>3318</v>
      </c>
      <c r="I127" s="838"/>
      <c r="J127" s="578">
        <v>358900</v>
      </c>
      <c r="K127" s="130"/>
      <c r="L127" s="117">
        <f t="shared" si="13"/>
        <v>0</v>
      </c>
      <c r="M127" s="840"/>
      <c r="N127" s="421">
        <f t="shared" si="14"/>
        <v>3318</v>
      </c>
      <c r="O127" s="209">
        <f t="shared" si="15"/>
        <v>0</v>
      </c>
      <c r="P127" s="200" t="s">
        <v>116</v>
      </c>
      <c r="Q127" s="199">
        <v>0.66900000000000004</v>
      </c>
      <c r="R127" s="216">
        <v>117</v>
      </c>
      <c r="S127" s="52"/>
      <c r="T127" s="47"/>
      <c r="U127" s="74"/>
      <c r="V127" s="47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</row>
    <row r="128" spans="1:58" ht="15" customHeight="1">
      <c r="A128" s="721"/>
      <c r="B128" s="109" t="s">
        <v>1129</v>
      </c>
      <c r="C128" s="842"/>
      <c r="D128" s="842"/>
      <c r="E128" s="814"/>
      <c r="F128" s="814"/>
      <c r="G128" s="845"/>
      <c r="H128" s="421">
        <v>99</v>
      </c>
      <c r="I128" s="839"/>
      <c r="J128" s="578">
        <v>10800</v>
      </c>
      <c r="K128" s="130"/>
      <c r="L128" s="117">
        <f t="shared" si="13"/>
        <v>0</v>
      </c>
      <c r="M128" s="840"/>
      <c r="N128" s="421">
        <f t="shared" si="14"/>
        <v>99</v>
      </c>
      <c r="O128" s="209">
        <f t="shared" si="15"/>
        <v>0</v>
      </c>
      <c r="P128" s="200" t="s">
        <v>115</v>
      </c>
      <c r="Q128" s="199">
        <v>0.11700000000000001</v>
      </c>
      <c r="R128" s="216">
        <v>8.5</v>
      </c>
      <c r="U128" s="74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</row>
    <row r="129" spans="1:58" s="53" customFormat="1" ht="15" customHeight="1">
      <c r="A129" s="721" t="s">
        <v>744</v>
      </c>
      <c r="B129" s="109" t="s">
        <v>741</v>
      </c>
      <c r="C129" s="842" t="s">
        <v>1242</v>
      </c>
      <c r="D129" s="842" t="s">
        <v>1243</v>
      </c>
      <c r="E129" s="814" t="s">
        <v>55</v>
      </c>
      <c r="F129" s="814" t="s">
        <v>56</v>
      </c>
      <c r="G129" s="843">
        <v>6426</v>
      </c>
      <c r="H129" s="421">
        <v>2912</v>
      </c>
      <c r="I129" s="718">
        <v>695200</v>
      </c>
      <c r="J129" s="578">
        <v>315000</v>
      </c>
      <c r="K129" s="130"/>
      <c r="L129" s="117">
        <f t="shared" si="13"/>
        <v>0</v>
      </c>
      <c r="M129" s="840">
        <f>SUM(G129-(G129*L129))</f>
        <v>6426</v>
      </c>
      <c r="N129" s="421">
        <f t="shared" si="14"/>
        <v>2912</v>
      </c>
      <c r="O129" s="209">
        <f t="shared" si="15"/>
        <v>0</v>
      </c>
      <c r="P129" s="200" t="s">
        <v>114</v>
      </c>
      <c r="Q129" s="199">
        <v>0.47099999999999997</v>
      </c>
      <c r="R129" s="216">
        <v>33</v>
      </c>
      <c r="S129" s="52"/>
      <c r="T129" s="47"/>
      <c r="U129" s="74"/>
      <c r="V129" s="47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</row>
    <row r="130" spans="1:58" s="53" customFormat="1" ht="15" customHeight="1">
      <c r="A130" s="721"/>
      <c r="B130" s="109" t="s">
        <v>742</v>
      </c>
      <c r="C130" s="842"/>
      <c r="D130" s="842"/>
      <c r="E130" s="814"/>
      <c r="F130" s="814"/>
      <c r="G130" s="844"/>
      <c r="H130" s="421">
        <v>3415</v>
      </c>
      <c r="I130" s="838"/>
      <c r="J130" s="578">
        <v>369400</v>
      </c>
      <c r="K130" s="130"/>
      <c r="L130" s="117">
        <f t="shared" si="13"/>
        <v>0</v>
      </c>
      <c r="M130" s="840"/>
      <c r="N130" s="421">
        <f t="shared" si="14"/>
        <v>3415</v>
      </c>
      <c r="O130" s="209">
        <f t="shared" si="15"/>
        <v>0</v>
      </c>
      <c r="P130" s="200" t="s">
        <v>116</v>
      </c>
      <c r="Q130" s="199">
        <v>0.66900000000000004</v>
      </c>
      <c r="R130" s="216">
        <v>94</v>
      </c>
      <c r="S130" s="52"/>
      <c r="T130" s="47"/>
      <c r="U130" s="74"/>
      <c r="V130" s="47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</row>
    <row r="131" spans="1:58" s="53" customFormat="1" ht="15" customHeight="1">
      <c r="A131" s="721"/>
      <c r="B131" s="109" t="s">
        <v>1129</v>
      </c>
      <c r="C131" s="842"/>
      <c r="D131" s="842"/>
      <c r="E131" s="814"/>
      <c r="F131" s="814"/>
      <c r="G131" s="845"/>
      <c r="H131" s="421">
        <v>99</v>
      </c>
      <c r="I131" s="839"/>
      <c r="J131" s="578">
        <v>10800</v>
      </c>
      <c r="K131" s="130"/>
      <c r="L131" s="117">
        <f t="shared" si="13"/>
        <v>0</v>
      </c>
      <c r="M131" s="840"/>
      <c r="N131" s="421">
        <f t="shared" si="14"/>
        <v>99</v>
      </c>
      <c r="O131" s="209">
        <f t="shared" si="15"/>
        <v>0</v>
      </c>
      <c r="P131" s="200" t="s">
        <v>115</v>
      </c>
      <c r="Q131" s="199">
        <v>0.11700000000000001</v>
      </c>
      <c r="R131" s="216">
        <v>8.5</v>
      </c>
      <c r="S131" s="52"/>
      <c r="T131" s="47"/>
      <c r="U131" s="74"/>
      <c r="V131" s="47"/>
      <c r="W131" s="47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</row>
    <row r="132" spans="1:58" ht="15" customHeight="1">
      <c r="A132" s="721" t="s">
        <v>745</v>
      </c>
      <c r="B132" s="109" t="s">
        <v>741</v>
      </c>
      <c r="C132" s="847" t="s">
        <v>1244</v>
      </c>
      <c r="D132" s="846" t="s">
        <v>1245</v>
      </c>
      <c r="E132" s="848" t="s">
        <v>34</v>
      </c>
      <c r="F132" s="848" t="s">
        <v>45</v>
      </c>
      <c r="G132" s="843">
        <v>6737</v>
      </c>
      <c r="H132" s="421">
        <v>2912</v>
      </c>
      <c r="I132" s="718">
        <v>728900</v>
      </c>
      <c r="J132" s="578">
        <v>315000</v>
      </c>
      <c r="K132" s="130"/>
      <c r="L132" s="117">
        <f t="shared" si="13"/>
        <v>0</v>
      </c>
      <c r="M132" s="840">
        <f>SUM(G132-(G132*L132))</f>
        <v>6737</v>
      </c>
      <c r="N132" s="421">
        <f t="shared" si="14"/>
        <v>2912</v>
      </c>
      <c r="O132" s="209">
        <f t="shared" si="15"/>
        <v>0</v>
      </c>
      <c r="P132" s="200" t="s">
        <v>114</v>
      </c>
      <c r="Q132" s="199">
        <v>0.47099999999999997</v>
      </c>
      <c r="R132" s="216">
        <v>33</v>
      </c>
      <c r="U132" s="74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</row>
    <row r="133" spans="1:58" ht="15" customHeight="1">
      <c r="A133" s="721"/>
      <c r="B133" s="109" t="s">
        <v>743</v>
      </c>
      <c r="C133" s="847"/>
      <c r="D133" s="847"/>
      <c r="E133" s="848"/>
      <c r="F133" s="848"/>
      <c r="G133" s="844"/>
      <c r="H133" s="421">
        <v>3726</v>
      </c>
      <c r="I133" s="838"/>
      <c r="J133" s="578">
        <v>403100</v>
      </c>
      <c r="K133" s="130"/>
      <c r="L133" s="117">
        <f t="shared" si="13"/>
        <v>0</v>
      </c>
      <c r="M133" s="840"/>
      <c r="N133" s="421">
        <f t="shared" si="14"/>
        <v>3726</v>
      </c>
      <c r="O133" s="209">
        <f t="shared" si="15"/>
        <v>0</v>
      </c>
      <c r="P133" s="200" t="s">
        <v>116</v>
      </c>
      <c r="Q133" s="199">
        <v>0.66900000000000004</v>
      </c>
      <c r="R133" s="216">
        <v>117</v>
      </c>
      <c r="U133" s="74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</row>
    <row r="134" spans="1:58" ht="15" customHeight="1">
      <c r="A134" s="721"/>
      <c r="B134" s="109" t="s">
        <v>1129</v>
      </c>
      <c r="C134" s="847"/>
      <c r="D134" s="847"/>
      <c r="E134" s="848"/>
      <c r="F134" s="848"/>
      <c r="G134" s="845"/>
      <c r="H134" s="421">
        <v>99</v>
      </c>
      <c r="I134" s="839"/>
      <c r="J134" s="578">
        <v>10800</v>
      </c>
      <c r="K134" s="130"/>
      <c r="L134" s="117">
        <f t="shared" si="13"/>
        <v>0</v>
      </c>
      <c r="M134" s="840"/>
      <c r="N134" s="421">
        <f t="shared" si="14"/>
        <v>99</v>
      </c>
      <c r="O134" s="209">
        <f t="shared" si="15"/>
        <v>0</v>
      </c>
      <c r="P134" s="200" t="s">
        <v>115</v>
      </c>
      <c r="Q134" s="199">
        <v>0.11700000000000001</v>
      </c>
      <c r="R134" s="216">
        <v>8.5</v>
      </c>
      <c r="U134" s="74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</row>
    <row r="135" spans="1:58" ht="30" customHeight="1">
      <c r="A135" s="849" t="s">
        <v>25</v>
      </c>
      <c r="B135" s="731"/>
      <c r="C135" s="731"/>
      <c r="D135" s="731"/>
      <c r="E135" s="731"/>
      <c r="F135" s="731"/>
      <c r="G135" s="731"/>
      <c r="H135" s="731"/>
      <c r="I135" s="731"/>
      <c r="J135" s="731"/>
      <c r="K135" s="731"/>
      <c r="L135" s="731"/>
      <c r="M135" s="731"/>
      <c r="N135" s="731"/>
      <c r="O135" s="118"/>
      <c r="P135" s="119"/>
      <c r="Q135" s="119"/>
      <c r="R135" s="228"/>
      <c r="U135" s="74"/>
    </row>
    <row r="136" spans="1:58" ht="59.4" customHeight="1">
      <c r="A136" s="304" t="s">
        <v>21</v>
      </c>
      <c r="B136" s="826" t="s">
        <v>533</v>
      </c>
      <c r="C136" s="827"/>
      <c r="D136" s="827" t="s">
        <v>463</v>
      </c>
      <c r="E136" s="827"/>
      <c r="F136" s="827"/>
      <c r="G136" s="828"/>
      <c r="H136" s="410" t="s">
        <v>181</v>
      </c>
      <c r="I136" s="815" t="s">
        <v>259</v>
      </c>
      <c r="J136" s="816"/>
      <c r="K136" s="202" t="s">
        <v>18</v>
      </c>
      <c r="L136" s="202" t="s">
        <v>12</v>
      </c>
      <c r="M136" s="133" t="s">
        <v>177</v>
      </c>
      <c r="N136" s="121"/>
      <c r="O136" s="133" t="s">
        <v>17</v>
      </c>
      <c r="P136" s="866" t="s">
        <v>13</v>
      </c>
      <c r="Q136" s="866"/>
      <c r="R136" s="220" t="s">
        <v>14</v>
      </c>
      <c r="U136" s="74"/>
    </row>
    <row r="137" spans="1:58" ht="15.6">
      <c r="A137" s="572" t="s">
        <v>1028</v>
      </c>
      <c r="B137" s="824" t="s">
        <v>576</v>
      </c>
      <c r="C137" s="825"/>
      <c r="D137" s="829" t="s">
        <v>577</v>
      </c>
      <c r="E137" s="830"/>
      <c r="F137" s="830"/>
      <c r="G137" s="831"/>
      <c r="H137" s="396">
        <v>98</v>
      </c>
      <c r="I137" s="714">
        <v>10600</v>
      </c>
      <c r="J137" s="715"/>
      <c r="K137" s="122"/>
      <c r="L137" s="117">
        <f t="shared" ref="L137:L179" si="16">$E$3</f>
        <v>0</v>
      </c>
      <c r="M137" s="448">
        <f t="shared" ref="M137:M179" si="17">SUM(H137-(H137*L137))</f>
        <v>98</v>
      </c>
      <c r="N137" s="120"/>
      <c r="O137" s="310">
        <f>K137*M137</f>
        <v>0</v>
      </c>
      <c r="P137" s="821">
        <v>5.0000000000000001E-3</v>
      </c>
      <c r="Q137" s="821"/>
      <c r="R137" s="222">
        <v>0.27</v>
      </c>
      <c r="U137" s="74"/>
    </row>
    <row r="138" spans="1:58" ht="15.6">
      <c r="A138" s="452" t="s">
        <v>1246</v>
      </c>
      <c r="B138" s="824" t="s">
        <v>576</v>
      </c>
      <c r="C138" s="825"/>
      <c r="D138" s="819" t="s">
        <v>578</v>
      </c>
      <c r="E138" s="819"/>
      <c r="F138" s="819"/>
      <c r="G138" s="820"/>
      <c r="H138" s="396">
        <v>98</v>
      </c>
      <c r="I138" s="714">
        <v>10600</v>
      </c>
      <c r="J138" s="715"/>
      <c r="K138" s="122"/>
      <c r="L138" s="117">
        <f t="shared" si="16"/>
        <v>0</v>
      </c>
      <c r="M138" s="448">
        <f t="shared" si="17"/>
        <v>98</v>
      </c>
      <c r="N138" s="120"/>
      <c r="O138" s="310">
        <f t="shared" ref="O138" si="18">K138*M138</f>
        <v>0</v>
      </c>
      <c r="P138" s="821">
        <v>5.0000000000000001E-3</v>
      </c>
      <c r="Q138" s="821"/>
      <c r="R138" s="222">
        <v>0.27</v>
      </c>
      <c r="U138" s="74"/>
    </row>
    <row r="139" spans="1:58" ht="15.6">
      <c r="A139" s="452" t="s">
        <v>1011</v>
      </c>
      <c r="B139" s="824" t="s">
        <v>522</v>
      </c>
      <c r="C139" s="825"/>
      <c r="D139" s="819" t="s">
        <v>1259</v>
      </c>
      <c r="E139" s="819"/>
      <c r="F139" s="819"/>
      <c r="G139" s="820"/>
      <c r="H139" s="396">
        <v>154</v>
      </c>
      <c r="I139" s="714">
        <v>16700</v>
      </c>
      <c r="J139" s="715"/>
      <c r="K139" s="122"/>
      <c r="L139" s="117">
        <f t="shared" si="16"/>
        <v>0</v>
      </c>
      <c r="M139" s="448">
        <f t="shared" si="17"/>
        <v>154</v>
      </c>
      <c r="N139" s="123"/>
      <c r="O139" s="303">
        <f>K139*M139</f>
        <v>0</v>
      </c>
      <c r="P139" s="821">
        <v>4.0000000000000001E-3</v>
      </c>
      <c r="Q139" s="821"/>
      <c r="R139" s="213">
        <v>2</v>
      </c>
      <c r="U139" s="74"/>
    </row>
    <row r="140" spans="1:58" ht="15.6">
      <c r="A140" s="452" t="s">
        <v>1007</v>
      </c>
      <c r="B140" s="824" t="s">
        <v>522</v>
      </c>
      <c r="C140" s="825"/>
      <c r="D140" s="819" t="s">
        <v>1260</v>
      </c>
      <c r="E140" s="819"/>
      <c r="F140" s="819"/>
      <c r="G140" s="820"/>
      <c r="H140" s="396">
        <v>266</v>
      </c>
      <c r="I140" s="714">
        <v>28800</v>
      </c>
      <c r="J140" s="715"/>
      <c r="K140" s="122"/>
      <c r="L140" s="117">
        <f t="shared" si="16"/>
        <v>0</v>
      </c>
      <c r="M140" s="448">
        <f t="shared" si="17"/>
        <v>266</v>
      </c>
      <c r="N140" s="123"/>
      <c r="O140" s="196">
        <f>K140*M140</f>
        <v>0</v>
      </c>
      <c r="P140" s="821">
        <v>4.0000000000000001E-3</v>
      </c>
      <c r="Q140" s="821"/>
      <c r="R140" s="213">
        <v>2</v>
      </c>
      <c r="U140" s="74"/>
    </row>
    <row r="141" spans="1:58" ht="15.6">
      <c r="A141" s="452" t="s">
        <v>1008</v>
      </c>
      <c r="B141" s="824" t="s">
        <v>522</v>
      </c>
      <c r="C141" s="825"/>
      <c r="D141" s="819" t="s">
        <v>1260</v>
      </c>
      <c r="E141" s="819"/>
      <c r="F141" s="819"/>
      <c r="G141" s="820"/>
      <c r="H141" s="396">
        <v>203</v>
      </c>
      <c r="I141" s="714">
        <v>22000</v>
      </c>
      <c r="J141" s="715"/>
      <c r="K141" s="122"/>
      <c r="L141" s="117">
        <f t="shared" si="16"/>
        <v>0</v>
      </c>
      <c r="M141" s="448">
        <f t="shared" si="17"/>
        <v>203</v>
      </c>
      <c r="N141" s="123"/>
      <c r="O141" s="196">
        <f>K141*M141</f>
        <v>0</v>
      </c>
      <c r="P141" s="821">
        <v>1.7999999999999999E-2</v>
      </c>
      <c r="Q141" s="821"/>
      <c r="R141" s="213">
        <v>0.9</v>
      </c>
      <c r="U141" s="74"/>
    </row>
    <row r="142" spans="1:58" ht="15.6">
      <c r="A142" s="452" t="s">
        <v>1010</v>
      </c>
      <c r="B142" s="824" t="s">
        <v>522</v>
      </c>
      <c r="C142" s="825"/>
      <c r="D142" s="819" t="s">
        <v>1259</v>
      </c>
      <c r="E142" s="819"/>
      <c r="F142" s="819"/>
      <c r="G142" s="820"/>
      <c r="H142" s="396">
        <v>154</v>
      </c>
      <c r="I142" s="714">
        <v>16700</v>
      </c>
      <c r="J142" s="715"/>
      <c r="K142" s="122"/>
      <c r="L142" s="117">
        <f t="shared" si="16"/>
        <v>0</v>
      </c>
      <c r="M142" s="448">
        <f t="shared" si="17"/>
        <v>154</v>
      </c>
      <c r="N142" s="120"/>
      <c r="O142" s="196">
        <f t="shared" ref="O142" si="19">M142*K142</f>
        <v>0</v>
      </c>
      <c r="P142" s="821">
        <v>1.7999999999999999E-2</v>
      </c>
      <c r="Q142" s="821"/>
      <c r="R142" s="222">
        <v>0.98</v>
      </c>
      <c r="U142" s="74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</row>
    <row r="143" spans="1:58" ht="15.6">
      <c r="A143" s="472" t="s">
        <v>1376</v>
      </c>
      <c r="B143" s="824" t="s">
        <v>522</v>
      </c>
      <c r="C143" s="825"/>
      <c r="D143" s="819" t="s">
        <v>1259</v>
      </c>
      <c r="E143" s="819"/>
      <c r="F143" s="819"/>
      <c r="G143" s="820"/>
      <c r="H143" s="396">
        <v>154</v>
      </c>
      <c r="I143" s="714">
        <v>16700</v>
      </c>
      <c r="J143" s="715"/>
      <c r="K143" s="122"/>
      <c r="L143" s="420">
        <f t="shared" si="16"/>
        <v>0</v>
      </c>
      <c r="M143" s="476">
        <f t="shared" si="17"/>
        <v>154</v>
      </c>
      <c r="N143" s="422"/>
      <c r="O143" s="471">
        <f t="shared" ref="O143" si="20">M143*K143</f>
        <v>0</v>
      </c>
      <c r="P143" s="821">
        <v>1.7999999999999999E-2</v>
      </c>
      <c r="Q143" s="821"/>
      <c r="R143" s="437">
        <v>0.98</v>
      </c>
      <c r="U143" s="74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</row>
    <row r="144" spans="1:58" ht="15.6">
      <c r="A144" s="452" t="s">
        <v>1023</v>
      </c>
      <c r="B144" s="824" t="s">
        <v>522</v>
      </c>
      <c r="C144" s="825"/>
      <c r="D144" s="819" t="s">
        <v>1259</v>
      </c>
      <c r="E144" s="819"/>
      <c r="F144" s="819"/>
      <c r="G144" s="820"/>
      <c r="H144" s="396">
        <v>189</v>
      </c>
      <c r="I144" s="714">
        <v>20500</v>
      </c>
      <c r="J144" s="715"/>
      <c r="K144" s="122"/>
      <c r="L144" s="117">
        <f t="shared" si="16"/>
        <v>0</v>
      </c>
      <c r="M144" s="448">
        <f t="shared" si="17"/>
        <v>189</v>
      </c>
      <c r="N144" s="120"/>
      <c r="O144" s="303">
        <f t="shared" ref="O144:O179" si="21">M144*K144</f>
        <v>0</v>
      </c>
      <c r="P144" s="821">
        <v>1.7999999999999999E-2</v>
      </c>
      <c r="Q144" s="821"/>
      <c r="R144" s="222">
        <v>0.98</v>
      </c>
      <c r="U144" s="74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</row>
    <row r="145" spans="1:63" s="5" customFormat="1" ht="15.6">
      <c r="A145" s="452" t="s">
        <v>1013</v>
      </c>
      <c r="B145" s="824" t="s">
        <v>515</v>
      </c>
      <c r="C145" s="825"/>
      <c r="D145" s="819" t="s">
        <v>1259</v>
      </c>
      <c r="E145" s="819"/>
      <c r="F145" s="819"/>
      <c r="G145" s="820"/>
      <c r="H145" s="396">
        <v>140</v>
      </c>
      <c r="I145" s="714">
        <v>15200</v>
      </c>
      <c r="J145" s="715"/>
      <c r="K145" s="122"/>
      <c r="L145" s="117">
        <f t="shared" si="16"/>
        <v>0</v>
      </c>
      <c r="M145" s="448">
        <f t="shared" si="17"/>
        <v>140</v>
      </c>
      <c r="N145" s="120"/>
      <c r="O145" s="310">
        <f t="shared" si="21"/>
        <v>0</v>
      </c>
      <c r="P145" s="821">
        <v>1.7999999999999999E-2</v>
      </c>
      <c r="Q145" s="821"/>
      <c r="R145" s="222">
        <v>0.98</v>
      </c>
      <c r="S145" s="33"/>
      <c r="T145" s="74"/>
      <c r="U145" s="74"/>
      <c r="V145" s="74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</row>
    <row r="146" spans="1:63" s="5" customFormat="1" ht="15.6">
      <c r="A146" s="452" t="s">
        <v>1014</v>
      </c>
      <c r="B146" s="824" t="s">
        <v>515</v>
      </c>
      <c r="C146" s="825"/>
      <c r="D146" s="819" t="s">
        <v>1259</v>
      </c>
      <c r="E146" s="819"/>
      <c r="F146" s="819"/>
      <c r="G146" s="820"/>
      <c r="H146" s="396">
        <v>140</v>
      </c>
      <c r="I146" s="714">
        <v>15200</v>
      </c>
      <c r="J146" s="715"/>
      <c r="K146" s="122"/>
      <c r="L146" s="117">
        <f t="shared" si="16"/>
        <v>0</v>
      </c>
      <c r="M146" s="448">
        <f t="shared" si="17"/>
        <v>140</v>
      </c>
      <c r="N146" s="120"/>
      <c r="O146" s="310">
        <f t="shared" si="21"/>
        <v>0</v>
      </c>
      <c r="P146" s="821">
        <v>1.7999999999999999E-2</v>
      </c>
      <c r="Q146" s="821"/>
      <c r="R146" s="222">
        <v>0.98</v>
      </c>
      <c r="S146" s="33"/>
      <c r="T146" s="74"/>
      <c r="U146" s="74"/>
      <c r="V146" s="74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</row>
    <row r="147" spans="1:63" ht="39" customHeight="1">
      <c r="A147" s="452" t="s">
        <v>1015</v>
      </c>
      <c r="B147" s="817" t="s">
        <v>156</v>
      </c>
      <c r="C147" s="818"/>
      <c r="D147" s="819" t="s">
        <v>1260</v>
      </c>
      <c r="E147" s="819"/>
      <c r="F147" s="819"/>
      <c r="G147" s="820"/>
      <c r="H147" s="396">
        <v>187</v>
      </c>
      <c r="I147" s="714">
        <v>20300</v>
      </c>
      <c r="J147" s="715"/>
      <c r="K147" s="122"/>
      <c r="L147" s="117">
        <f t="shared" si="16"/>
        <v>0</v>
      </c>
      <c r="M147" s="448">
        <f t="shared" si="17"/>
        <v>187</v>
      </c>
      <c r="N147" s="120"/>
      <c r="O147" s="196">
        <f t="shared" si="21"/>
        <v>0</v>
      </c>
      <c r="P147" s="821">
        <v>1.7999999999999999E-2</v>
      </c>
      <c r="Q147" s="821"/>
      <c r="R147" s="222">
        <v>0.98</v>
      </c>
      <c r="U147" s="74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</row>
    <row r="148" spans="1:63" ht="15.6">
      <c r="A148" s="452" t="s">
        <v>1029</v>
      </c>
      <c r="B148" s="817" t="s">
        <v>475</v>
      </c>
      <c r="C148" s="818"/>
      <c r="D148" s="819" t="s">
        <v>1261</v>
      </c>
      <c r="E148" s="819"/>
      <c r="F148" s="819"/>
      <c r="G148" s="820"/>
      <c r="H148" s="396">
        <v>161</v>
      </c>
      <c r="I148" s="714">
        <v>17500</v>
      </c>
      <c r="J148" s="715"/>
      <c r="K148" s="122"/>
      <c r="L148" s="117">
        <f t="shared" si="16"/>
        <v>0</v>
      </c>
      <c r="M148" s="448">
        <f t="shared" si="17"/>
        <v>161</v>
      </c>
      <c r="N148" s="120"/>
      <c r="O148" s="303">
        <f t="shared" si="21"/>
        <v>0</v>
      </c>
      <c r="P148" s="821">
        <v>0.01</v>
      </c>
      <c r="Q148" s="821"/>
      <c r="R148" s="213">
        <v>0.5</v>
      </c>
      <c r="U148" s="74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</row>
    <row r="149" spans="1:63" ht="24.6" customHeight="1">
      <c r="A149" s="452" t="s">
        <v>1247</v>
      </c>
      <c r="B149" s="817" t="s">
        <v>148</v>
      </c>
      <c r="C149" s="818"/>
      <c r="D149" s="819" t="s">
        <v>1262</v>
      </c>
      <c r="E149" s="819"/>
      <c r="F149" s="819"/>
      <c r="G149" s="820"/>
      <c r="H149" s="396">
        <v>194</v>
      </c>
      <c r="I149" s="714">
        <v>21000</v>
      </c>
      <c r="J149" s="715"/>
      <c r="K149" s="122"/>
      <c r="L149" s="117">
        <f t="shared" si="16"/>
        <v>0</v>
      </c>
      <c r="M149" s="448">
        <f t="shared" si="17"/>
        <v>194</v>
      </c>
      <c r="N149" s="120"/>
      <c r="O149" s="303">
        <f t="shared" si="21"/>
        <v>0</v>
      </c>
      <c r="P149" s="821">
        <v>0.01</v>
      </c>
      <c r="Q149" s="821"/>
      <c r="R149" s="213">
        <v>0.5</v>
      </c>
      <c r="U149" s="74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</row>
    <row r="150" spans="1:63" ht="24.6" customHeight="1">
      <c r="A150" s="452" t="s">
        <v>1248</v>
      </c>
      <c r="B150" s="817" t="s">
        <v>148</v>
      </c>
      <c r="C150" s="818"/>
      <c r="D150" s="819" t="s">
        <v>1263</v>
      </c>
      <c r="E150" s="819"/>
      <c r="F150" s="819"/>
      <c r="G150" s="820"/>
      <c r="H150" s="396">
        <v>454</v>
      </c>
      <c r="I150" s="714">
        <v>49200</v>
      </c>
      <c r="J150" s="715"/>
      <c r="K150" s="122"/>
      <c r="L150" s="117">
        <f t="shared" si="16"/>
        <v>0</v>
      </c>
      <c r="M150" s="448">
        <f t="shared" si="17"/>
        <v>454</v>
      </c>
      <c r="N150" s="120"/>
      <c r="O150" s="196">
        <f t="shared" si="21"/>
        <v>0</v>
      </c>
      <c r="P150" s="821">
        <v>0.01</v>
      </c>
      <c r="Q150" s="821"/>
      <c r="R150" s="213">
        <v>0.5</v>
      </c>
      <c r="U150" s="74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</row>
    <row r="151" spans="1:63" ht="24.6" customHeight="1">
      <c r="A151" s="452" t="s">
        <v>1016</v>
      </c>
      <c r="B151" s="817" t="s">
        <v>516</v>
      </c>
      <c r="C151" s="818"/>
      <c r="D151" s="819" t="s">
        <v>1259</v>
      </c>
      <c r="E151" s="819"/>
      <c r="F151" s="819"/>
      <c r="G151" s="820"/>
      <c r="H151" s="396">
        <v>240</v>
      </c>
      <c r="I151" s="714">
        <v>26000</v>
      </c>
      <c r="J151" s="715"/>
      <c r="K151" s="122"/>
      <c r="L151" s="117">
        <f t="shared" si="16"/>
        <v>0</v>
      </c>
      <c r="M151" s="448">
        <f t="shared" si="17"/>
        <v>240</v>
      </c>
      <c r="N151" s="120"/>
      <c r="O151" s="486">
        <f t="shared" si="21"/>
        <v>0</v>
      </c>
      <c r="P151" s="821">
        <v>0.02</v>
      </c>
      <c r="Q151" s="821"/>
      <c r="R151" s="222">
        <v>0.3</v>
      </c>
      <c r="U151" s="74"/>
    </row>
    <row r="152" spans="1:63" ht="24.6" customHeight="1">
      <c r="A152" s="452" t="s">
        <v>1024</v>
      </c>
      <c r="B152" s="817" t="s">
        <v>144</v>
      </c>
      <c r="C152" s="818"/>
      <c r="D152" s="819" t="s">
        <v>1260</v>
      </c>
      <c r="E152" s="819"/>
      <c r="F152" s="819"/>
      <c r="G152" s="820"/>
      <c r="H152" s="396">
        <v>548</v>
      </c>
      <c r="I152" s="714">
        <v>59300</v>
      </c>
      <c r="J152" s="715"/>
      <c r="K152" s="122"/>
      <c r="L152" s="117">
        <f t="shared" si="16"/>
        <v>0</v>
      </c>
      <c r="M152" s="448">
        <f t="shared" si="17"/>
        <v>548</v>
      </c>
      <c r="N152" s="123"/>
      <c r="O152" s="486">
        <f t="shared" si="21"/>
        <v>0</v>
      </c>
      <c r="P152" s="865">
        <v>6.0000000000000001E-3</v>
      </c>
      <c r="Q152" s="865"/>
      <c r="R152" s="213">
        <v>0.27</v>
      </c>
      <c r="U152" s="74"/>
    </row>
    <row r="153" spans="1:63" s="5" customFormat="1" ht="24.6" customHeight="1">
      <c r="A153" s="452" t="s">
        <v>1017</v>
      </c>
      <c r="B153" s="817" t="s">
        <v>517</v>
      </c>
      <c r="C153" s="818"/>
      <c r="D153" s="819" t="s">
        <v>1259</v>
      </c>
      <c r="E153" s="819"/>
      <c r="F153" s="819"/>
      <c r="G153" s="820"/>
      <c r="H153" s="396">
        <v>275</v>
      </c>
      <c r="I153" s="714">
        <v>29800</v>
      </c>
      <c r="J153" s="715"/>
      <c r="K153" s="122"/>
      <c r="L153" s="117">
        <f t="shared" si="16"/>
        <v>0</v>
      </c>
      <c r="M153" s="448">
        <f t="shared" si="17"/>
        <v>275</v>
      </c>
      <c r="N153" s="120"/>
      <c r="O153" s="486">
        <f t="shared" si="21"/>
        <v>0</v>
      </c>
      <c r="P153" s="821">
        <v>1.6E-2</v>
      </c>
      <c r="Q153" s="821"/>
      <c r="R153" s="222">
        <v>2</v>
      </c>
      <c r="S153" s="33"/>
      <c r="T153" s="74"/>
      <c r="U153" s="74"/>
      <c r="V153" s="74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</row>
    <row r="154" spans="1:63" ht="24.6" customHeight="1">
      <c r="A154" s="452" t="s">
        <v>1025</v>
      </c>
      <c r="B154" s="817" t="s">
        <v>93</v>
      </c>
      <c r="C154" s="818"/>
      <c r="D154" s="819" t="s">
        <v>1260</v>
      </c>
      <c r="E154" s="819"/>
      <c r="F154" s="819"/>
      <c r="G154" s="820"/>
      <c r="H154" s="396">
        <v>531</v>
      </c>
      <c r="I154" s="714">
        <v>57500</v>
      </c>
      <c r="J154" s="715"/>
      <c r="K154" s="122"/>
      <c r="L154" s="117">
        <f t="shared" si="16"/>
        <v>0</v>
      </c>
      <c r="M154" s="448">
        <f t="shared" si="17"/>
        <v>531</v>
      </c>
      <c r="N154" s="123"/>
      <c r="O154" s="486">
        <f t="shared" si="21"/>
        <v>0</v>
      </c>
      <c r="P154" s="865">
        <v>1.6E-2</v>
      </c>
      <c r="Q154" s="865"/>
      <c r="R154" s="231">
        <v>2</v>
      </c>
      <c r="U154" s="74"/>
    </row>
    <row r="155" spans="1:63" s="9" customFormat="1" ht="15.6">
      <c r="A155" s="452" t="s">
        <v>1030</v>
      </c>
      <c r="B155" s="817" t="s">
        <v>1177</v>
      </c>
      <c r="C155" s="818"/>
      <c r="D155" s="819" t="s">
        <v>1259</v>
      </c>
      <c r="E155" s="819"/>
      <c r="F155" s="819"/>
      <c r="G155" s="820"/>
      <c r="H155" s="396">
        <v>187</v>
      </c>
      <c r="I155" s="714">
        <v>20300</v>
      </c>
      <c r="J155" s="715"/>
      <c r="K155" s="122"/>
      <c r="L155" s="117">
        <f t="shared" si="16"/>
        <v>0</v>
      </c>
      <c r="M155" s="448">
        <f t="shared" si="17"/>
        <v>187</v>
      </c>
      <c r="N155" s="123"/>
      <c r="O155" s="486">
        <f t="shared" si="21"/>
        <v>0</v>
      </c>
      <c r="P155" s="867">
        <v>1.6E-2</v>
      </c>
      <c r="Q155" s="867"/>
      <c r="R155" s="219">
        <v>1.5</v>
      </c>
      <c r="S155" s="47"/>
      <c r="T155" s="47"/>
      <c r="U155" s="74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</row>
    <row r="156" spans="1:63" s="9" customFormat="1" ht="15.6">
      <c r="A156" s="452" t="s">
        <v>1209</v>
      </c>
      <c r="B156" s="817" t="s">
        <v>1177</v>
      </c>
      <c r="C156" s="818"/>
      <c r="D156" s="819" t="s">
        <v>1264</v>
      </c>
      <c r="E156" s="819"/>
      <c r="F156" s="819"/>
      <c r="G156" s="820"/>
      <c r="H156" s="396">
        <v>187</v>
      </c>
      <c r="I156" s="714">
        <v>20300</v>
      </c>
      <c r="J156" s="715"/>
      <c r="K156" s="122"/>
      <c r="L156" s="117">
        <f t="shared" si="16"/>
        <v>0</v>
      </c>
      <c r="M156" s="448">
        <f t="shared" si="17"/>
        <v>187</v>
      </c>
      <c r="N156" s="123"/>
      <c r="O156" s="486">
        <f t="shared" si="21"/>
        <v>0</v>
      </c>
      <c r="P156" s="867">
        <v>1.6E-2</v>
      </c>
      <c r="Q156" s="867"/>
      <c r="R156" s="219">
        <v>1.5</v>
      </c>
      <c r="S156" s="47"/>
      <c r="T156" s="47"/>
      <c r="U156" s="74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</row>
    <row r="157" spans="1:63" ht="15.6">
      <c r="A157" s="452" t="s">
        <v>1026</v>
      </c>
      <c r="B157" s="817" t="s">
        <v>1178</v>
      </c>
      <c r="C157" s="818"/>
      <c r="D157" s="819" t="s">
        <v>1260</v>
      </c>
      <c r="E157" s="819"/>
      <c r="F157" s="819"/>
      <c r="G157" s="820"/>
      <c r="H157" s="396">
        <v>708</v>
      </c>
      <c r="I157" s="714">
        <v>76600</v>
      </c>
      <c r="J157" s="715"/>
      <c r="K157" s="122"/>
      <c r="L157" s="117">
        <f t="shared" si="16"/>
        <v>0</v>
      </c>
      <c r="M157" s="448">
        <f t="shared" si="17"/>
        <v>708</v>
      </c>
      <c r="N157" s="123"/>
      <c r="O157" s="486">
        <f t="shared" si="21"/>
        <v>0</v>
      </c>
      <c r="P157" s="865">
        <v>6.0000000000000001E-3</v>
      </c>
      <c r="Q157" s="865"/>
      <c r="R157" s="213">
        <v>0.27</v>
      </c>
      <c r="U157" s="74"/>
    </row>
    <row r="158" spans="1:63" ht="15.6">
      <c r="A158" s="452" t="s">
        <v>1020</v>
      </c>
      <c r="B158" s="817" t="s">
        <v>532</v>
      </c>
      <c r="C158" s="818"/>
      <c r="D158" s="819" t="s">
        <v>1260</v>
      </c>
      <c r="E158" s="819"/>
      <c r="F158" s="819"/>
      <c r="G158" s="820"/>
      <c r="H158" s="396">
        <v>172</v>
      </c>
      <c r="I158" s="714">
        <v>18700</v>
      </c>
      <c r="J158" s="715"/>
      <c r="K158" s="122"/>
      <c r="L158" s="117">
        <f t="shared" si="16"/>
        <v>0</v>
      </c>
      <c r="M158" s="448">
        <f t="shared" si="17"/>
        <v>172</v>
      </c>
      <c r="N158" s="120"/>
      <c r="O158" s="486">
        <f t="shared" si="21"/>
        <v>0</v>
      </c>
      <c r="P158" s="821">
        <v>0.02</v>
      </c>
      <c r="Q158" s="821"/>
      <c r="R158" s="222">
        <v>0.3</v>
      </c>
      <c r="U158" s="74"/>
    </row>
    <row r="159" spans="1:63" s="5" customFormat="1" ht="24.6" customHeight="1">
      <c r="A159" s="452" t="s">
        <v>1021</v>
      </c>
      <c r="B159" s="817" t="s">
        <v>242</v>
      </c>
      <c r="C159" s="818"/>
      <c r="D159" s="819" t="s">
        <v>1260</v>
      </c>
      <c r="E159" s="819"/>
      <c r="F159" s="819"/>
      <c r="G159" s="820"/>
      <c r="H159" s="396">
        <v>266</v>
      </c>
      <c r="I159" s="714">
        <v>28800</v>
      </c>
      <c r="J159" s="715"/>
      <c r="K159" s="122"/>
      <c r="L159" s="117">
        <f t="shared" si="16"/>
        <v>0</v>
      </c>
      <c r="M159" s="448">
        <f t="shared" si="17"/>
        <v>266</v>
      </c>
      <c r="N159" s="123"/>
      <c r="O159" s="486">
        <f t="shared" si="21"/>
        <v>0</v>
      </c>
      <c r="P159" s="821">
        <v>0.02</v>
      </c>
      <c r="Q159" s="821"/>
      <c r="R159" s="222">
        <v>1.1000000000000001</v>
      </c>
      <c r="S159" s="33"/>
      <c r="T159" s="47"/>
      <c r="U159" s="74"/>
      <c r="V159" s="47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</row>
    <row r="160" spans="1:63" s="5" customFormat="1" ht="24.6" customHeight="1">
      <c r="A160" s="452" t="s">
        <v>1022</v>
      </c>
      <c r="B160" s="817" t="s">
        <v>242</v>
      </c>
      <c r="C160" s="818"/>
      <c r="D160" s="819" t="s">
        <v>1260</v>
      </c>
      <c r="E160" s="819"/>
      <c r="F160" s="819"/>
      <c r="G160" s="820"/>
      <c r="H160" s="396">
        <v>401</v>
      </c>
      <c r="I160" s="714">
        <v>43400</v>
      </c>
      <c r="J160" s="715"/>
      <c r="K160" s="122"/>
      <c r="L160" s="117">
        <f t="shared" si="16"/>
        <v>0</v>
      </c>
      <c r="M160" s="448">
        <f t="shared" si="17"/>
        <v>401</v>
      </c>
      <c r="N160" s="123"/>
      <c r="O160" s="486">
        <f t="shared" si="21"/>
        <v>0</v>
      </c>
      <c r="P160" s="821">
        <v>0.02</v>
      </c>
      <c r="Q160" s="821"/>
      <c r="R160" s="222">
        <v>1.1000000000000001</v>
      </c>
      <c r="S160" s="33"/>
      <c r="T160" s="47"/>
      <c r="U160" s="74"/>
      <c r="V160" s="47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</row>
    <row r="161" spans="1:63" ht="24.6" customHeight="1">
      <c r="A161" s="452" t="s">
        <v>1031</v>
      </c>
      <c r="B161" s="817" t="s">
        <v>10</v>
      </c>
      <c r="C161" s="818"/>
      <c r="D161" s="819" t="s">
        <v>1265</v>
      </c>
      <c r="E161" s="819"/>
      <c r="F161" s="819"/>
      <c r="G161" s="820"/>
      <c r="H161" s="396">
        <v>607</v>
      </c>
      <c r="I161" s="714">
        <v>65700</v>
      </c>
      <c r="J161" s="715"/>
      <c r="K161" s="122"/>
      <c r="L161" s="117">
        <f t="shared" si="16"/>
        <v>0</v>
      </c>
      <c r="M161" s="448">
        <f t="shared" si="17"/>
        <v>607</v>
      </c>
      <c r="N161" s="123"/>
      <c r="O161" s="486">
        <f t="shared" si="21"/>
        <v>0</v>
      </c>
      <c r="P161" s="821">
        <v>5.0999999999999997E-2</v>
      </c>
      <c r="Q161" s="821"/>
      <c r="R161" s="213">
        <v>5.5</v>
      </c>
      <c r="U161" s="74"/>
    </row>
    <row r="162" spans="1:63" ht="24.6" customHeight="1">
      <c r="A162" s="452" t="s">
        <v>1249</v>
      </c>
      <c r="B162" s="817" t="s">
        <v>267</v>
      </c>
      <c r="C162" s="818"/>
      <c r="D162" s="819" t="s">
        <v>1265</v>
      </c>
      <c r="E162" s="819"/>
      <c r="F162" s="819"/>
      <c r="G162" s="820"/>
      <c r="H162" s="396">
        <v>148</v>
      </c>
      <c r="I162" s="714">
        <v>16100</v>
      </c>
      <c r="J162" s="715"/>
      <c r="K162" s="122"/>
      <c r="L162" s="117">
        <f t="shared" si="16"/>
        <v>0</v>
      </c>
      <c r="M162" s="448">
        <f t="shared" si="17"/>
        <v>148</v>
      </c>
      <c r="N162" s="123"/>
      <c r="O162" s="486">
        <f t="shared" si="21"/>
        <v>0</v>
      </c>
      <c r="P162" s="821">
        <v>4.7E-2</v>
      </c>
      <c r="Q162" s="821"/>
      <c r="R162" s="222">
        <v>2.4</v>
      </c>
      <c r="U162" s="74"/>
    </row>
    <row r="163" spans="1:63" ht="24.6" customHeight="1">
      <c r="A163" s="452" t="s">
        <v>1032</v>
      </c>
      <c r="B163" s="817" t="s">
        <v>66</v>
      </c>
      <c r="C163" s="818"/>
      <c r="D163" s="819" t="s">
        <v>1265</v>
      </c>
      <c r="E163" s="819"/>
      <c r="F163" s="819"/>
      <c r="G163" s="820"/>
      <c r="H163" s="396">
        <v>359</v>
      </c>
      <c r="I163" s="714">
        <v>38900</v>
      </c>
      <c r="J163" s="715"/>
      <c r="K163" s="122"/>
      <c r="L163" s="117">
        <f t="shared" si="16"/>
        <v>0</v>
      </c>
      <c r="M163" s="448">
        <f t="shared" si="17"/>
        <v>359</v>
      </c>
      <c r="N163" s="123"/>
      <c r="O163" s="486">
        <f t="shared" si="21"/>
        <v>0</v>
      </c>
      <c r="P163" s="821">
        <v>2.9000000000000001E-2</v>
      </c>
      <c r="Q163" s="821"/>
      <c r="R163" s="213">
        <v>0.2</v>
      </c>
      <c r="U163" s="74"/>
    </row>
    <row r="164" spans="1:63" s="5" customFormat="1" ht="24.6" customHeight="1">
      <c r="A164" s="452" t="s">
        <v>1250</v>
      </c>
      <c r="B164" s="817" t="s">
        <v>247</v>
      </c>
      <c r="C164" s="818"/>
      <c r="D164" s="819" t="s">
        <v>1262</v>
      </c>
      <c r="E164" s="819"/>
      <c r="F164" s="819"/>
      <c r="G164" s="820"/>
      <c r="H164" s="396">
        <v>121</v>
      </c>
      <c r="I164" s="714">
        <v>13100</v>
      </c>
      <c r="J164" s="715"/>
      <c r="K164" s="122"/>
      <c r="L164" s="117">
        <f t="shared" si="16"/>
        <v>0</v>
      </c>
      <c r="M164" s="448">
        <f t="shared" si="17"/>
        <v>121</v>
      </c>
      <c r="N164" s="123"/>
      <c r="O164" s="486">
        <f t="shared" si="21"/>
        <v>0</v>
      </c>
      <c r="P164" s="821">
        <v>2E-3</v>
      </c>
      <c r="Q164" s="821"/>
      <c r="R164" s="222">
        <v>0.8</v>
      </c>
      <c r="S164" s="33"/>
      <c r="T164" s="47"/>
      <c r="U164" s="74"/>
      <c r="V164" s="47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</row>
    <row r="165" spans="1:63" s="5" customFormat="1" ht="24.6" customHeight="1">
      <c r="A165" s="452" t="s">
        <v>1251</v>
      </c>
      <c r="B165" s="817" t="s">
        <v>611</v>
      </c>
      <c r="C165" s="818"/>
      <c r="D165" s="819" t="s">
        <v>1262</v>
      </c>
      <c r="E165" s="819"/>
      <c r="F165" s="819"/>
      <c r="G165" s="820"/>
      <c r="H165" s="396">
        <v>482</v>
      </c>
      <c r="I165" s="714">
        <v>52200</v>
      </c>
      <c r="J165" s="715"/>
      <c r="K165" s="122"/>
      <c r="L165" s="117">
        <f t="shared" si="16"/>
        <v>0</v>
      </c>
      <c r="M165" s="448">
        <f t="shared" si="17"/>
        <v>482</v>
      </c>
      <c r="N165" s="123"/>
      <c r="O165" s="486">
        <f t="shared" si="21"/>
        <v>0</v>
      </c>
      <c r="P165" s="821">
        <v>0.14199999999999999</v>
      </c>
      <c r="Q165" s="821"/>
      <c r="R165" s="222">
        <v>10.5</v>
      </c>
      <c r="S165" s="33"/>
      <c r="T165" s="47"/>
      <c r="U165" s="74"/>
      <c r="V165" s="47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</row>
    <row r="166" spans="1:63" s="5" customFormat="1" ht="39.6" customHeight="1">
      <c r="A166" s="452" t="s">
        <v>1252</v>
      </c>
      <c r="B166" s="817" t="s">
        <v>237</v>
      </c>
      <c r="C166" s="818"/>
      <c r="D166" s="819" t="s">
        <v>1262</v>
      </c>
      <c r="E166" s="819"/>
      <c r="F166" s="819"/>
      <c r="G166" s="820"/>
      <c r="H166" s="396">
        <v>217</v>
      </c>
      <c r="I166" s="714">
        <v>23500</v>
      </c>
      <c r="J166" s="715"/>
      <c r="K166" s="122"/>
      <c r="L166" s="117">
        <f t="shared" si="16"/>
        <v>0</v>
      </c>
      <c r="M166" s="448">
        <f t="shared" si="17"/>
        <v>217</v>
      </c>
      <c r="N166" s="123"/>
      <c r="O166" s="486">
        <f t="shared" si="21"/>
        <v>0</v>
      </c>
      <c r="P166" s="821">
        <v>4.5999999999999999E-2</v>
      </c>
      <c r="Q166" s="821"/>
      <c r="R166" s="222">
        <v>1.8</v>
      </c>
      <c r="S166" s="33"/>
      <c r="T166" s="47"/>
      <c r="U166" s="74"/>
      <c r="V166" s="47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</row>
    <row r="167" spans="1:63" s="5" customFormat="1" ht="24.6" customHeight="1">
      <c r="A167" s="452" t="s">
        <v>1253</v>
      </c>
      <c r="B167" s="817" t="s">
        <v>579</v>
      </c>
      <c r="C167" s="818"/>
      <c r="D167" s="819" t="s">
        <v>1262</v>
      </c>
      <c r="E167" s="819"/>
      <c r="F167" s="819"/>
      <c r="G167" s="820"/>
      <c r="H167" s="396">
        <v>82</v>
      </c>
      <c r="I167" s="714">
        <v>8900</v>
      </c>
      <c r="J167" s="715"/>
      <c r="K167" s="122"/>
      <c r="L167" s="117">
        <f t="shared" si="16"/>
        <v>0</v>
      </c>
      <c r="M167" s="448">
        <f t="shared" si="17"/>
        <v>82</v>
      </c>
      <c r="N167" s="123"/>
      <c r="O167" s="486">
        <f t="shared" si="21"/>
        <v>0</v>
      </c>
      <c r="P167" s="821">
        <v>4.5999999999999999E-2</v>
      </c>
      <c r="Q167" s="821"/>
      <c r="R167" s="222">
        <v>1.8</v>
      </c>
      <c r="S167" s="33"/>
      <c r="T167" s="47"/>
      <c r="U167" s="74"/>
      <c r="V167" s="47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</row>
    <row r="168" spans="1:63" s="5" customFormat="1" ht="39.6" customHeight="1">
      <c r="A168" s="552" t="s">
        <v>1572</v>
      </c>
      <c r="B168" s="822" t="s">
        <v>237</v>
      </c>
      <c r="C168" s="823"/>
      <c r="D168" s="819" t="s">
        <v>1263</v>
      </c>
      <c r="E168" s="819"/>
      <c r="F168" s="819"/>
      <c r="G168" s="820"/>
      <c r="H168" s="396">
        <v>269</v>
      </c>
      <c r="I168" s="714">
        <v>29100</v>
      </c>
      <c r="J168" s="715"/>
      <c r="K168" s="122"/>
      <c r="L168" s="420">
        <f t="shared" si="16"/>
        <v>0</v>
      </c>
      <c r="M168" s="448">
        <f t="shared" si="17"/>
        <v>269</v>
      </c>
      <c r="N168" s="123"/>
      <c r="O168" s="486">
        <f t="shared" si="21"/>
        <v>0</v>
      </c>
      <c r="P168" s="821">
        <v>4.5999999999999999E-2</v>
      </c>
      <c r="Q168" s="821"/>
      <c r="R168" s="222">
        <v>1.8</v>
      </c>
      <c r="S168" s="33"/>
      <c r="T168" s="47"/>
      <c r="U168" s="74"/>
      <c r="V168" s="47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</row>
    <row r="169" spans="1:63" s="5" customFormat="1" ht="24.6" customHeight="1">
      <c r="A169" s="552" t="s">
        <v>1573</v>
      </c>
      <c r="B169" s="817" t="s">
        <v>579</v>
      </c>
      <c r="C169" s="818"/>
      <c r="D169" s="819" t="s">
        <v>1263</v>
      </c>
      <c r="E169" s="819"/>
      <c r="F169" s="819"/>
      <c r="G169" s="820"/>
      <c r="H169" s="396">
        <v>135</v>
      </c>
      <c r="I169" s="714">
        <v>14700</v>
      </c>
      <c r="J169" s="715"/>
      <c r="K169" s="122"/>
      <c r="L169" s="420">
        <f t="shared" si="16"/>
        <v>0</v>
      </c>
      <c r="M169" s="448">
        <f t="shared" si="17"/>
        <v>135</v>
      </c>
      <c r="N169" s="123"/>
      <c r="O169" s="486">
        <f t="shared" si="21"/>
        <v>0</v>
      </c>
      <c r="P169" s="821">
        <v>4.5999999999999999E-2</v>
      </c>
      <c r="Q169" s="821"/>
      <c r="R169" s="222">
        <v>1.8</v>
      </c>
      <c r="S169" s="33"/>
      <c r="T169" s="47"/>
      <c r="U169" s="74"/>
      <c r="V169" s="47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</row>
    <row r="170" spans="1:63" ht="24.6" customHeight="1">
      <c r="A170" s="452" t="s">
        <v>1254</v>
      </c>
      <c r="B170" s="817" t="s">
        <v>10</v>
      </c>
      <c r="C170" s="818"/>
      <c r="D170" s="819" t="s">
        <v>1262</v>
      </c>
      <c r="E170" s="819"/>
      <c r="F170" s="819"/>
      <c r="G170" s="820"/>
      <c r="H170" s="396">
        <v>454</v>
      </c>
      <c r="I170" s="714">
        <v>49200</v>
      </c>
      <c r="J170" s="715"/>
      <c r="K170" s="122"/>
      <c r="L170" s="117">
        <f t="shared" si="16"/>
        <v>0</v>
      </c>
      <c r="M170" s="448">
        <f t="shared" si="17"/>
        <v>454</v>
      </c>
      <c r="N170" s="123"/>
      <c r="O170" s="486">
        <f t="shared" si="21"/>
        <v>0</v>
      </c>
      <c r="P170" s="821">
        <v>0.1</v>
      </c>
      <c r="Q170" s="821"/>
      <c r="R170" s="213">
        <v>9</v>
      </c>
      <c r="U170" s="74"/>
    </row>
    <row r="171" spans="1:63" ht="24.6" customHeight="1">
      <c r="A171" s="452" t="s">
        <v>1033</v>
      </c>
      <c r="B171" s="817" t="s">
        <v>10</v>
      </c>
      <c r="C171" s="818"/>
      <c r="D171" s="819" t="s">
        <v>1263</v>
      </c>
      <c r="E171" s="819"/>
      <c r="F171" s="819"/>
      <c r="G171" s="820"/>
      <c r="H171" s="396">
        <v>781</v>
      </c>
      <c r="I171" s="714">
        <v>84500</v>
      </c>
      <c r="J171" s="715"/>
      <c r="K171" s="122"/>
      <c r="L171" s="117">
        <f t="shared" si="16"/>
        <v>0</v>
      </c>
      <c r="M171" s="448">
        <f t="shared" si="17"/>
        <v>781</v>
      </c>
      <c r="N171" s="123"/>
      <c r="O171" s="486">
        <f t="shared" si="21"/>
        <v>0</v>
      </c>
      <c r="P171" s="821">
        <v>0.1</v>
      </c>
      <c r="Q171" s="821"/>
      <c r="R171" s="213">
        <v>9</v>
      </c>
      <c r="U171" s="74"/>
    </row>
    <row r="172" spans="1:63" s="5" customFormat="1" ht="24.6" customHeight="1">
      <c r="A172" s="452" t="s">
        <v>1255</v>
      </c>
      <c r="B172" s="817" t="s">
        <v>238</v>
      </c>
      <c r="C172" s="818"/>
      <c r="D172" s="819" t="s">
        <v>1262</v>
      </c>
      <c r="E172" s="819"/>
      <c r="F172" s="819"/>
      <c r="G172" s="820"/>
      <c r="H172" s="396">
        <v>103</v>
      </c>
      <c r="I172" s="714">
        <v>11200</v>
      </c>
      <c r="J172" s="715"/>
      <c r="K172" s="122"/>
      <c r="L172" s="117">
        <f t="shared" si="16"/>
        <v>0</v>
      </c>
      <c r="M172" s="448">
        <f t="shared" si="17"/>
        <v>103</v>
      </c>
      <c r="N172" s="123"/>
      <c r="O172" s="486">
        <f t="shared" si="21"/>
        <v>0</v>
      </c>
      <c r="P172" s="821">
        <v>4.7E-2</v>
      </c>
      <c r="Q172" s="821"/>
      <c r="R172" s="222">
        <v>2.4</v>
      </c>
      <c r="S172" s="33"/>
      <c r="T172" s="47"/>
      <c r="U172" s="74"/>
      <c r="V172" s="47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</row>
    <row r="173" spans="1:63" s="5" customFormat="1" ht="24.6" customHeight="1">
      <c r="A173" s="452" t="s">
        <v>1256</v>
      </c>
      <c r="B173" s="817" t="s">
        <v>246</v>
      </c>
      <c r="C173" s="818"/>
      <c r="D173" s="819" t="s">
        <v>1262</v>
      </c>
      <c r="E173" s="819"/>
      <c r="F173" s="819"/>
      <c r="G173" s="820"/>
      <c r="H173" s="396">
        <v>166</v>
      </c>
      <c r="I173" s="714">
        <v>18000</v>
      </c>
      <c r="J173" s="715"/>
      <c r="K173" s="122"/>
      <c r="L173" s="117">
        <f t="shared" si="16"/>
        <v>0</v>
      </c>
      <c r="M173" s="448">
        <f t="shared" si="17"/>
        <v>166</v>
      </c>
      <c r="N173" s="123"/>
      <c r="O173" s="486">
        <f t="shared" si="21"/>
        <v>0</v>
      </c>
      <c r="P173" s="821">
        <v>2.9000000000000001E-2</v>
      </c>
      <c r="Q173" s="821"/>
      <c r="R173" s="222">
        <v>2</v>
      </c>
      <c r="S173" s="33"/>
      <c r="T173" s="47"/>
      <c r="U173" s="74"/>
      <c r="V173" s="47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</row>
    <row r="174" spans="1:63" ht="24.6" customHeight="1">
      <c r="A174" s="452" t="s">
        <v>1034</v>
      </c>
      <c r="B174" s="817" t="s">
        <v>66</v>
      </c>
      <c r="C174" s="818"/>
      <c r="D174" s="819" t="s">
        <v>1263</v>
      </c>
      <c r="E174" s="819"/>
      <c r="F174" s="819"/>
      <c r="G174" s="820"/>
      <c r="H174" s="396">
        <v>359</v>
      </c>
      <c r="I174" s="714">
        <v>38900</v>
      </c>
      <c r="J174" s="715"/>
      <c r="K174" s="122"/>
      <c r="L174" s="117">
        <f t="shared" si="16"/>
        <v>0</v>
      </c>
      <c r="M174" s="448">
        <f t="shared" si="17"/>
        <v>359</v>
      </c>
      <c r="N174" s="123"/>
      <c r="O174" s="486">
        <f t="shared" si="21"/>
        <v>0</v>
      </c>
      <c r="P174" s="821">
        <v>0.1</v>
      </c>
      <c r="Q174" s="821"/>
      <c r="R174" s="213">
        <v>9</v>
      </c>
      <c r="U174" s="74"/>
    </row>
    <row r="175" spans="1:63" s="5" customFormat="1" ht="24.6" customHeight="1">
      <c r="A175" s="452" t="s">
        <v>1257</v>
      </c>
      <c r="B175" s="817" t="s">
        <v>536</v>
      </c>
      <c r="C175" s="818"/>
      <c r="D175" s="819" t="s">
        <v>1259</v>
      </c>
      <c r="E175" s="819"/>
      <c r="F175" s="819"/>
      <c r="G175" s="820"/>
      <c r="H175" s="396">
        <v>158</v>
      </c>
      <c r="I175" s="714">
        <v>17100</v>
      </c>
      <c r="J175" s="715"/>
      <c r="K175" s="122"/>
      <c r="L175" s="117">
        <f t="shared" si="16"/>
        <v>0</v>
      </c>
      <c r="M175" s="448">
        <f t="shared" si="17"/>
        <v>158</v>
      </c>
      <c r="N175" s="123"/>
      <c r="O175" s="486">
        <f t="shared" si="21"/>
        <v>0</v>
      </c>
      <c r="P175" s="821">
        <v>2E-3</v>
      </c>
      <c r="Q175" s="821"/>
      <c r="R175" s="222">
        <v>2</v>
      </c>
      <c r="S175" s="33"/>
      <c r="T175" s="47"/>
      <c r="U175" s="74"/>
      <c r="V175" s="47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</row>
    <row r="176" spans="1:63" ht="54.6" customHeight="1">
      <c r="A176" s="452" t="s">
        <v>1210</v>
      </c>
      <c r="B176" s="817" t="s">
        <v>77</v>
      </c>
      <c r="C176" s="818"/>
      <c r="D176" s="819" t="s">
        <v>1264</v>
      </c>
      <c r="E176" s="819"/>
      <c r="F176" s="819"/>
      <c r="G176" s="820"/>
      <c r="H176" s="396">
        <v>103</v>
      </c>
      <c r="I176" s="714">
        <v>11200</v>
      </c>
      <c r="J176" s="715"/>
      <c r="K176" s="122"/>
      <c r="L176" s="117">
        <f t="shared" si="16"/>
        <v>0</v>
      </c>
      <c r="M176" s="448">
        <f t="shared" si="17"/>
        <v>103</v>
      </c>
      <c r="N176" s="123"/>
      <c r="O176" s="486">
        <f t="shared" si="21"/>
        <v>0</v>
      </c>
      <c r="P176" s="821">
        <v>1.4999999999999999E-2</v>
      </c>
      <c r="Q176" s="821"/>
      <c r="R176" s="213">
        <v>1.04</v>
      </c>
      <c r="U176" s="74"/>
    </row>
    <row r="177" spans="1:63" s="5" customFormat="1" ht="24.6" customHeight="1">
      <c r="A177" s="452" t="s">
        <v>1258</v>
      </c>
      <c r="B177" s="817" t="s">
        <v>248</v>
      </c>
      <c r="C177" s="818"/>
      <c r="D177" s="819" t="s">
        <v>1259</v>
      </c>
      <c r="E177" s="819"/>
      <c r="F177" s="819"/>
      <c r="G177" s="820"/>
      <c r="H177" s="396">
        <v>32</v>
      </c>
      <c r="I177" s="714">
        <v>3500</v>
      </c>
      <c r="J177" s="715"/>
      <c r="K177" s="122"/>
      <c r="L177" s="117">
        <f t="shared" si="16"/>
        <v>0</v>
      </c>
      <c r="M177" s="448">
        <f t="shared" si="17"/>
        <v>32</v>
      </c>
      <c r="N177" s="123"/>
      <c r="O177" s="486">
        <f t="shared" si="21"/>
        <v>0</v>
      </c>
      <c r="P177" s="821">
        <v>0.02</v>
      </c>
      <c r="Q177" s="821"/>
      <c r="R177" s="222">
        <v>0.1</v>
      </c>
      <c r="S177" s="33"/>
      <c r="T177" s="47"/>
      <c r="U177" s="74"/>
      <c r="V177" s="47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</row>
    <row r="178" spans="1:63" ht="24.6" customHeight="1">
      <c r="A178" s="452" t="s">
        <v>1035</v>
      </c>
      <c r="B178" s="817" t="s">
        <v>85</v>
      </c>
      <c r="C178" s="818"/>
      <c r="D178" s="819" t="s">
        <v>1266</v>
      </c>
      <c r="E178" s="819"/>
      <c r="F178" s="819"/>
      <c r="G178" s="820"/>
      <c r="H178" s="396">
        <v>103</v>
      </c>
      <c r="I178" s="714">
        <v>11200</v>
      </c>
      <c r="J178" s="715"/>
      <c r="K178" s="122"/>
      <c r="L178" s="117">
        <f t="shared" si="16"/>
        <v>0</v>
      </c>
      <c r="M178" s="448">
        <f t="shared" si="17"/>
        <v>103</v>
      </c>
      <c r="N178" s="123"/>
      <c r="O178" s="486">
        <f t="shared" si="21"/>
        <v>0</v>
      </c>
      <c r="P178" s="821">
        <v>2E-3</v>
      </c>
      <c r="Q178" s="821"/>
      <c r="R178" s="213">
        <v>0.23</v>
      </c>
      <c r="U178" s="74"/>
    </row>
    <row r="179" spans="1:63" ht="24.6" customHeight="1">
      <c r="A179" s="452" t="s">
        <v>1027</v>
      </c>
      <c r="B179" s="727" t="s">
        <v>145</v>
      </c>
      <c r="C179" s="725"/>
      <c r="D179" s="725"/>
      <c r="E179" s="725"/>
      <c r="F179" s="725"/>
      <c r="G179" s="726"/>
      <c r="H179" s="396">
        <v>660</v>
      </c>
      <c r="I179" s="714">
        <v>71400</v>
      </c>
      <c r="J179" s="715"/>
      <c r="K179" s="122"/>
      <c r="L179" s="117">
        <f t="shared" si="16"/>
        <v>0</v>
      </c>
      <c r="M179" s="448">
        <f t="shared" si="17"/>
        <v>660</v>
      </c>
      <c r="N179" s="123"/>
      <c r="O179" s="486">
        <f t="shared" si="21"/>
        <v>0</v>
      </c>
      <c r="P179" s="865">
        <v>8.9999999999999993E-3</v>
      </c>
      <c r="Q179" s="865"/>
      <c r="R179" s="222">
        <v>0.91</v>
      </c>
      <c r="U179" s="74"/>
    </row>
    <row r="180" spans="1:63" s="44" customFormat="1" ht="18" customHeight="1">
      <c r="A180" s="232" t="s">
        <v>189</v>
      </c>
      <c r="B180" s="91"/>
      <c r="C180" s="91"/>
      <c r="D180" s="91"/>
      <c r="E180" s="91"/>
      <c r="F180" s="68"/>
      <c r="G180" s="68"/>
      <c r="H180" s="124"/>
      <c r="I180" s="124"/>
      <c r="J180" s="124"/>
      <c r="K180" s="125"/>
      <c r="L180" s="126"/>
      <c r="M180" s="127"/>
      <c r="N180" s="65"/>
      <c r="O180" s="128"/>
      <c r="P180" s="129"/>
      <c r="Q180" s="129"/>
      <c r="R180" s="233"/>
      <c r="S180" s="4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</row>
    <row r="181" spans="1:63">
      <c r="A181" s="856" t="str">
        <f>'Бытовая серия'!A129:R129</f>
        <v>www.general-aircond.ru</v>
      </c>
      <c r="B181" s="857"/>
      <c r="C181" s="857"/>
      <c r="D181" s="857"/>
      <c r="E181" s="857"/>
      <c r="F181" s="857"/>
      <c r="G181" s="857"/>
      <c r="H181" s="857"/>
      <c r="I181" s="857"/>
      <c r="J181" s="857"/>
      <c r="K181" s="857"/>
      <c r="L181" s="857"/>
      <c r="M181" s="857"/>
      <c r="N181" s="857"/>
      <c r="O181" s="857"/>
      <c r="P181" s="857"/>
      <c r="Q181" s="857"/>
      <c r="R181" s="858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</row>
    <row r="182" spans="1:63">
      <c r="A182" s="859"/>
      <c r="B182" s="860"/>
      <c r="C182" s="860"/>
      <c r="D182" s="860"/>
      <c r="E182" s="860"/>
      <c r="F182" s="860"/>
      <c r="G182" s="860"/>
      <c r="H182" s="860"/>
      <c r="I182" s="860"/>
      <c r="J182" s="860"/>
      <c r="K182" s="860"/>
      <c r="L182" s="860"/>
      <c r="M182" s="860"/>
      <c r="N182" s="860"/>
      <c r="O182" s="860"/>
      <c r="P182" s="860"/>
      <c r="Q182" s="860"/>
      <c r="R182" s="861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</row>
    <row r="183" spans="1:63">
      <c r="A183" s="862" t="str">
        <f>'Бытовая серия'!A131:R131</f>
        <v>компания "АЯК-Москва"</v>
      </c>
      <c r="B183" s="863"/>
      <c r="C183" s="863"/>
      <c r="D183" s="863"/>
      <c r="E183" s="863"/>
      <c r="F183" s="863"/>
      <c r="G183" s="863"/>
      <c r="H183" s="863"/>
      <c r="I183" s="863"/>
      <c r="J183" s="863"/>
      <c r="K183" s="863"/>
      <c r="L183" s="863"/>
      <c r="M183" s="863"/>
      <c r="N183" s="863"/>
      <c r="O183" s="863"/>
      <c r="P183" s="863"/>
      <c r="Q183" s="863"/>
      <c r="R183" s="864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</row>
    <row r="184" spans="1:63">
      <c r="A184" s="862" t="str">
        <f>'Бытовая серия'!A132:R132</f>
        <v>111020, г. Москва, ул. 2-я Синичкина, д. 9А, Бизнес-центр Синица Плаза</v>
      </c>
      <c r="B184" s="863"/>
      <c r="C184" s="863"/>
      <c r="D184" s="863"/>
      <c r="E184" s="863"/>
      <c r="F184" s="863"/>
      <c r="G184" s="863"/>
      <c r="H184" s="863"/>
      <c r="I184" s="863"/>
      <c r="J184" s="863"/>
      <c r="K184" s="863"/>
      <c r="L184" s="863"/>
      <c r="M184" s="863"/>
      <c r="N184" s="863"/>
      <c r="O184" s="863"/>
      <c r="P184" s="863"/>
      <c r="Q184" s="863"/>
      <c r="R184" s="864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</row>
    <row r="185" spans="1:63" ht="13.8" thickBot="1">
      <c r="A185" s="853" t="str">
        <f>'Бытовая серия'!A133:R133</f>
        <v>Тел./факс: 8-800-23456-05</v>
      </c>
      <c r="B185" s="854"/>
      <c r="C185" s="854"/>
      <c r="D185" s="854"/>
      <c r="E185" s="854"/>
      <c r="F185" s="854"/>
      <c r="G185" s="854"/>
      <c r="H185" s="854"/>
      <c r="I185" s="854"/>
      <c r="J185" s="854"/>
      <c r="K185" s="854"/>
      <c r="L185" s="854"/>
      <c r="M185" s="854"/>
      <c r="N185" s="854"/>
      <c r="O185" s="854"/>
      <c r="P185" s="854"/>
      <c r="Q185" s="854"/>
      <c r="R185" s="855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</row>
    <row r="186" spans="1:63" s="47" customFormat="1" ht="21" customHeight="1">
      <c r="G186" s="62"/>
    </row>
    <row r="187" spans="1:63" s="47" customFormat="1">
      <c r="G187" s="62"/>
    </row>
    <row r="188" spans="1:63" s="47" customFormat="1" ht="15" customHeight="1">
      <c r="G188" s="62"/>
    </row>
    <row r="189" spans="1:63" s="47" customFormat="1">
      <c r="G189" s="62"/>
    </row>
    <row r="190" spans="1:63" s="47" customFormat="1" ht="15" customHeight="1">
      <c r="G190" s="62"/>
    </row>
    <row r="191" spans="1:63" s="47" customFormat="1">
      <c r="G191" s="62"/>
    </row>
    <row r="192" spans="1:63" s="47" customFormat="1" ht="13.5" customHeight="1">
      <c r="G192" s="62"/>
    </row>
    <row r="193" spans="7:7" s="47" customFormat="1">
      <c r="G193" s="62"/>
    </row>
    <row r="194" spans="7:7" s="47" customFormat="1" ht="13.5" customHeight="1">
      <c r="G194" s="62"/>
    </row>
    <row r="195" spans="7:7" s="47" customFormat="1" ht="15" customHeight="1">
      <c r="G195" s="62"/>
    </row>
    <row r="196" spans="7:7" s="47" customFormat="1">
      <c r="G196" s="62"/>
    </row>
    <row r="197" spans="7:7" s="47" customFormat="1" ht="15" customHeight="1">
      <c r="G197" s="62"/>
    </row>
    <row r="198" spans="7:7" s="47" customFormat="1">
      <c r="G198" s="62"/>
    </row>
    <row r="199" spans="7:7" s="47" customFormat="1">
      <c r="G199" s="62"/>
    </row>
    <row r="200" spans="7:7" s="47" customFormat="1" ht="13.5" customHeight="1">
      <c r="G200" s="62"/>
    </row>
    <row r="201" spans="7:7" s="47" customFormat="1" ht="15" customHeight="1">
      <c r="G201" s="62"/>
    </row>
    <row r="202" spans="7:7" s="47" customFormat="1">
      <c r="G202" s="62"/>
    </row>
    <row r="203" spans="7:7" s="47" customFormat="1" ht="15" customHeight="1">
      <c r="G203" s="62"/>
    </row>
    <row r="204" spans="7:7" s="47" customFormat="1">
      <c r="G204" s="62"/>
    </row>
    <row r="205" spans="7:7" s="47" customFormat="1" ht="15" customHeight="1">
      <c r="G205" s="62"/>
    </row>
    <row r="206" spans="7:7" s="47" customFormat="1">
      <c r="G206" s="62"/>
    </row>
    <row r="207" spans="7:7" s="47" customFormat="1" ht="15" customHeight="1">
      <c r="G207" s="62"/>
    </row>
    <row r="208" spans="7:7" s="47" customFormat="1">
      <c r="G208" s="62"/>
    </row>
    <row r="209" spans="7:7" s="47" customFormat="1">
      <c r="G209" s="62"/>
    </row>
    <row r="210" spans="7:7" s="47" customFormat="1">
      <c r="G210" s="62"/>
    </row>
    <row r="211" spans="7:7" s="47" customFormat="1" ht="16.5" customHeight="1">
      <c r="G211" s="62"/>
    </row>
    <row r="212" spans="7:7" s="47" customFormat="1" ht="16.5" customHeight="1">
      <c r="G212" s="62"/>
    </row>
    <row r="213" spans="7:7" s="47" customFormat="1" ht="16.5" customHeight="1">
      <c r="G213" s="62"/>
    </row>
    <row r="214" spans="7:7" s="47" customFormat="1" ht="16.5" customHeight="1">
      <c r="G214" s="62"/>
    </row>
    <row r="215" spans="7:7" s="47" customFormat="1" ht="16.5" customHeight="1">
      <c r="G215" s="62"/>
    </row>
    <row r="216" spans="7:7" s="47" customFormat="1" ht="16.5" customHeight="1">
      <c r="G216" s="62"/>
    </row>
    <row r="217" spans="7:7" s="47" customFormat="1" ht="16.5" customHeight="1">
      <c r="G217" s="62"/>
    </row>
    <row r="218" spans="7:7" s="47" customFormat="1" ht="16.5" customHeight="1">
      <c r="G218" s="62"/>
    </row>
    <row r="219" spans="7:7" s="47" customFormat="1" ht="16.5" customHeight="1">
      <c r="G219" s="62"/>
    </row>
    <row r="220" spans="7:7" s="47" customFormat="1" ht="16.5" customHeight="1">
      <c r="G220" s="62"/>
    </row>
    <row r="221" spans="7:7" s="47" customFormat="1" ht="16.5" customHeight="1">
      <c r="G221" s="62"/>
    </row>
    <row r="222" spans="7:7" s="47" customFormat="1">
      <c r="G222" s="62"/>
    </row>
    <row r="223" spans="7:7" s="47" customFormat="1" ht="16.5" customHeight="1">
      <c r="G223" s="62"/>
    </row>
    <row r="224" spans="7:7" s="47" customFormat="1" ht="16.5" customHeight="1">
      <c r="G224" s="62"/>
    </row>
    <row r="225" spans="7:7" s="47" customFormat="1" ht="16.5" customHeight="1">
      <c r="G225" s="62"/>
    </row>
    <row r="226" spans="7:7" s="47" customFormat="1" ht="16.5" customHeight="1">
      <c r="G226" s="62"/>
    </row>
    <row r="227" spans="7:7" s="47" customFormat="1" ht="16.5" customHeight="1">
      <c r="G227" s="62"/>
    </row>
    <row r="228" spans="7:7" s="47" customFormat="1">
      <c r="G228" s="62"/>
    </row>
    <row r="229" spans="7:7" s="47" customFormat="1" ht="12.75" customHeight="1">
      <c r="G229" s="62"/>
    </row>
    <row r="230" spans="7:7" s="47" customFormat="1" ht="12.75" customHeight="1">
      <c r="G230" s="62"/>
    </row>
    <row r="231" spans="7:7" s="47" customFormat="1">
      <c r="G231" s="62"/>
    </row>
    <row r="232" spans="7:7" s="47" customFormat="1" ht="27.75" customHeight="1">
      <c r="G232" s="62"/>
    </row>
    <row r="233" spans="7:7" s="47" customFormat="1">
      <c r="G233" s="62"/>
    </row>
  </sheetData>
  <customSheetViews>
    <customSheetView guid="{FA833650-9147-48FF-9246-B3943D91CD8D}" scale="75" showPageBreaks="1" printArea="1" hiddenColumns="1" view="pageBreakPreview">
      <pane ySplit="7" topLeftCell="A113" activePane="bottomLeft" state="frozen"/>
      <selection pane="bottomLeft"/>
      <rowBreaks count="1" manualBreakCount="1">
        <brk id="70" max="18" man="1"/>
      </rowBreaks>
      <pageMargins left="0.70866141732283472" right="0.70866141732283472" top="0.74803149606299213" bottom="0.74803149606299213" header="0.31496062992125984" footer="0.31496062992125984"/>
      <pageSetup paperSize="9" scale="40" orientation="portrait" r:id="rId1"/>
    </customSheetView>
  </customSheetViews>
  <mergeCells count="524">
    <mergeCell ref="A37:A39"/>
    <mergeCell ref="C37:C39"/>
    <mergeCell ref="D37:D39"/>
    <mergeCell ref="E37:E39"/>
    <mergeCell ref="F37:F39"/>
    <mergeCell ref="G37:G39"/>
    <mergeCell ref="A57:A59"/>
    <mergeCell ref="C57:C59"/>
    <mergeCell ref="D57:D59"/>
    <mergeCell ref="E57:E59"/>
    <mergeCell ref="F57:F59"/>
    <mergeCell ref="G57:G59"/>
    <mergeCell ref="C54:C56"/>
    <mergeCell ref="D54:D56"/>
    <mergeCell ref="E54:E56"/>
    <mergeCell ref="F54:F56"/>
    <mergeCell ref="G54:G56"/>
    <mergeCell ref="C48:C50"/>
    <mergeCell ref="G48:G50"/>
    <mergeCell ref="A40:N40"/>
    <mergeCell ref="A41:R41"/>
    <mergeCell ref="A42:A44"/>
    <mergeCell ref="A45:A47"/>
    <mergeCell ref="A48:A50"/>
    <mergeCell ref="I37:I39"/>
    <mergeCell ref="M37:M39"/>
    <mergeCell ref="A83:A85"/>
    <mergeCell ref="C83:C85"/>
    <mergeCell ref="D83:D85"/>
    <mergeCell ref="E83:E85"/>
    <mergeCell ref="F83:F85"/>
    <mergeCell ref="G83:G85"/>
    <mergeCell ref="I83:I85"/>
    <mergeCell ref="M83:M85"/>
    <mergeCell ref="A72:N72"/>
    <mergeCell ref="A73:R73"/>
    <mergeCell ref="A77:A79"/>
    <mergeCell ref="C77:C79"/>
    <mergeCell ref="D77:D79"/>
    <mergeCell ref="E77:E79"/>
    <mergeCell ref="F77:F79"/>
    <mergeCell ref="G77:G79"/>
    <mergeCell ref="A69:A71"/>
    <mergeCell ref="C69:C71"/>
    <mergeCell ref="D69:D71"/>
    <mergeCell ref="E69:E71"/>
    <mergeCell ref="F69:F71"/>
    <mergeCell ref="G69:G71"/>
    <mergeCell ref="A31:A33"/>
    <mergeCell ref="C31:C33"/>
    <mergeCell ref="D31:D33"/>
    <mergeCell ref="E31:E33"/>
    <mergeCell ref="F31:F33"/>
    <mergeCell ref="G31:G33"/>
    <mergeCell ref="I31:I33"/>
    <mergeCell ref="M31:M33"/>
    <mergeCell ref="A34:A36"/>
    <mergeCell ref="C34:C36"/>
    <mergeCell ref="D34:D36"/>
    <mergeCell ref="E34:E36"/>
    <mergeCell ref="F34:F36"/>
    <mergeCell ref="G34:G36"/>
    <mergeCell ref="I34:I36"/>
    <mergeCell ref="M34:M36"/>
    <mergeCell ref="A25:A27"/>
    <mergeCell ref="C25:C27"/>
    <mergeCell ref="D25:D27"/>
    <mergeCell ref="E25:E27"/>
    <mergeCell ref="F25:F27"/>
    <mergeCell ref="G25:G27"/>
    <mergeCell ref="I25:I27"/>
    <mergeCell ref="M25:M27"/>
    <mergeCell ref="A28:A30"/>
    <mergeCell ref="C28:C30"/>
    <mergeCell ref="D28:D30"/>
    <mergeCell ref="E28:E30"/>
    <mergeCell ref="F28:F30"/>
    <mergeCell ref="G28:G30"/>
    <mergeCell ref="I28:I30"/>
    <mergeCell ref="M28:M30"/>
    <mergeCell ref="A19:A21"/>
    <mergeCell ref="C19:C21"/>
    <mergeCell ref="D19:D21"/>
    <mergeCell ref="E19:E21"/>
    <mergeCell ref="F19:F21"/>
    <mergeCell ref="G19:G21"/>
    <mergeCell ref="I19:I21"/>
    <mergeCell ref="M19:M21"/>
    <mergeCell ref="A22:A24"/>
    <mergeCell ref="C22:C24"/>
    <mergeCell ref="D22:D24"/>
    <mergeCell ref="E22:E24"/>
    <mergeCell ref="F22:F24"/>
    <mergeCell ref="G22:G24"/>
    <mergeCell ref="I22:I24"/>
    <mergeCell ref="M22:M24"/>
    <mergeCell ref="A8:N8"/>
    <mergeCell ref="A9:R9"/>
    <mergeCell ref="A10:A12"/>
    <mergeCell ref="C10:C12"/>
    <mergeCell ref="D10:D12"/>
    <mergeCell ref="E10:E12"/>
    <mergeCell ref="F10:F12"/>
    <mergeCell ref="G10:G12"/>
    <mergeCell ref="I10:I12"/>
    <mergeCell ref="M10:M12"/>
    <mergeCell ref="A13:A15"/>
    <mergeCell ref="C13:C15"/>
    <mergeCell ref="D13:D15"/>
    <mergeCell ref="E13:E15"/>
    <mergeCell ref="F13:F15"/>
    <mergeCell ref="G13:G15"/>
    <mergeCell ref="I13:I15"/>
    <mergeCell ref="M13:M15"/>
    <mergeCell ref="A16:A18"/>
    <mergeCell ref="C16:C18"/>
    <mergeCell ref="D16:D18"/>
    <mergeCell ref="E16:E18"/>
    <mergeCell ref="F16:F18"/>
    <mergeCell ref="G16:G18"/>
    <mergeCell ref="I16:I18"/>
    <mergeCell ref="M16:M18"/>
    <mergeCell ref="I63:I65"/>
    <mergeCell ref="M63:M65"/>
    <mergeCell ref="I69:I71"/>
    <mergeCell ref="M69:M71"/>
    <mergeCell ref="C66:C68"/>
    <mergeCell ref="D66:D68"/>
    <mergeCell ref="E66:E68"/>
    <mergeCell ref="F66:F68"/>
    <mergeCell ref="G66:G68"/>
    <mergeCell ref="I66:I68"/>
    <mergeCell ref="M66:M68"/>
    <mergeCell ref="I54:I56"/>
    <mergeCell ref="M54:M56"/>
    <mergeCell ref="C60:C62"/>
    <mergeCell ref="D60:D62"/>
    <mergeCell ref="E60:E62"/>
    <mergeCell ref="F60:F62"/>
    <mergeCell ref="G60:G62"/>
    <mergeCell ref="I60:I62"/>
    <mergeCell ref="M60:M62"/>
    <mergeCell ref="I57:I59"/>
    <mergeCell ref="M57:M59"/>
    <mergeCell ref="I48:I50"/>
    <mergeCell ref="M48:M50"/>
    <mergeCell ref="C51:C53"/>
    <mergeCell ref="D51:D53"/>
    <mergeCell ref="E51:E53"/>
    <mergeCell ref="F51:F53"/>
    <mergeCell ref="G51:G53"/>
    <mergeCell ref="I51:I53"/>
    <mergeCell ref="M51:M53"/>
    <mergeCell ref="B179:G179"/>
    <mergeCell ref="P176:Q176"/>
    <mergeCell ref="P178:Q178"/>
    <mergeCell ref="P157:Q157"/>
    <mergeCell ref="P154:Q154"/>
    <mergeCell ref="P152:Q152"/>
    <mergeCell ref="P156:Q156"/>
    <mergeCell ref="P153:Q153"/>
    <mergeCell ref="P155:Q155"/>
    <mergeCell ref="B158:C158"/>
    <mergeCell ref="D158:G158"/>
    <mergeCell ref="B159:C159"/>
    <mergeCell ref="D159:G159"/>
    <mergeCell ref="B160:C160"/>
    <mergeCell ref="D160:G160"/>
    <mergeCell ref="B156:C156"/>
    <mergeCell ref="D156:G156"/>
    <mergeCell ref="B153:C153"/>
    <mergeCell ref="D153:G153"/>
    <mergeCell ref="B154:C154"/>
    <mergeCell ref="D154:G154"/>
    <mergeCell ref="B155:C155"/>
    <mergeCell ref="D155:G155"/>
    <mergeCell ref="B157:C157"/>
    <mergeCell ref="P136:Q136"/>
    <mergeCell ref="M129:M131"/>
    <mergeCell ref="M117:M119"/>
    <mergeCell ref="M126:M128"/>
    <mergeCell ref="D114:D116"/>
    <mergeCell ref="F114:F116"/>
    <mergeCell ref="M114:M116"/>
    <mergeCell ref="I117:I119"/>
    <mergeCell ref="I120:I122"/>
    <mergeCell ref="I123:I125"/>
    <mergeCell ref="A135:N135"/>
    <mergeCell ref="D132:D134"/>
    <mergeCell ref="A117:A119"/>
    <mergeCell ref="A123:A125"/>
    <mergeCell ref="A120:A122"/>
    <mergeCell ref="A129:A131"/>
    <mergeCell ref="I126:I128"/>
    <mergeCell ref="I129:I131"/>
    <mergeCell ref="E132:E134"/>
    <mergeCell ref="F132:F134"/>
    <mergeCell ref="G132:G134"/>
    <mergeCell ref="G117:G119"/>
    <mergeCell ref="M120:M122"/>
    <mergeCell ref="D123:D125"/>
    <mergeCell ref="P163:Q163"/>
    <mergeCell ref="A126:A128"/>
    <mergeCell ref="C126:C128"/>
    <mergeCell ref="A132:A134"/>
    <mergeCell ref="M132:M134"/>
    <mergeCell ref="G129:G131"/>
    <mergeCell ref="I132:I134"/>
    <mergeCell ref="F129:F131"/>
    <mergeCell ref="I77:I79"/>
    <mergeCell ref="M77:M79"/>
    <mergeCell ref="A86:A88"/>
    <mergeCell ref="C86:C88"/>
    <mergeCell ref="F86:F88"/>
    <mergeCell ref="G86:G88"/>
    <mergeCell ref="I86:I88"/>
    <mergeCell ref="M86:M88"/>
    <mergeCell ref="C132:C134"/>
    <mergeCell ref="D86:D88"/>
    <mergeCell ref="E126:E128"/>
    <mergeCell ref="F126:F128"/>
    <mergeCell ref="G114:G116"/>
    <mergeCell ref="E120:E122"/>
    <mergeCell ref="D120:D122"/>
    <mergeCell ref="E114:E116"/>
    <mergeCell ref="G80:G82"/>
    <mergeCell ref="A185:R185"/>
    <mergeCell ref="A181:R181"/>
    <mergeCell ref="A182:R182"/>
    <mergeCell ref="P147:Q147"/>
    <mergeCell ref="P141:Q141"/>
    <mergeCell ref="P140:Q140"/>
    <mergeCell ref="A183:R183"/>
    <mergeCell ref="A184:R184"/>
    <mergeCell ref="P162:Q162"/>
    <mergeCell ref="P142:Q142"/>
    <mergeCell ref="P150:Q150"/>
    <mergeCell ref="P166:Q166"/>
    <mergeCell ref="P167:Q167"/>
    <mergeCell ref="P172:Q172"/>
    <mergeCell ref="P164:Q164"/>
    <mergeCell ref="P173:Q173"/>
    <mergeCell ref="P159:Q159"/>
    <mergeCell ref="P160:Q160"/>
    <mergeCell ref="P175:Q175"/>
    <mergeCell ref="P177:Q177"/>
    <mergeCell ref="P151:Q151"/>
    <mergeCell ref="P179:Q179"/>
    <mergeCell ref="P161:Q161"/>
    <mergeCell ref="M94:M96"/>
    <mergeCell ref="I114:I116"/>
    <mergeCell ref="M89:M91"/>
    <mergeCell ref="A5:A7"/>
    <mergeCell ref="C5:D5"/>
    <mergeCell ref="E5:F5"/>
    <mergeCell ref="G5:G7"/>
    <mergeCell ref="K5:K7"/>
    <mergeCell ref="R5:R7"/>
    <mergeCell ref="C6:C7"/>
    <mergeCell ref="D6:D7"/>
    <mergeCell ref="I5:I7"/>
    <mergeCell ref="E86:E88"/>
    <mergeCell ref="D74:D76"/>
    <mergeCell ref="E74:E76"/>
    <mergeCell ref="F74:F76"/>
    <mergeCell ref="G89:G91"/>
    <mergeCell ref="I89:I91"/>
    <mergeCell ref="F89:F91"/>
    <mergeCell ref="G74:G76"/>
    <mergeCell ref="I74:I76"/>
    <mergeCell ref="M74:M76"/>
    <mergeCell ref="D48:D50"/>
    <mergeCell ref="E48:E50"/>
    <mergeCell ref="M97:M99"/>
    <mergeCell ref="G109:G111"/>
    <mergeCell ref="I109:I111"/>
    <mergeCell ref="M109:M111"/>
    <mergeCell ref="A103:A105"/>
    <mergeCell ref="C103:C105"/>
    <mergeCell ref="D103:D105"/>
    <mergeCell ref="E103:E105"/>
    <mergeCell ref="F103:F105"/>
    <mergeCell ref="G103:G105"/>
    <mergeCell ref="I103:I105"/>
    <mergeCell ref="M103:M105"/>
    <mergeCell ref="A106:A108"/>
    <mergeCell ref="C106:C108"/>
    <mergeCell ref="D106:D108"/>
    <mergeCell ref="G100:G102"/>
    <mergeCell ref="I100:I102"/>
    <mergeCell ref="M100:M102"/>
    <mergeCell ref="M123:M125"/>
    <mergeCell ref="C120:C122"/>
    <mergeCell ref="G120:G122"/>
    <mergeCell ref="F120:F122"/>
    <mergeCell ref="E117:E119"/>
    <mergeCell ref="F117:F119"/>
    <mergeCell ref="C117:C119"/>
    <mergeCell ref="D117:D119"/>
    <mergeCell ref="E106:E108"/>
    <mergeCell ref="M106:M108"/>
    <mergeCell ref="A112:N112"/>
    <mergeCell ref="A113:R113"/>
    <mergeCell ref="A114:A116"/>
    <mergeCell ref="C114:C116"/>
    <mergeCell ref="A109:A111"/>
    <mergeCell ref="C109:C111"/>
    <mergeCell ref="D109:D111"/>
    <mergeCell ref="E109:E111"/>
    <mergeCell ref="F109:F111"/>
    <mergeCell ref="A74:A76"/>
    <mergeCell ref="C74:C76"/>
    <mergeCell ref="F106:F108"/>
    <mergeCell ref="A92:N92"/>
    <mergeCell ref="C89:C91"/>
    <mergeCell ref="D89:D91"/>
    <mergeCell ref="E89:E91"/>
    <mergeCell ref="I97:I99"/>
    <mergeCell ref="G106:G108"/>
    <mergeCell ref="I106:I108"/>
    <mergeCell ref="D94:D96"/>
    <mergeCell ref="E94:E96"/>
    <mergeCell ref="F94:F96"/>
    <mergeCell ref="G94:G96"/>
    <mergeCell ref="I94:I96"/>
    <mergeCell ref="A89:A91"/>
    <mergeCell ref="I80:I82"/>
    <mergeCell ref="M80:M82"/>
    <mergeCell ref="A93:R93"/>
    <mergeCell ref="G97:G99"/>
    <mergeCell ref="A97:A99"/>
    <mergeCell ref="F97:F99"/>
    <mergeCell ref="A80:A82"/>
    <mergeCell ref="C80:C82"/>
    <mergeCell ref="C129:C131"/>
    <mergeCell ref="D129:D131"/>
    <mergeCell ref="E129:E131"/>
    <mergeCell ref="E123:E125"/>
    <mergeCell ref="F123:F125"/>
    <mergeCell ref="G123:G125"/>
    <mergeCell ref="D126:D128"/>
    <mergeCell ref="G126:G128"/>
    <mergeCell ref="C123:C125"/>
    <mergeCell ref="D80:D82"/>
    <mergeCell ref="E80:E82"/>
    <mergeCell ref="C97:C99"/>
    <mergeCell ref="D97:D99"/>
    <mergeCell ref="E97:E99"/>
    <mergeCell ref="F80:F82"/>
    <mergeCell ref="A100:A102"/>
    <mergeCell ref="C100:C102"/>
    <mergeCell ref="D100:D102"/>
    <mergeCell ref="E100:E102"/>
    <mergeCell ref="F100:F102"/>
    <mergeCell ref="A94:A96"/>
    <mergeCell ref="C94:C96"/>
    <mergeCell ref="A51:A53"/>
    <mergeCell ref="A54:A56"/>
    <mergeCell ref="A60:A62"/>
    <mergeCell ref="A66:A68"/>
    <mergeCell ref="C42:C44"/>
    <mergeCell ref="D42:D44"/>
    <mergeCell ref="E42:E44"/>
    <mergeCell ref="F42:F44"/>
    <mergeCell ref="G42:G44"/>
    <mergeCell ref="F48:F50"/>
    <mergeCell ref="A63:A65"/>
    <mergeCell ref="C63:C65"/>
    <mergeCell ref="D63:D65"/>
    <mergeCell ref="E63:E65"/>
    <mergeCell ref="F63:F65"/>
    <mergeCell ref="G63:G65"/>
    <mergeCell ref="I42:I44"/>
    <mergeCell ref="M42:M44"/>
    <mergeCell ref="C45:C47"/>
    <mergeCell ref="D45:D47"/>
    <mergeCell ref="E45:E47"/>
    <mergeCell ref="F45:F47"/>
    <mergeCell ref="G45:G47"/>
    <mergeCell ref="I45:I47"/>
    <mergeCell ref="M45:M47"/>
    <mergeCell ref="M3:N3"/>
    <mergeCell ref="P3:Q3"/>
    <mergeCell ref="O5:O7"/>
    <mergeCell ref="P5:P7"/>
    <mergeCell ref="Q5:Q7"/>
    <mergeCell ref="E6:E7"/>
    <mergeCell ref="F6:F7"/>
    <mergeCell ref="L5:L7"/>
    <mergeCell ref="M5:M7"/>
    <mergeCell ref="N5:N7"/>
    <mergeCell ref="H5:H7"/>
    <mergeCell ref="J5:J7"/>
    <mergeCell ref="B136:C136"/>
    <mergeCell ref="D136:G136"/>
    <mergeCell ref="B137:C137"/>
    <mergeCell ref="D137:G137"/>
    <mergeCell ref="B138:C138"/>
    <mergeCell ref="D138:G138"/>
    <mergeCell ref="B139:C139"/>
    <mergeCell ref="D139:G139"/>
    <mergeCell ref="B140:C140"/>
    <mergeCell ref="D140:G140"/>
    <mergeCell ref="P137:Q137"/>
    <mergeCell ref="P138:Q138"/>
    <mergeCell ref="P158:Q158"/>
    <mergeCell ref="P139:Q139"/>
    <mergeCell ref="P149:Q149"/>
    <mergeCell ref="P148:Q148"/>
    <mergeCell ref="P144:Q144"/>
    <mergeCell ref="P145:Q145"/>
    <mergeCell ref="P146:Q146"/>
    <mergeCell ref="P143:Q143"/>
    <mergeCell ref="B141:C141"/>
    <mergeCell ref="D141:G141"/>
    <mergeCell ref="B142:C142"/>
    <mergeCell ref="D142:G142"/>
    <mergeCell ref="B144:C144"/>
    <mergeCell ref="D144:G144"/>
    <mergeCell ref="B145:C145"/>
    <mergeCell ref="D145:G145"/>
    <mergeCell ref="B146:C146"/>
    <mergeCell ref="D146:G146"/>
    <mergeCell ref="B143:C143"/>
    <mergeCell ref="D143:G143"/>
    <mergeCell ref="B147:C147"/>
    <mergeCell ref="D147:G147"/>
    <mergeCell ref="B148:C148"/>
    <mergeCell ref="D148:G148"/>
    <mergeCell ref="B149:C149"/>
    <mergeCell ref="D149:G149"/>
    <mergeCell ref="B151:C151"/>
    <mergeCell ref="D151:G151"/>
    <mergeCell ref="B152:C152"/>
    <mergeCell ref="D152:G152"/>
    <mergeCell ref="B150:C150"/>
    <mergeCell ref="D150:G150"/>
    <mergeCell ref="D157:G157"/>
    <mergeCell ref="B161:C161"/>
    <mergeCell ref="D161:G161"/>
    <mergeCell ref="B162:C162"/>
    <mergeCell ref="D162:G162"/>
    <mergeCell ref="B163:C163"/>
    <mergeCell ref="D163:G163"/>
    <mergeCell ref="B164:C164"/>
    <mergeCell ref="D164:G164"/>
    <mergeCell ref="B165:C165"/>
    <mergeCell ref="D165:G165"/>
    <mergeCell ref="D171:G171"/>
    <mergeCell ref="B170:C170"/>
    <mergeCell ref="D170:G170"/>
    <mergeCell ref="P170:Q170"/>
    <mergeCell ref="P171:Q171"/>
    <mergeCell ref="B177:C177"/>
    <mergeCell ref="D177:G177"/>
    <mergeCell ref="P174:Q174"/>
    <mergeCell ref="P165:Q165"/>
    <mergeCell ref="P169:Q169"/>
    <mergeCell ref="D169:G169"/>
    <mergeCell ref="B169:C169"/>
    <mergeCell ref="P168:Q168"/>
    <mergeCell ref="D168:G168"/>
    <mergeCell ref="B168:C168"/>
    <mergeCell ref="B171:C171"/>
    <mergeCell ref="B166:C166"/>
    <mergeCell ref="D166:G166"/>
    <mergeCell ref="B167:C167"/>
    <mergeCell ref="D167:G167"/>
    <mergeCell ref="I172:J172"/>
    <mergeCell ref="I173:J173"/>
    <mergeCell ref="B178:C178"/>
    <mergeCell ref="D178:G178"/>
    <mergeCell ref="B172:C172"/>
    <mergeCell ref="D172:G172"/>
    <mergeCell ref="B173:C173"/>
    <mergeCell ref="D173:G173"/>
    <mergeCell ref="B174:C174"/>
    <mergeCell ref="D174:G174"/>
    <mergeCell ref="B175:C175"/>
    <mergeCell ref="D175:G175"/>
    <mergeCell ref="B176:C176"/>
    <mergeCell ref="D176:G176"/>
    <mergeCell ref="I136:J136"/>
    <mergeCell ref="I137:J137"/>
    <mergeCell ref="I138:J138"/>
    <mergeCell ref="I139:J139"/>
    <mergeCell ref="I140:J140"/>
    <mergeCell ref="I141:J141"/>
    <mergeCell ref="I142:J142"/>
    <mergeCell ref="I143:J143"/>
    <mergeCell ref="I144:J144"/>
    <mergeCell ref="I145:J145"/>
    <mergeCell ref="I146:J146"/>
    <mergeCell ref="I147:J147"/>
    <mergeCell ref="I148:J148"/>
    <mergeCell ref="I149:J149"/>
    <mergeCell ref="I150:J150"/>
    <mergeCell ref="I151:J151"/>
    <mergeCell ref="I152:J152"/>
    <mergeCell ref="I153:J153"/>
    <mergeCell ref="I154:J154"/>
    <mergeCell ref="I155:J155"/>
    <mergeCell ref="I156:J156"/>
    <mergeCell ref="I157:J157"/>
    <mergeCell ref="I158:J158"/>
    <mergeCell ref="I159:J159"/>
    <mergeCell ref="I160:J160"/>
    <mergeCell ref="I161:J161"/>
    <mergeCell ref="I162:J162"/>
    <mergeCell ref="I174:J174"/>
    <mergeCell ref="I175:J175"/>
    <mergeCell ref="I176:J176"/>
    <mergeCell ref="I177:J177"/>
    <mergeCell ref="I178:J178"/>
    <mergeCell ref="I179:J179"/>
    <mergeCell ref="I163:J163"/>
    <mergeCell ref="I164:J164"/>
    <mergeCell ref="I165:J165"/>
    <mergeCell ref="I166:J166"/>
    <mergeCell ref="I167:J167"/>
    <mergeCell ref="I168:J168"/>
    <mergeCell ref="I169:J169"/>
    <mergeCell ref="I170:J170"/>
    <mergeCell ref="I171:J171"/>
  </mergeCells>
  <conditionalFormatting sqref="A157 A154 A152">
    <cfRule type="duplicateValues" dxfId="259" priority="169" stopIfTrue="1"/>
  </conditionalFormatting>
  <conditionalFormatting sqref="A137:A140">
    <cfRule type="duplicateValues" dxfId="258" priority="166" stopIfTrue="1"/>
    <cfRule type="duplicateValues" dxfId="257" priority="167" stopIfTrue="1"/>
  </conditionalFormatting>
  <conditionalFormatting sqref="A137:A140">
    <cfRule type="duplicateValues" dxfId="256" priority="168" stopIfTrue="1"/>
  </conditionalFormatting>
  <conditionalFormatting sqref="A141">
    <cfRule type="duplicateValues" dxfId="255" priority="165" stopIfTrue="1"/>
  </conditionalFormatting>
  <conditionalFormatting sqref="A141">
    <cfRule type="duplicateValues" dxfId="254" priority="163" stopIfTrue="1"/>
    <cfRule type="duplicateValues" dxfId="253" priority="164" stopIfTrue="1"/>
  </conditionalFormatting>
  <conditionalFormatting sqref="A147">
    <cfRule type="duplicateValues" dxfId="252" priority="162" stopIfTrue="1"/>
  </conditionalFormatting>
  <conditionalFormatting sqref="A150">
    <cfRule type="duplicateValues" dxfId="251" priority="159" stopIfTrue="1"/>
    <cfRule type="duplicateValues" dxfId="250" priority="160" stopIfTrue="1"/>
  </conditionalFormatting>
  <conditionalFormatting sqref="A150">
    <cfRule type="duplicateValues" dxfId="249" priority="161" stopIfTrue="1"/>
  </conditionalFormatting>
  <conditionalFormatting sqref="A155:A156">
    <cfRule type="duplicateValues" dxfId="248" priority="170" stopIfTrue="1"/>
  </conditionalFormatting>
  <conditionalFormatting sqref="A179">
    <cfRule type="duplicateValues" dxfId="247" priority="171" stopIfTrue="1"/>
    <cfRule type="duplicateValues" dxfId="246" priority="172" stopIfTrue="1"/>
  </conditionalFormatting>
  <conditionalFormatting sqref="A179">
    <cfRule type="duplicateValues" dxfId="245" priority="173" stopIfTrue="1"/>
  </conditionalFormatting>
  <conditionalFormatting sqref="A149">
    <cfRule type="duplicateValues" dxfId="244" priority="156" stopIfTrue="1"/>
    <cfRule type="duplicateValues" dxfId="243" priority="157" stopIfTrue="1"/>
  </conditionalFormatting>
  <conditionalFormatting sqref="A149">
    <cfRule type="duplicateValues" dxfId="242" priority="158" stopIfTrue="1"/>
  </conditionalFormatting>
  <conditionalFormatting sqref="A148">
    <cfRule type="duplicateValues" dxfId="241" priority="153" stopIfTrue="1"/>
    <cfRule type="duplicateValues" dxfId="240" priority="154" stopIfTrue="1"/>
  </conditionalFormatting>
  <conditionalFormatting sqref="A148">
    <cfRule type="duplicateValues" dxfId="239" priority="155" stopIfTrue="1"/>
  </conditionalFormatting>
  <conditionalFormatting sqref="A145:A146">
    <cfRule type="duplicateValues" dxfId="238" priority="152" stopIfTrue="1"/>
  </conditionalFormatting>
  <conditionalFormatting sqref="A153">
    <cfRule type="duplicateValues" dxfId="237" priority="151" stopIfTrue="1"/>
  </conditionalFormatting>
  <conditionalFormatting sqref="A142 A144">
    <cfRule type="duplicateValues" dxfId="236" priority="150" stopIfTrue="1"/>
  </conditionalFormatting>
  <conditionalFormatting sqref="A142 A144">
    <cfRule type="duplicateValues" dxfId="235" priority="148" stopIfTrue="1"/>
    <cfRule type="duplicateValues" dxfId="234" priority="149" stopIfTrue="1"/>
  </conditionalFormatting>
  <conditionalFormatting sqref="A158 A151">
    <cfRule type="duplicateValues" dxfId="233" priority="174" stopIfTrue="1"/>
  </conditionalFormatting>
  <conditionalFormatting sqref="A178 A176 A171 A161 A157 A154 A152">
    <cfRule type="duplicateValues" dxfId="232" priority="175" stopIfTrue="1"/>
    <cfRule type="duplicateValues" dxfId="231" priority="176" stopIfTrue="1"/>
  </conditionalFormatting>
  <conditionalFormatting sqref="A174 A163">
    <cfRule type="duplicateValues" dxfId="230" priority="177" stopIfTrue="1"/>
  </conditionalFormatting>
  <conditionalFormatting sqref="A174 A163">
    <cfRule type="duplicateValues" dxfId="229" priority="178" stopIfTrue="1"/>
    <cfRule type="duplicateValues" dxfId="228" priority="179" stopIfTrue="1"/>
  </conditionalFormatting>
  <conditionalFormatting sqref="A168:A169">
    <cfRule type="duplicateValues" dxfId="227" priority="145" stopIfTrue="1"/>
  </conditionalFormatting>
  <conditionalFormatting sqref="A168:A169">
    <cfRule type="duplicateValues" dxfId="226" priority="146" stopIfTrue="1"/>
    <cfRule type="duplicateValues" dxfId="225" priority="147" stopIfTrue="1"/>
  </conditionalFormatting>
  <conditionalFormatting sqref="A170">
    <cfRule type="duplicateValues" dxfId="224" priority="142" stopIfTrue="1"/>
    <cfRule type="duplicateValues" dxfId="223" priority="143" stopIfTrue="1"/>
  </conditionalFormatting>
  <conditionalFormatting sqref="A170">
    <cfRule type="duplicateValues" dxfId="222" priority="144" stopIfTrue="1"/>
  </conditionalFormatting>
  <conditionalFormatting sqref="A177 A175 A172:A173 A162 A159:A160 A164:A167">
    <cfRule type="duplicateValues" dxfId="221" priority="180" stopIfTrue="1"/>
  </conditionalFormatting>
  <conditionalFormatting sqref="A177 A175 A172:A173 A162 A159:A160 A164:A167">
    <cfRule type="duplicateValues" dxfId="220" priority="181" stopIfTrue="1"/>
    <cfRule type="duplicateValues" dxfId="219" priority="182" stopIfTrue="1"/>
  </conditionalFormatting>
  <conditionalFormatting sqref="A178 A176 A171 A161">
    <cfRule type="duplicateValues" dxfId="218" priority="183" stopIfTrue="1"/>
  </conditionalFormatting>
  <conditionalFormatting sqref="D137">
    <cfRule type="duplicateValues" dxfId="217" priority="139" stopIfTrue="1"/>
    <cfRule type="duplicateValues" dxfId="216" priority="140" stopIfTrue="1"/>
  </conditionalFormatting>
  <conditionalFormatting sqref="D137">
    <cfRule type="duplicateValues" dxfId="215" priority="141" stopIfTrue="1"/>
  </conditionalFormatting>
  <conditionalFormatting sqref="A143">
    <cfRule type="duplicateValues" dxfId="214" priority="138" stopIfTrue="1"/>
  </conditionalFormatting>
  <conditionalFormatting sqref="A143">
    <cfRule type="duplicateValues" dxfId="213" priority="136" stopIfTrue="1"/>
    <cfRule type="duplicateValues" dxfId="212" priority="137" stopIfTrue="1"/>
  </conditionalFormatting>
  <conditionalFormatting sqref="A42:A44">
    <cfRule type="duplicateValues" dxfId="211" priority="1412" stopIfTrue="1"/>
    <cfRule type="duplicateValues" dxfId="210" priority="1413" stopIfTrue="1"/>
  </conditionalFormatting>
  <conditionalFormatting sqref="A45:A47">
    <cfRule type="duplicateValues" dxfId="209" priority="1414" stopIfTrue="1"/>
    <cfRule type="duplicateValues" dxfId="208" priority="1415" stopIfTrue="1"/>
  </conditionalFormatting>
  <conditionalFormatting sqref="A48:A50">
    <cfRule type="duplicateValues" dxfId="207" priority="1416" stopIfTrue="1"/>
    <cfRule type="duplicateValues" dxfId="206" priority="1417" stopIfTrue="1"/>
  </conditionalFormatting>
  <conditionalFormatting sqref="A51:A53">
    <cfRule type="duplicateValues" dxfId="205" priority="1418" stopIfTrue="1"/>
    <cfRule type="duplicateValues" dxfId="204" priority="1419" stopIfTrue="1"/>
  </conditionalFormatting>
  <conditionalFormatting sqref="A60:A62">
    <cfRule type="duplicateValues" dxfId="203" priority="1420" stopIfTrue="1"/>
    <cfRule type="duplicateValues" dxfId="202" priority="1421" stopIfTrue="1"/>
  </conditionalFormatting>
  <conditionalFormatting sqref="A66:A68">
    <cfRule type="duplicateValues" dxfId="201" priority="1422" stopIfTrue="1"/>
    <cfRule type="duplicateValues" dxfId="200" priority="1423" stopIfTrue="1"/>
  </conditionalFormatting>
  <conditionalFormatting sqref="A57:A59">
    <cfRule type="duplicateValues" dxfId="199" priority="1424" stopIfTrue="1"/>
    <cfRule type="duplicateValues" dxfId="198" priority="1425" stopIfTrue="1"/>
  </conditionalFormatting>
  <conditionalFormatting sqref="A54:A56">
    <cfRule type="duplicateValues" dxfId="197" priority="1426" stopIfTrue="1"/>
    <cfRule type="duplicateValues" dxfId="196" priority="1427" stopIfTrue="1"/>
  </conditionalFormatting>
  <conditionalFormatting sqref="A63:A65">
    <cfRule type="duplicateValues" dxfId="195" priority="1428" stopIfTrue="1"/>
    <cfRule type="duplicateValues" dxfId="194" priority="1429" stopIfTrue="1"/>
  </conditionalFormatting>
  <conditionalFormatting sqref="A69:A71">
    <cfRule type="duplicateValues" dxfId="193" priority="1430" stopIfTrue="1"/>
    <cfRule type="duplicateValues" dxfId="192" priority="1431" stopIfTrue="1"/>
  </conditionalFormatting>
  <conditionalFormatting sqref="A10:A12">
    <cfRule type="duplicateValues" dxfId="191" priority="1434" stopIfTrue="1"/>
    <cfRule type="duplicateValues" dxfId="190" priority="1435" stopIfTrue="1"/>
  </conditionalFormatting>
  <conditionalFormatting sqref="A13:A15">
    <cfRule type="duplicateValues" dxfId="189" priority="1436" stopIfTrue="1"/>
    <cfRule type="duplicateValues" dxfId="188" priority="1437" stopIfTrue="1"/>
  </conditionalFormatting>
  <conditionalFormatting sqref="A16:A18">
    <cfRule type="duplicateValues" dxfId="187" priority="1438" stopIfTrue="1"/>
    <cfRule type="duplicateValues" dxfId="186" priority="1439" stopIfTrue="1"/>
  </conditionalFormatting>
  <conditionalFormatting sqref="A19:A21">
    <cfRule type="duplicateValues" dxfId="185" priority="1440" stopIfTrue="1"/>
    <cfRule type="duplicateValues" dxfId="184" priority="1441" stopIfTrue="1"/>
  </conditionalFormatting>
  <conditionalFormatting sqref="A28:A30">
    <cfRule type="duplicateValues" dxfId="183" priority="1442" stopIfTrue="1"/>
    <cfRule type="duplicateValues" dxfId="182" priority="1443" stopIfTrue="1"/>
  </conditionalFormatting>
  <conditionalFormatting sqref="A34:A36">
    <cfRule type="duplicateValues" dxfId="181" priority="1444" stopIfTrue="1"/>
    <cfRule type="duplicateValues" dxfId="180" priority="1445" stopIfTrue="1"/>
  </conditionalFormatting>
  <conditionalFormatting sqref="A25:A27">
    <cfRule type="duplicateValues" dxfId="179" priority="1446" stopIfTrue="1"/>
    <cfRule type="duplicateValues" dxfId="178" priority="1447" stopIfTrue="1"/>
  </conditionalFormatting>
  <conditionalFormatting sqref="A22:A24">
    <cfRule type="duplicateValues" dxfId="177" priority="1448" stopIfTrue="1"/>
    <cfRule type="duplicateValues" dxfId="176" priority="1449" stopIfTrue="1"/>
  </conditionalFormatting>
  <conditionalFormatting sqref="A31:A33">
    <cfRule type="duplicateValues" dxfId="175" priority="1450" stopIfTrue="1"/>
    <cfRule type="duplicateValues" dxfId="174" priority="1451" stopIfTrue="1"/>
  </conditionalFormatting>
  <conditionalFormatting sqref="A37:A39">
    <cfRule type="duplicateValues" dxfId="173" priority="1452" stopIfTrue="1"/>
    <cfRule type="duplicateValues" dxfId="172" priority="1453" stopIfTrue="1"/>
  </conditionalFormatting>
  <conditionalFormatting sqref="A77:A88">
    <cfRule type="duplicateValues" dxfId="171" priority="1456" stopIfTrue="1"/>
    <cfRule type="duplicateValues" dxfId="170" priority="1457" stopIfTrue="1"/>
  </conditionalFormatting>
  <conditionalFormatting sqref="A74:A76">
    <cfRule type="duplicateValues" dxfId="169" priority="1458" stopIfTrue="1"/>
    <cfRule type="duplicateValues" dxfId="168" priority="1459" stopIfTrue="1"/>
  </conditionalFormatting>
  <conditionalFormatting sqref="A89:A91">
    <cfRule type="duplicateValues" dxfId="167" priority="1460" stopIfTrue="1"/>
    <cfRule type="duplicateValues" dxfId="166" priority="1461" stopIfTrue="1"/>
  </conditionalFormatting>
  <conditionalFormatting sqref="A97:A108">
    <cfRule type="duplicateValues" dxfId="165" priority="1464" stopIfTrue="1"/>
    <cfRule type="duplicateValues" dxfId="164" priority="1465" stopIfTrue="1"/>
  </conditionalFormatting>
  <conditionalFormatting sqref="A94:A96">
    <cfRule type="duplicateValues" dxfId="163" priority="1466" stopIfTrue="1"/>
    <cfRule type="duplicateValues" dxfId="162" priority="1467" stopIfTrue="1"/>
  </conditionalFormatting>
  <conditionalFormatting sqref="A109:A111">
    <cfRule type="duplicateValues" dxfId="161" priority="1468" stopIfTrue="1"/>
    <cfRule type="duplicateValues" dxfId="160" priority="1469" stopIfTrue="1"/>
  </conditionalFormatting>
  <conditionalFormatting sqref="A186:A65626 A5:A7 A112 A114:A135">
    <cfRule type="duplicateValues" dxfId="159" priority="1495" stopIfTrue="1"/>
    <cfRule type="duplicateValues" dxfId="158" priority="1496" stopIfTrue="1"/>
  </conditionalFormatting>
  <conditionalFormatting sqref="A40">
    <cfRule type="duplicateValues" dxfId="157" priority="1505" stopIfTrue="1"/>
    <cfRule type="duplicateValues" dxfId="156" priority="1506" stopIfTrue="1"/>
  </conditionalFormatting>
  <conditionalFormatting sqref="A8">
    <cfRule type="duplicateValues" dxfId="155" priority="1507" stopIfTrue="1"/>
    <cfRule type="duplicateValues" dxfId="154" priority="1508" stopIfTrue="1"/>
  </conditionalFormatting>
  <conditionalFormatting sqref="A72">
    <cfRule type="duplicateValues" dxfId="153" priority="1509" stopIfTrue="1"/>
    <cfRule type="duplicateValues" dxfId="152" priority="1510" stopIfTrue="1"/>
  </conditionalFormatting>
  <conditionalFormatting sqref="A92">
    <cfRule type="duplicateValues" dxfId="151" priority="1511" stopIfTrue="1"/>
    <cfRule type="duplicateValues" dxfId="150" priority="1512" stopIfTrue="1"/>
  </conditionalFormatting>
  <hyperlinks>
    <hyperlink ref="A181" r:id="rId2" display="www.general-russia.ru"/>
  </hyperlinks>
  <pageMargins left="0.70866141732283472" right="0.70866141732283472" top="0.74803149606299213" bottom="0.74803149606299213" header="0.31496062992125984" footer="0.31496062992125984"/>
  <pageSetup paperSize="9" scale="20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K413"/>
  <sheetViews>
    <sheetView view="pageBreakPreview" zoomScale="70" zoomScaleNormal="70" zoomScaleSheetLayoutView="70" workbookViewId="0">
      <pane ySplit="6" topLeftCell="A7" activePane="bottomLeft" state="frozen"/>
      <selection pane="bottomLeft" activeCell="B95" sqref="A95:XFD96"/>
    </sheetView>
  </sheetViews>
  <sheetFormatPr defaultColWidth="9.109375" defaultRowHeight="13.2"/>
  <cols>
    <col min="1" max="1" width="27.5546875" style="7" customWidth="1"/>
    <col min="2" max="2" width="21.33203125" style="7" customWidth="1"/>
    <col min="3" max="3" width="10.6640625" style="7" customWidth="1"/>
    <col min="4" max="4" width="10.5546875" style="7" customWidth="1"/>
    <col min="5" max="6" width="13.109375" style="7" customWidth="1"/>
    <col min="7" max="7" width="12.5546875" style="21" customWidth="1"/>
    <col min="8" max="8" width="11.33203125" style="7" customWidth="1"/>
    <col min="9" max="9" width="15.44140625" style="7" customWidth="1"/>
    <col min="10" max="10" width="17.5546875" style="7" customWidth="1"/>
    <col min="11" max="12" width="9.109375" style="7"/>
    <col min="13" max="13" width="11.33203125" style="7" customWidth="1"/>
    <col min="14" max="14" width="11.109375" style="7" customWidth="1"/>
    <col min="15" max="15" width="9.109375" style="7"/>
    <col min="16" max="16" width="16.44140625" style="7" customWidth="1"/>
    <col min="17" max="17" width="9.109375" style="7"/>
    <col min="18" max="18" width="13.109375" style="7" customWidth="1"/>
    <col min="19" max="53" width="9.109375" style="47" customWidth="1"/>
    <col min="54" max="16384" width="9.109375" style="7"/>
  </cols>
  <sheetData>
    <row r="1" spans="1:57" ht="53.25" customHeight="1">
      <c r="A1" s="360"/>
      <c r="B1" s="361"/>
      <c r="C1" s="362"/>
      <c r="D1" s="361"/>
      <c r="E1" s="363"/>
      <c r="F1" s="361"/>
      <c r="G1" s="530"/>
      <c r="H1" s="361"/>
      <c r="I1" s="361"/>
      <c r="J1" s="361"/>
      <c r="K1" s="361"/>
      <c r="L1" s="361"/>
      <c r="M1" s="365"/>
      <c r="N1" s="365"/>
      <c r="O1" s="365"/>
      <c r="P1" s="371"/>
      <c r="Q1" s="366" t="s">
        <v>1189</v>
      </c>
      <c r="R1" s="372"/>
      <c r="AX1" s="7"/>
      <c r="AY1" s="7"/>
      <c r="AZ1" s="7"/>
      <c r="BA1" s="7"/>
    </row>
    <row r="2" spans="1:57" ht="15.75" customHeight="1" thickBot="1">
      <c r="A2" s="368"/>
      <c r="B2" s="349"/>
      <c r="C2" s="350"/>
      <c r="D2" s="349"/>
      <c r="E2" s="351"/>
      <c r="F2" s="349"/>
      <c r="G2" s="529"/>
      <c r="H2" s="349"/>
      <c r="I2" s="349"/>
      <c r="J2" s="349"/>
      <c r="K2" s="349"/>
      <c r="L2" s="354"/>
      <c r="M2" s="354"/>
      <c r="N2" s="369"/>
      <c r="O2" s="373"/>
      <c r="P2" s="374"/>
      <c r="Q2" s="375"/>
      <c r="R2" s="376"/>
      <c r="AX2" s="7"/>
      <c r="AY2" s="7"/>
      <c r="AZ2" s="7"/>
      <c r="BA2" s="7"/>
    </row>
    <row r="3" spans="1:57" ht="18.75" customHeight="1" thickBot="1">
      <c r="A3" s="224"/>
      <c r="B3" s="57"/>
      <c r="C3" s="194" t="s">
        <v>416</v>
      </c>
      <c r="D3" s="463">
        <v>0</v>
      </c>
      <c r="E3" s="106"/>
      <c r="F3" s="107"/>
      <c r="G3" s="531"/>
      <c r="H3" s="768" t="s">
        <v>175</v>
      </c>
      <c r="I3" s="768"/>
      <c r="J3" s="768"/>
      <c r="K3" s="888"/>
      <c r="L3" s="189">
        <f>SUM(O9:O171)</f>
        <v>0</v>
      </c>
      <c r="M3" s="768" t="s">
        <v>301</v>
      </c>
      <c r="N3" s="768"/>
      <c r="O3" s="108">
        <f>SUMPRODUCT(K9:K171,Q9:Q171)</f>
        <v>0</v>
      </c>
      <c r="P3" s="768" t="s">
        <v>174</v>
      </c>
      <c r="Q3" s="768"/>
      <c r="R3" s="225">
        <f>SUMPRODUCT(K9:K171,R9:R171)</f>
        <v>0</v>
      </c>
      <c r="AX3" s="7"/>
      <c r="AY3" s="7"/>
      <c r="AZ3" s="7"/>
      <c r="BA3" s="7"/>
    </row>
    <row r="4" spans="1:57" s="46" customFormat="1" ht="8.4" customHeight="1">
      <c r="A4" s="226"/>
      <c r="B4" s="141"/>
      <c r="C4" s="92"/>
      <c r="D4" s="142"/>
      <c r="E4" s="142"/>
      <c r="F4" s="142"/>
      <c r="G4" s="142"/>
      <c r="H4" s="143"/>
      <c r="I4" s="143"/>
      <c r="J4" s="143"/>
      <c r="K4" s="92"/>
      <c r="L4" s="92"/>
      <c r="M4" s="92"/>
      <c r="N4" s="92"/>
      <c r="O4" s="92"/>
      <c r="P4" s="92"/>
      <c r="Q4" s="92"/>
      <c r="R4" s="22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</row>
    <row r="5" spans="1:57" ht="25.2" customHeight="1">
      <c r="A5" s="850" t="s">
        <v>21</v>
      </c>
      <c r="B5" s="203" t="s">
        <v>16</v>
      </c>
      <c r="C5" s="788" t="s">
        <v>22</v>
      </c>
      <c r="D5" s="788"/>
      <c r="E5" s="788" t="s">
        <v>30</v>
      </c>
      <c r="F5" s="788"/>
      <c r="G5" s="769" t="s">
        <v>179</v>
      </c>
      <c r="H5" s="789" t="s">
        <v>180</v>
      </c>
      <c r="I5" s="852" t="s">
        <v>1453</v>
      </c>
      <c r="J5" s="835" t="s">
        <v>1170</v>
      </c>
      <c r="K5" s="791" t="s">
        <v>18</v>
      </c>
      <c r="L5" s="779" t="s">
        <v>12</v>
      </c>
      <c r="M5" s="777" t="s">
        <v>177</v>
      </c>
      <c r="N5" s="772" t="s">
        <v>178</v>
      </c>
      <c r="O5" s="777" t="s">
        <v>17</v>
      </c>
      <c r="P5" s="771" t="s">
        <v>98</v>
      </c>
      <c r="Q5" s="771" t="s">
        <v>13</v>
      </c>
      <c r="R5" s="851" t="s">
        <v>14</v>
      </c>
    </row>
    <row r="6" spans="1:57" ht="25.2" customHeight="1">
      <c r="A6" s="850"/>
      <c r="B6" s="203" t="s">
        <v>15</v>
      </c>
      <c r="C6" s="204" t="s">
        <v>23</v>
      </c>
      <c r="D6" s="204" t="s">
        <v>24</v>
      </c>
      <c r="E6" s="204" t="s">
        <v>31</v>
      </c>
      <c r="F6" s="204" t="s">
        <v>32</v>
      </c>
      <c r="G6" s="769"/>
      <c r="H6" s="789"/>
      <c r="I6" s="852"/>
      <c r="J6" s="837"/>
      <c r="K6" s="791"/>
      <c r="L6" s="779"/>
      <c r="M6" s="777"/>
      <c r="N6" s="772"/>
      <c r="O6" s="777"/>
      <c r="P6" s="771"/>
      <c r="Q6" s="771"/>
      <c r="R6" s="851"/>
    </row>
    <row r="7" spans="1:57" ht="29.4" customHeight="1">
      <c r="A7" s="849" t="s">
        <v>1385</v>
      </c>
      <c r="B7" s="731"/>
      <c r="C7" s="731"/>
      <c r="D7" s="731"/>
      <c r="E7" s="731"/>
      <c r="F7" s="731"/>
      <c r="G7" s="731"/>
      <c r="H7" s="731"/>
      <c r="I7" s="731"/>
      <c r="J7" s="731"/>
      <c r="K7" s="731"/>
      <c r="L7" s="731"/>
      <c r="M7" s="731"/>
      <c r="N7" s="731"/>
      <c r="O7" s="118"/>
      <c r="P7" s="119"/>
      <c r="Q7" s="119"/>
      <c r="R7" s="228"/>
      <c r="T7" s="74"/>
      <c r="U7" s="74"/>
      <c r="V7" s="74"/>
      <c r="BB7" s="46"/>
      <c r="BC7" s="46"/>
      <c r="BD7" s="46"/>
      <c r="BE7" s="46"/>
    </row>
    <row r="8" spans="1:57" ht="29.4" customHeight="1">
      <c r="A8" s="744" t="s">
        <v>524</v>
      </c>
      <c r="B8" s="745"/>
      <c r="C8" s="745"/>
      <c r="D8" s="745"/>
      <c r="E8" s="745"/>
      <c r="F8" s="745"/>
      <c r="G8" s="745"/>
      <c r="H8" s="745"/>
      <c r="I8" s="745"/>
      <c r="J8" s="745"/>
      <c r="K8" s="745"/>
      <c r="L8" s="745"/>
      <c r="M8" s="745"/>
      <c r="N8" s="745"/>
      <c r="O8" s="745"/>
      <c r="P8" s="745"/>
      <c r="Q8" s="745"/>
      <c r="R8" s="746"/>
      <c r="T8" s="74"/>
      <c r="U8" s="74"/>
      <c r="V8" s="74"/>
    </row>
    <row r="9" spans="1:57" ht="15" customHeight="1">
      <c r="A9" s="721" t="s">
        <v>749</v>
      </c>
      <c r="B9" s="115" t="s">
        <v>750</v>
      </c>
      <c r="C9" s="740" t="s">
        <v>1272</v>
      </c>
      <c r="D9" s="740" t="s">
        <v>1273</v>
      </c>
      <c r="E9" s="814" t="s">
        <v>361</v>
      </c>
      <c r="F9" s="814" t="s">
        <v>218</v>
      </c>
      <c r="G9" s="843">
        <v>1918</v>
      </c>
      <c r="H9" s="421">
        <v>920</v>
      </c>
      <c r="I9" s="718">
        <v>207600</v>
      </c>
      <c r="J9" s="578">
        <v>99600</v>
      </c>
      <c r="K9" s="122"/>
      <c r="L9" s="117">
        <f t="shared" ref="L9:L16" si="0">$D$3</f>
        <v>0</v>
      </c>
      <c r="M9" s="840">
        <f>SUM(G9-(G9*L9))</f>
        <v>1918</v>
      </c>
      <c r="N9" s="421">
        <f t="shared" ref="N9:N16" si="1">SUM(H9-(H9*L9))</f>
        <v>920</v>
      </c>
      <c r="O9" s="434">
        <f t="shared" ref="O9:O16" si="2">K9*N9</f>
        <v>0</v>
      </c>
      <c r="P9" s="431" t="s">
        <v>117</v>
      </c>
      <c r="Q9" s="430">
        <v>0.23</v>
      </c>
      <c r="R9" s="436">
        <v>22</v>
      </c>
      <c r="T9" s="74"/>
      <c r="U9" s="74"/>
      <c r="V9" s="74"/>
      <c r="BB9" s="46"/>
      <c r="BC9" s="46"/>
      <c r="BD9" s="46"/>
      <c r="BE9" s="46"/>
    </row>
    <row r="10" spans="1:57" ht="15" customHeight="1">
      <c r="A10" s="722"/>
      <c r="B10" s="115" t="s">
        <v>714</v>
      </c>
      <c r="C10" s="737"/>
      <c r="D10" s="737"/>
      <c r="E10" s="814"/>
      <c r="F10" s="814"/>
      <c r="G10" s="845"/>
      <c r="H10" s="421">
        <v>998</v>
      </c>
      <c r="I10" s="839"/>
      <c r="J10" s="578">
        <v>108000</v>
      </c>
      <c r="K10" s="122"/>
      <c r="L10" s="117">
        <f t="shared" si="0"/>
        <v>0</v>
      </c>
      <c r="M10" s="840"/>
      <c r="N10" s="421">
        <f t="shared" si="1"/>
        <v>998</v>
      </c>
      <c r="O10" s="434">
        <f t="shared" si="2"/>
        <v>0</v>
      </c>
      <c r="P10" s="431" t="s">
        <v>296</v>
      </c>
      <c r="Q10" s="430">
        <v>0.125</v>
      </c>
      <c r="R10" s="435">
        <v>35</v>
      </c>
      <c r="T10" s="74"/>
      <c r="U10" s="74"/>
      <c r="V10" s="74"/>
      <c r="BB10" s="46"/>
      <c r="BC10" s="46"/>
      <c r="BD10" s="46"/>
      <c r="BE10" s="46"/>
    </row>
    <row r="11" spans="1:57" ht="15" customHeight="1">
      <c r="A11" s="721" t="s">
        <v>756</v>
      </c>
      <c r="B11" s="115" t="s">
        <v>751</v>
      </c>
      <c r="C11" s="814" t="s">
        <v>1267</v>
      </c>
      <c r="D11" s="814" t="s">
        <v>1268</v>
      </c>
      <c r="E11" s="814" t="s">
        <v>408</v>
      </c>
      <c r="F11" s="814" t="s">
        <v>217</v>
      </c>
      <c r="G11" s="843">
        <v>1995</v>
      </c>
      <c r="H11" s="421">
        <v>934</v>
      </c>
      <c r="I11" s="718">
        <v>215900</v>
      </c>
      <c r="J11" s="578">
        <v>101100</v>
      </c>
      <c r="K11" s="122"/>
      <c r="L11" s="117">
        <f t="shared" si="0"/>
        <v>0</v>
      </c>
      <c r="M11" s="840">
        <f>SUM(G11-(G11*L11))</f>
        <v>1995</v>
      </c>
      <c r="N11" s="421">
        <f t="shared" si="1"/>
        <v>934</v>
      </c>
      <c r="O11" s="434">
        <f>K11*N11</f>
        <v>0</v>
      </c>
      <c r="P11" s="431" t="s">
        <v>117</v>
      </c>
      <c r="Q11" s="430">
        <v>0.23</v>
      </c>
      <c r="R11" s="436">
        <v>22</v>
      </c>
      <c r="T11" s="74"/>
      <c r="U11" s="74"/>
      <c r="V11" s="74"/>
      <c r="BB11" s="46"/>
      <c r="BC11" s="46"/>
      <c r="BD11" s="46"/>
      <c r="BE11" s="46"/>
    </row>
    <row r="12" spans="1:57" ht="15" customHeight="1">
      <c r="A12" s="722"/>
      <c r="B12" s="115" t="s">
        <v>716</v>
      </c>
      <c r="C12" s="880"/>
      <c r="D12" s="880"/>
      <c r="E12" s="814"/>
      <c r="F12" s="814"/>
      <c r="G12" s="845"/>
      <c r="H12" s="421">
        <v>1061</v>
      </c>
      <c r="I12" s="839"/>
      <c r="J12" s="578">
        <v>114800</v>
      </c>
      <c r="K12" s="122"/>
      <c r="L12" s="117">
        <f t="shared" si="0"/>
        <v>0</v>
      </c>
      <c r="M12" s="840"/>
      <c r="N12" s="421">
        <f t="shared" si="1"/>
        <v>1061</v>
      </c>
      <c r="O12" s="434">
        <f>K12*N12</f>
        <v>0</v>
      </c>
      <c r="P12" s="431" t="s">
        <v>296</v>
      </c>
      <c r="Q12" s="430">
        <v>0.125</v>
      </c>
      <c r="R12" s="435">
        <v>37</v>
      </c>
      <c r="T12" s="74"/>
      <c r="U12" s="74"/>
      <c r="V12" s="74"/>
      <c r="BB12" s="46"/>
      <c r="BC12" s="46"/>
      <c r="BD12" s="46"/>
      <c r="BE12" s="46"/>
    </row>
    <row r="13" spans="1:57" ht="15" customHeight="1">
      <c r="A13" s="721" t="s">
        <v>755</v>
      </c>
      <c r="B13" s="115" t="s">
        <v>752</v>
      </c>
      <c r="C13" s="848" t="s">
        <v>1269</v>
      </c>
      <c r="D13" s="848" t="s">
        <v>1270</v>
      </c>
      <c r="E13" s="848" t="s">
        <v>410</v>
      </c>
      <c r="F13" s="848" t="s">
        <v>394</v>
      </c>
      <c r="G13" s="843">
        <v>2194</v>
      </c>
      <c r="H13" s="421">
        <v>946</v>
      </c>
      <c r="I13" s="718">
        <v>237400</v>
      </c>
      <c r="J13" s="578">
        <v>102400</v>
      </c>
      <c r="K13" s="122"/>
      <c r="L13" s="117">
        <f t="shared" si="0"/>
        <v>0</v>
      </c>
      <c r="M13" s="840">
        <f>SUM(G13-(G13*L13))</f>
        <v>2194</v>
      </c>
      <c r="N13" s="421">
        <f t="shared" si="1"/>
        <v>946</v>
      </c>
      <c r="O13" s="434">
        <f t="shared" si="2"/>
        <v>0</v>
      </c>
      <c r="P13" s="431" t="s">
        <v>117</v>
      </c>
      <c r="Q13" s="430">
        <v>0.23</v>
      </c>
      <c r="R13" s="436">
        <v>22</v>
      </c>
      <c r="T13" s="74"/>
      <c r="U13" s="74"/>
      <c r="V13" s="74"/>
      <c r="BB13" s="46"/>
      <c r="BC13" s="46"/>
      <c r="BD13" s="46"/>
      <c r="BE13" s="46"/>
    </row>
    <row r="14" spans="1:57" ht="15" customHeight="1">
      <c r="A14" s="722"/>
      <c r="B14" s="115" t="s">
        <v>719</v>
      </c>
      <c r="C14" s="874"/>
      <c r="D14" s="874"/>
      <c r="E14" s="848"/>
      <c r="F14" s="848"/>
      <c r="G14" s="845"/>
      <c r="H14" s="421">
        <v>1248</v>
      </c>
      <c r="I14" s="839"/>
      <c r="J14" s="578">
        <v>135000</v>
      </c>
      <c r="K14" s="122"/>
      <c r="L14" s="117">
        <f t="shared" si="0"/>
        <v>0</v>
      </c>
      <c r="M14" s="840"/>
      <c r="N14" s="421">
        <f t="shared" si="1"/>
        <v>1248</v>
      </c>
      <c r="O14" s="434">
        <f t="shared" si="2"/>
        <v>0</v>
      </c>
      <c r="P14" s="431" t="s">
        <v>296</v>
      </c>
      <c r="Q14" s="430">
        <v>0.125</v>
      </c>
      <c r="R14" s="435">
        <v>37</v>
      </c>
      <c r="T14" s="74"/>
      <c r="U14" s="74"/>
      <c r="V14" s="74"/>
      <c r="BB14" s="46"/>
      <c r="BC14" s="46"/>
      <c r="BD14" s="46"/>
      <c r="BE14" s="46"/>
    </row>
    <row r="15" spans="1:57" ht="15" customHeight="1">
      <c r="A15" s="721" t="s">
        <v>754</v>
      </c>
      <c r="B15" s="115" t="s">
        <v>753</v>
      </c>
      <c r="C15" s="848" t="s">
        <v>1224</v>
      </c>
      <c r="D15" s="848" t="s">
        <v>1271</v>
      </c>
      <c r="E15" s="848" t="s">
        <v>379</v>
      </c>
      <c r="F15" s="848" t="s">
        <v>219</v>
      </c>
      <c r="G15" s="843">
        <v>2394</v>
      </c>
      <c r="H15" s="421">
        <v>958</v>
      </c>
      <c r="I15" s="718">
        <v>259100</v>
      </c>
      <c r="J15" s="578">
        <v>103700</v>
      </c>
      <c r="K15" s="122"/>
      <c r="L15" s="117">
        <f t="shared" si="0"/>
        <v>0</v>
      </c>
      <c r="M15" s="840">
        <f>SUM(G15-(G15*L15))</f>
        <v>2394</v>
      </c>
      <c r="N15" s="421">
        <f t="shared" si="1"/>
        <v>958</v>
      </c>
      <c r="O15" s="434">
        <f t="shared" si="2"/>
        <v>0</v>
      </c>
      <c r="P15" s="431" t="s">
        <v>196</v>
      </c>
      <c r="Q15" s="430">
        <v>0.23799999999999999</v>
      </c>
      <c r="R15" s="435">
        <v>26</v>
      </c>
      <c r="T15" s="74"/>
      <c r="U15" s="74"/>
      <c r="V15" s="74"/>
      <c r="BB15" s="46"/>
      <c r="BC15" s="46"/>
      <c r="BD15" s="46"/>
      <c r="BE15" s="46"/>
    </row>
    <row r="16" spans="1:57" ht="15" customHeight="1">
      <c r="A16" s="722"/>
      <c r="B16" s="115" t="s">
        <v>671</v>
      </c>
      <c r="C16" s="874"/>
      <c r="D16" s="874"/>
      <c r="E16" s="848"/>
      <c r="F16" s="848"/>
      <c r="G16" s="845"/>
      <c r="H16" s="421">
        <v>1436</v>
      </c>
      <c r="I16" s="839"/>
      <c r="J16" s="578">
        <v>155400</v>
      </c>
      <c r="K16" s="122"/>
      <c r="L16" s="117">
        <f t="shared" si="0"/>
        <v>0</v>
      </c>
      <c r="M16" s="840"/>
      <c r="N16" s="421">
        <f t="shared" si="1"/>
        <v>1436</v>
      </c>
      <c r="O16" s="434">
        <f t="shared" si="2"/>
        <v>0</v>
      </c>
      <c r="P16" s="431" t="s">
        <v>297</v>
      </c>
      <c r="Q16" s="430">
        <v>0.14599999999999999</v>
      </c>
      <c r="R16" s="436">
        <v>40</v>
      </c>
      <c r="T16" s="74"/>
      <c r="U16" s="74"/>
      <c r="V16" s="74"/>
      <c r="BB16" s="46"/>
      <c r="BC16" s="46"/>
      <c r="BD16" s="46"/>
      <c r="BE16" s="46"/>
    </row>
    <row r="17" spans="1:57" ht="29.4" customHeight="1">
      <c r="A17" s="849" t="s">
        <v>1386</v>
      </c>
      <c r="B17" s="731"/>
      <c r="C17" s="731"/>
      <c r="D17" s="731"/>
      <c r="E17" s="731"/>
      <c r="F17" s="731"/>
      <c r="G17" s="731"/>
      <c r="H17" s="731"/>
      <c r="I17" s="731"/>
      <c r="J17" s="731"/>
      <c r="K17" s="731"/>
      <c r="L17" s="731"/>
      <c r="M17" s="731"/>
      <c r="N17" s="731"/>
      <c r="O17" s="118"/>
      <c r="P17" s="119"/>
      <c r="Q17" s="119"/>
      <c r="R17" s="228"/>
      <c r="T17" s="74"/>
      <c r="U17" s="74"/>
      <c r="V17" s="74"/>
      <c r="BB17" s="46"/>
      <c r="BC17" s="46"/>
      <c r="BD17" s="46"/>
      <c r="BE17" s="46"/>
    </row>
    <row r="18" spans="1:57" ht="29.4" customHeight="1">
      <c r="A18" s="744" t="s">
        <v>524</v>
      </c>
      <c r="B18" s="745"/>
      <c r="C18" s="745"/>
      <c r="D18" s="745"/>
      <c r="E18" s="745"/>
      <c r="F18" s="745"/>
      <c r="G18" s="745"/>
      <c r="H18" s="745"/>
      <c r="I18" s="745"/>
      <c r="J18" s="745"/>
      <c r="K18" s="745"/>
      <c r="L18" s="745"/>
      <c r="M18" s="745"/>
      <c r="N18" s="745"/>
      <c r="O18" s="745"/>
      <c r="P18" s="745"/>
      <c r="Q18" s="745"/>
      <c r="R18" s="746"/>
      <c r="T18" s="74"/>
      <c r="U18" s="74"/>
      <c r="V18" s="74"/>
    </row>
    <row r="19" spans="1:57" ht="15" customHeight="1">
      <c r="A19" s="721" t="s">
        <v>749</v>
      </c>
      <c r="B19" s="115" t="s">
        <v>750</v>
      </c>
      <c r="C19" s="814" t="s">
        <v>1272</v>
      </c>
      <c r="D19" s="814" t="s">
        <v>1273</v>
      </c>
      <c r="E19" s="814" t="s">
        <v>35</v>
      </c>
      <c r="F19" s="814" t="s">
        <v>216</v>
      </c>
      <c r="G19" s="843">
        <v>1668</v>
      </c>
      <c r="H19" s="421">
        <v>920</v>
      </c>
      <c r="I19" s="718">
        <v>180600</v>
      </c>
      <c r="J19" s="578">
        <v>99600</v>
      </c>
      <c r="K19" s="122"/>
      <c r="L19" s="117">
        <f t="shared" ref="L19:L26" si="3">$D$3</f>
        <v>0</v>
      </c>
      <c r="M19" s="840">
        <f>SUM(G19-(G19*L19))</f>
        <v>1668</v>
      </c>
      <c r="N19" s="421">
        <f t="shared" ref="N19:N26" si="4">SUM(H19-(H19*L19))</f>
        <v>920</v>
      </c>
      <c r="O19" s="434">
        <f t="shared" ref="O19:O26" si="5">K19*N19</f>
        <v>0</v>
      </c>
      <c r="P19" s="431" t="s">
        <v>117</v>
      </c>
      <c r="Q19" s="430">
        <v>0.23</v>
      </c>
      <c r="R19" s="436">
        <v>22</v>
      </c>
      <c r="T19" s="74"/>
      <c r="U19" s="74"/>
      <c r="V19" s="74"/>
      <c r="BB19" s="46"/>
      <c r="BC19" s="46"/>
      <c r="BD19" s="46"/>
      <c r="BE19" s="46"/>
    </row>
    <row r="20" spans="1:57" ht="15" customHeight="1">
      <c r="A20" s="722"/>
      <c r="B20" s="115" t="s">
        <v>724</v>
      </c>
      <c r="C20" s="880"/>
      <c r="D20" s="880"/>
      <c r="E20" s="814"/>
      <c r="F20" s="814"/>
      <c r="G20" s="845"/>
      <c r="H20" s="421">
        <v>748</v>
      </c>
      <c r="I20" s="839"/>
      <c r="J20" s="578">
        <v>81000</v>
      </c>
      <c r="K20" s="122"/>
      <c r="L20" s="117">
        <f t="shared" si="3"/>
        <v>0</v>
      </c>
      <c r="M20" s="840"/>
      <c r="N20" s="421">
        <f t="shared" si="4"/>
        <v>748</v>
      </c>
      <c r="O20" s="434">
        <f t="shared" si="5"/>
        <v>0</v>
      </c>
      <c r="P20" s="431" t="s">
        <v>294</v>
      </c>
      <c r="Q20" s="430">
        <v>0.104</v>
      </c>
      <c r="R20" s="435">
        <v>27</v>
      </c>
      <c r="T20" s="74"/>
      <c r="U20" s="74"/>
      <c r="V20" s="74"/>
      <c r="BB20" s="46"/>
      <c r="BC20" s="46"/>
      <c r="BD20" s="46"/>
      <c r="BE20" s="46"/>
    </row>
    <row r="21" spans="1:57" ht="15" customHeight="1">
      <c r="A21" s="721" t="s">
        <v>756</v>
      </c>
      <c r="B21" s="115" t="s">
        <v>751</v>
      </c>
      <c r="C21" s="814" t="s">
        <v>1267</v>
      </c>
      <c r="D21" s="814" t="s">
        <v>1268</v>
      </c>
      <c r="E21" s="814" t="s">
        <v>34</v>
      </c>
      <c r="F21" s="814" t="s">
        <v>417</v>
      </c>
      <c r="G21" s="843">
        <v>1729</v>
      </c>
      <c r="H21" s="421">
        <v>934</v>
      </c>
      <c r="I21" s="718">
        <v>187100</v>
      </c>
      <c r="J21" s="578">
        <v>101100</v>
      </c>
      <c r="K21" s="122"/>
      <c r="L21" s="117">
        <f t="shared" si="3"/>
        <v>0</v>
      </c>
      <c r="M21" s="840">
        <f>SUM(G21-(G21*L21))</f>
        <v>1729</v>
      </c>
      <c r="N21" s="421">
        <f t="shared" si="4"/>
        <v>934</v>
      </c>
      <c r="O21" s="434">
        <f t="shared" si="5"/>
        <v>0</v>
      </c>
      <c r="P21" s="431" t="s">
        <v>117</v>
      </c>
      <c r="Q21" s="430">
        <v>0.23</v>
      </c>
      <c r="R21" s="436">
        <v>22</v>
      </c>
      <c r="T21" s="74"/>
      <c r="U21" s="74"/>
      <c r="V21" s="74"/>
      <c r="BB21" s="46"/>
      <c r="BC21" s="46"/>
      <c r="BD21" s="46"/>
      <c r="BE21" s="46"/>
    </row>
    <row r="22" spans="1:57" ht="15" customHeight="1">
      <c r="A22" s="722"/>
      <c r="B22" s="115" t="s">
        <v>725</v>
      </c>
      <c r="C22" s="880"/>
      <c r="D22" s="880"/>
      <c r="E22" s="814"/>
      <c r="F22" s="814"/>
      <c r="G22" s="845"/>
      <c r="H22" s="421">
        <v>795</v>
      </c>
      <c r="I22" s="839"/>
      <c r="J22" s="578">
        <v>86000</v>
      </c>
      <c r="K22" s="122"/>
      <c r="L22" s="117">
        <f t="shared" si="3"/>
        <v>0</v>
      </c>
      <c r="M22" s="840"/>
      <c r="N22" s="421">
        <f t="shared" si="4"/>
        <v>795</v>
      </c>
      <c r="O22" s="434">
        <f t="shared" si="5"/>
        <v>0</v>
      </c>
      <c r="P22" s="431" t="s">
        <v>294</v>
      </c>
      <c r="Q22" s="430">
        <v>0.104</v>
      </c>
      <c r="R22" s="435">
        <v>29</v>
      </c>
      <c r="T22" s="74"/>
      <c r="U22" s="74"/>
      <c r="V22" s="74"/>
      <c r="BB22" s="46"/>
      <c r="BC22" s="46"/>
      <c r="BD22" s="46"/>
      <c r="BE22" s="46"/>
    </row>
    <row r="23" spans="1:57" ht="15" customHeight="1">
      <c r="A23" s="721" t="s">
        <v>755</v>
      </c>
      <c r="B23" s="115" t="s">
        <v>752</v>
      </c>
      <c r="C23" s="848" t="s">
        <v>1269</v>
      </c>
      <c r="D23" s="848" t="s">
        <v>1270</v>
      </c>
      <c r="E23" s="848" t="s">
        <v>415</v>
      </c>
      <c r="F23" s="848" t="s">
        <v>57</v>
      </c>
      <c r="G23" s="843">
        <v>1882</v>
      </c>
      <c r="H23" s="421">
        <v>946</v>
      </c>
      <c r="I23" s="718">
        <v>203700</v>
      </c>
      <c r="J23" s="578">
        <v>102400</v>
      </c>
      <c r="K23" s="122"/>
      <c r="L23" s="117">
        <f t="shared" si="3"/>
        <v>0</v>
      </c>
      <c r="M23" s="840">
        <f>SUM(G23-(G23*L23))</f>
        <v>1882</v>
      </c>
      <c r="N23" s="421">
        <f t="shared" si="4"/>
        <v>946</v>
      </c>
      <c r="O23" s="434">
        <f t="shared" si="5"/>
        <v>0</v>
      </c>
      <c r="P23" s="431" t="s">
        <v>117</v>
      </c>
      <c r="Q23" s="430">
        <v>0.23</v>
      </c>
      <c r="R23" s="436">
        <v>22</v>
      </c>
      <c r="T23" s="74"/>
      <c r="U23" s="74"/>
      <c r="V23" s="74"/>
      <c r="BB23" s="46"/>
      <c r="BC23" s="46"/>
      <c r="BD23" s="46"/>
      <c r="BE23" s="46"/>
    </row>
    <row r="24" spans="1:57" ht="15" customHeight="1">
      <c r="A24" s="722"/>
      <c r="B24" s="115" t="s">
        <v>726</v>
      </c>
      <c r="C24" s="874"/>
      <c r="D24" s="874"/>
      <c r="E24" s="848"/>
      <c r="F24" s="848"/>
      <c r="G24" s="845"/>
      <c r="H24" s="421">
        <v>936</v>
      </c>
      <c r="I24" s="839"/>
      <c r="J24" s="578">
        <v>101300</v>
      </c>
      <c r="K24" s="122"/>
      <c r="L24" s="117">
        <f t="shared" si="3"/>
        <v>0</v>
      </c>
      <c r="M24" s="840"/>
      <c r="N24" s="421">
        <f t="shared" si="4"/>
        <v>936</v>
      </c>
      <c r="O24" s="434">
        <f t="shared" si="5"/>
        <v>0</v>
      </c>
      <c r="P24" s="431" t="s">
        <v>296</v>
      </c>
      <c r="Q24" s="430">
        <v>0.125</v>
      </c>
      <c r="R24" s="435">
        <v>36</v>
      </c>
      <c r="T24" s="74"/>
      <c r="U24" s="74"/>
      <c r="V24" s="74"/>
      <c r="BB24" s="46"/>
      <c r="BC24" s="46"/>
      <c r="BD24" s="46"/>
      <c r="BE24" s="46"/>
    </row>
    <row r="25" spans="1:57" ht="15" customHeight="1">
      <c r="A25" s="721" t="s">
        <v>754</v>
      </c>
      <c r="B25" s="115" t="s">
        <v>753</v>
      </c>
      <c r="C25" s="848" t="s">
        <v>1224</v>
      </c>
      <c r="D25" s="848" t="s">
        <v>1271</v>
      </c>
      <c r="E25" s="848" t="s">
        <v>418</v>
      </c>
      <c r="F25" s="848" t="s">
        <v>419</v>
      </c>
      <c r="G25" s="843">
        <v>2036</v>
      </c>
      <c r="H25" s="421">
        <v>958</v>
      </c>
      <c r="I25" s="718">
        <v>220300</v>
      </c>
      <c r="J25" s="578">
        <v>103700</v>
      </c>
      <c r="K25" s="122"/>
      <c r="L25" s="117">
        <f t="shared" si="3"/>
        <v>0</v>
      </c>
      <c r="M25" s="840">
        <f>SUM(G25-(G25*L25))</f>
        <v>2036</v>
      </c>
      <c r="N25" s="421">
        <f t="shared" si="4"/>
        <v>958</v>
      </c>
      <c r="O25" s="434">
        <f t="shared" si="5"/>
        <v>0</v>
      </c>
      <c r="P25" s="431" t="s">
        <v>196</v>
      </c>
      <c r="Q25" s="430">
        <v>0.23799999999999999</v>
      </c>
      <c r="R25" s="435">
        <v>26</v>
      </c>
      <c r="T25" s="74"/>
      <c r="U25" s="74"/>
      <c r="V25" s="74"/>
      <c r="BB25" s="46"/>
      <c r="BC25" s="46"/>
      <c r="BD25" s="46"/>
      <c r="BE25" s="46"/>
    </row>
    <row r="26" spans="1:57" ht="15" customHeight="1">
      <c r="A26" s="722"/>
      <c r="B26" s="115" t="s">
        <v>696</v>
      </c>
      <c r="C26" s="874"/>
      <c r="D26" s="874"/>
      <c r="E26" s="848"/>
      <c r="F26" s="848"/>
      <c r="G26" s="845"/>
      <c r="H26" s="421">
        <v>1078</v>
      </c>
      <c r="I26" s="839"/>
      <c r="J26" s="578">
        <v>116600</v>
      </c>
      <c r="K26" s="122"/>
      <c r="L26" s="117">
        <f t="shared" si="3"/>
        <v>0</v>
      </c>
      <c r="M26" s="840"/>
      <c r="N26" s="421">
        <f t="shared" si="4"/>
        <v>1078</v>
      </c>
      <c r="O26" s="434">
        <f t="shared" si="5"/>
        <v>0</v>
      </c>
      <c r="P26" s="431" t="s">
        <v>296</v>
      </c>
      <c r="Q26" s="430">
        <v>0.126</v>
      </c>
      <c r="R26" s="436">
        <v>36</v>
      </c>
      <c r="T26" s="74"/>
      <c r="U26" s="74"/>
      <c r="V26" s="74"/>
      <c r="BB26" s="46"/>
      <c r="BC26" s="46"/>
      <c r="BD26" s="46"/>
      <c r="BE26" s="46"/>
    </row>
    <row r="27" spans="1:57" ht="29.4" customHeight="1">
      <c r="A27" s="849" t="s">
        <v>1387</v>
      </c>
      <c r="B27" s="731"/>
      <c r="C27" s="731"/>
      <c r="D27" s="731"/>
      <c r="E27" s="731"/>
      <c r="F27" s="731"/>
      <c r="G27" s="731"/>
      <c r="H27" s="731"/>
      <c r="I27" s="731"/>
      <c r="J27" s="731"/>
      <c r="K27" s="731"/>
      <c r="L27" s="731"/>
      <c r="M27" s="731"/>
      <c r="N27" s="731"/>
      <c r="O27" s="118"/>
      <c r="P27" s="119"/>
      <c r="Q27" s="119"/>
      <c r="R27" s="228"/>
      <c r="T27" s="74"/>
      <c r="U27" s="74"/>
      <c r="V27" s="74"/>
    </row>
    <row r="28" spans="1:57" ht="29.4" customHeight="1">
      <c r="A28" s="744" t="s">
        <v>525</v>
      </c>
      <c r="B28" s="745"/>
      <c r="C28" s="745"/>
      <c r="D28" s="745"/>
      <c r="E28" s="745"/>
      <c r="F28" s="745"/>
      <c r="G28" s="745"/>
      <c r="H28" s="745"/>
      <c r="I28" s="745"/>
      <c r="J28" s="745"/>
      <c r="K28" s="745"/>
      <c r="L28" s="745"/>
      <c r="M28" s="745"/>
      <c r="N28" s="745"/>
      <c r="O28" s="745"/>
      <c r="P28" s="745"/>
      <c r="Q28" s="745"/>
      <c r="R28" s="746"/>
      <c r="T28" s="74"/>
      <c r="U28" s="74"/>
      <c r="V28" s="74"/>
    </row>
    <row r="29" spans="1:57" ht="15" customHeight="1">
      <c r="A29" s="793" t="s">
        <v>757</v>
      </c>
      <c r="B29" s="115" t="s">
        <v>758</v>
      </c>
      <c r="C29" s="814" t="s">
        <v>1267</v>
      </c>
      <c r="D29" s="814" t="s">
        <v>1268</v>
      </c>
      <c r="E29" s="814" t="s">
        <v>420</v>
      </c>
      <c r="F29" s="814" t="s">
        <v>86</v>
      </c>
      <c r="G29" s="843">
        <v>2530</v>
      </c>
      <c r="H29" s="421">
        <v>1469</v>
      </c>
      <c r="I29" s="718">
        <v>273700</v>
      </c>
      <c r="J29" s="578">
        <v>158900</v>
      </c>
      <c r="K29" s="122"/>
      <c r="L29" s="117">
        <f t="shared" ref="L29:L52" si="6">$D$3</f>
        <v>0</v>
      </c>
      <c r="M29" s="840">
        <f>SUM(G29-(G29*L29))</f>
        <v>2530</v>
      </c>
      <c r="N29" s="421">
        <f t="shared" ref="N29:N52" si="7">SUM(H29-(H29*L29))</f>
        <v>1469</v>
      </c>
      <c r="O29" s="434">
        <f t="shared" ref="O29:O50" si="8">K29*N29</f>
        <v>0</v>
      </c>
      <c r="P29" s="431" t="s">
        <v>225</v>
      </c>
      <c r="Q29" s="430">
        <v>0.32800000000000001</v>
      </c>
      <c r="R29" s="436">
        <v>34</v>
      </c>
      <c r="T29" s="74"/>
      <c r="U29" s="74"/>
      <c r="V29" s="74"/>
    </row>
    <row r="30" spans="1:57" ht="15" customHeight="1">
      <c r="A30" s="794"/>
      <c r="B30" s="115" t="s">
        <v>716</v>
      </c>
      <c r="C30" s="880"/>
      <c r="D30" s="880"/>
      <c r="E30" s="814"/>
      <c r="F30" s="814"/>
      <c r="G30" s="845"/>
      <c r="H30" s="421">
        <v>1061</v>
      </c>
      <c r="I30" s="839"/>
      <c r="J30" s="578">
        <v>114800</v>
      </c>
      <c r="K30" s="122"/>
      <c r="L30" s="117">
        <f t="shared" si="6"/>
        <v>0</v>
      </c>
      <c r="M30" s="840"/>
      <c r="N30" s="421">
        <f t="shared" si="7"/>
        <v>1061</v>
      </c>
      <c r="O30" s="434">
        <f t="shared" si="8"/>
        <v>0</v>
      </c>
      <c r="P30" s="431" t="s">
        <v>296</v>
      </c>
      <c r="Q30" s="430">
        <v>0.125</v>
      </c>
      <c r="R30" s="435">
        <v>37</v>
      </c>
      <c r="T30" s="74"/>
      <c r="U30" s="74"/>
      <c r="V30" s="74"/>
    </row>
    <row r="31" spans="1:57" ht="15" customHeight="1">
      <c r="A31" s="793" t="s">
        <v>777</v>
      </c>
      <c r="B31" s="115" t="s">
        <v>759</v>
      </c>
      <c r="C31" s="848" t="s">
        <v>1269</v>
      </c>
      <c r="D31" s="848" t="s">
        <v>1270</v>
      </c>
      <c r="E31" s="848" t="s">
        <v>44</v>
      </c>
      <c r="F31" s="848" t="s">
        <v>211</v>
      </c>
      <c r="G31" s="843">
        <v>2906</v>
      </c>
      <c r="H31" s="421">
        <v>1658</v>
      </c>
      <c r="I31" s="718">
        <v>314400</v>
      </c>
      <c r="J31" s="578">
        <v>179400</v>
      </c>
      <c r="K31" s="122"/>
      <c r="L31" s="117">
        <f t="shared" si="6"/>
        <v>0</v>
      </c>
      <c r="M31" s="840">
        <f>SUM(G31-(G31*L31))</f>
        <v>2906</v>
      </c>
      <c r="N31" s="421">
        <f t="shared" si="7"/>
        <v>1658</v>
      </c>
      <c r="O31" s="434">
        <f t="shared" si="8"/>
        <v>0</v>
      </c>
      <c r="P31" s="431" t="s">
        <v>296</v>
      </c>
      <c r="Q31" s="430">
        <v>0.125</v>
      </c>
      <c r="R31" s="435">
        <v>37</v>
      </c>
      <c r="T31" s="74"/>
      <c r="U31" s="74"/>
      <c r="V31" s="74"/>
    </row>
    <row r="32" spans="1:57" ht="15" customHeight="1">
      <c r="A32" s="794"/>
      <c r="B32" s="115" t="s">
        <v>719</v>
      </c>
      <c r="C32" s="874"/>
      <c r="D32" s="874"/>
      <c r="E32" s="848"/>
      <c r="F32" s="848"/>
      <c r="G32" s="845"/>
      <c r="H32" s="421">
        <v>1248</v>
      </c>
      <c r="I32" s="839"/>
      <c r="J32" s="578">
        <v>135000</v>
      </c>
      <c r="K32" s="122"/>
      <c r="L32" s="117">
        <f t="shared" si="6"/>
        <v>0</v>
      </c>
      <c r="M32" s="840"/>
      <c r="N32" s="421">
        <f t="shared" si="7"/>
        <v>1248</v>
      </c>
      <c r="O32" s="434">
        <f t="shared" si="8"/>
        <v>0</v>
      </c>
      <c r="P32" s="431" t="s">
        <v>99</v>
      </c>
      <c r="Q32" s="430">
        <v>0.249</v>
      </c>
      <c r="R32" s="435">
        <v>44</v>
      </c>
      <c r="T32" s="74"/>
      <c r="U32" s="74"/>
      <c r="V32" s="74"/>
    </row>
    <row r="33" spans="1:22" ht="15" customHeight="1">
      <c r="A33" s="793" t="s">
        <v>776</v>
      </c>
      <c r="B33" s="115" t="s">
        <v>760</v>
      </c>
      <c r="C33" s="848" t="s">
        <v>1224</v>
      </c>
      <c r="D33" s="848" t="s">
        <v>1271</v>
      </c>
      <c r="E33" s="848" t="s">
        <v>369</v>
      </c>
      <c r="F33" s="848" t="s">
        <v>50</v>
      </c>
      <c r="G33" s="843">
        <v>3153</v>
      </c>
      <c r="H33" s="421">
        <v>1717</v>
      </c>
      <c r="I33" s="718">
        <v>341200</v>
      </c>
      <c r="J33" s="578">
        <v>185800</v>
      </c>
      <c r="K33" s="122"/>
      <c r="L33" s="117">
        <f t="shared" si="6"/>
        <v>0</v>
      </c>
      <c r="M33" s="840">
        <f>SUM(G33-(G33*L33))</f>
        <v>3153</v>
      </c>
      <c r="N33" s="421">
        <f t="shared" si="7"/>
        <v>1717</v>
      </c>
      <c r="O33" s="434">
        <f t="shared" si="8"/>
        <v>0</v>
      </c>
      <c r="P33" s="431" t="s">
        <v>226</v>
      </c>
      <c r="Q33" s="430">
        <v>0.433</v>
      </c>
      <c r="R33" s="435">
        <v>44</v>
      </c>
      <c r="T33" s="74"/>
      <c r="U33" s="74"/>
      <c r="V33" s="74"/>
    </row>
    <row r="34" spans="1:22" ht="15" customHeight="1">
      <c r="A34" s="794"/>
      <c r="B34" s="115" t="s">
        <v>671</v>
      </c>
      <c r="C34" s="874"/>
      <c r="D34" s="874"/>
      <c r="E34" s="848"/>
      <c r="F34" s="848"/>
      <c r="G34" s="845"/>
      <c r="H34" s="421">
        <v>1436</v>
      </c>
      <c r="I34" s="839"/>
      <c r="J34" s="578">
        <v>155400</v>
      </c>
      <c r="K34" s="122"/>
      <c r="L34" s="117">
        <f t="shared" si="6"/>
        <v>0</v>
      </c>
      <c r="M34" s="840"/>
      <c r="N34" s="421">
        <f t="shared" si="7"/>
        <v>1436</v>
      </c>
      <c r="O34" s="434">
        <f t="shared" si="8"/>
        <v>0</v>
      </c>
      <c r="P34" s="431" t="s">
        <v>297</v>
      </c>
      <c r="Q34" s="430">
        <v>0.14599999999999999</v>
      </c>
      <c r="R34" s="436">
        <v>40</v>
      </c>
      <c r="T34" s="74"/>
      <c r="U34" s="74"/>
      <c r="V34" s="74"/>
    </row>
    <row r="35" spans="1:22" ht="15" customHeight="1">
      <c r="A35" s="793" t="s">
        <v>775</v>
      </c>
      <c r="B35" s="115" t="s">
        <v>761</v>
      </c>
      <c r="C35" s="739" t="s">
        <v>193</v>
      </c>
      <c r="D35" s="739" t="s">
        <v>1227</v>
      </c>
      <c r="E35" s="739" t="s">
        <v>370</v>
      </c>
      <c r="F35" s="739" t="s">
        <v>39</v>
      </c>
      <c r="G35" s="843">
        <v>3492</v>
      </c>
      <c r="H35" s="421">
        <v>1777</v>
      </c>
      <c r="I35" s="718">
        <v>377800</v>
      </c>
      <c r="J35" s="578">
        <v>192300</v>
      </c>
      <c r="K35" s="122"/>
      <c r="L35" s="117">
        <f t="shared" si="6"/>
        <v>0</v>
      </c>
      <c r="M35" s="840">
        <f>SUM(G35-(G35*L35))</f>
        <v>3492</v>
      </c>
      <c r="N35" s="421">
        <f t="shared" si="7"/>
        <v>1777</v>
      </c>
      <c r="O35" s="434">
        <f t="shared" si="8"/>
        <v>0</v>
      </c>
      <c r="P35" s="431" t="s">
        <v>226</v>
      </c>
      <c r="Q35" s="430">
        <v>0.433</v>
      </c>
      <c r="R35" s="435">
        <v>44</v>
      </c>
      <c r="T35" s="74"/>
      <c r="U35" s="74"/>
      <c r="V35" s="34"/>
    </row>
    <row r="36" spans="1:22" ht="15" customHeight="1">
      <c r="A36" s="794"/>
      <c r="B36" s="115" t="s">
        <v>673</v>
      </c>
      <c r="C36" s="885"/>
      <c r="D36" s="885"/>
      <c r="E36" s="739"/>
      <c r="F36" s="739"/>
      <c r="G36" s="845"/>
      <c r="H36" s="421">
        <v>1715</v>
      </c>
      <c r="I36" s="839"/>
      <c r="J36" s="578">
        <v>185500</v>
      </c>
      <c r="K36" s="122"/>
      <c r="L36" s="117">
        <f t="shared" si="6"/>
        <v>0</v>
      </c>
      <c r="M36" s="840"/>
      <c r="N36" s="421">
        <f t="shared" si="7"/>
        <v>1715</v>
      </c>
      <c r="O36" s="434">
        <f t="shared" si="8"/>
        <v>0</v>
      </c>
      <c r="P36" s="431" t="s">
        <v>297</v>
      </c>
      <c r="Q36" s="430">
        <v>0.14599999999999999</v>
      </c>
      <c r="R36" s="436">
        <v>42</v>
      </c>
      <c r="T36" s="74"/>
      <c r="U36" s="74"/>
      <c r="V36" s="74"/>
    </row>
    <row r="37" spans="1:22" ht="15" customHeight="1">
      <c r="A37" s="793" t="s">
        <v>774</v>
      </c>
      <c r="B37" s="115" t="s">
        <v>762</v>
      </c>
      <c r="C37" s="739" t="s">
        <v>193</v>
      </c>
      <c r="D37" s="739" t="s">
        <v>421</v>
      </c>
      <c r="E37" s="739" t="s">
        <v>91</v>
      </c>
      <c r="F37" s="739" t="s">
        <v>422</v>
      </c>
      <c r="G37" s="843">
        <v>3859</v>
      </c>
      <c r="H37" s="421">
        <v>1839</v>
      </c>
      <c r="I37" s="718">
        <v>417500</v>
      </c>
      <c r="J37" s="578">
        <v>199000</v>
      </c>
      <c r="K37" s="122"/>
      <c r="L37" s="117">
        <f t="shared" si="6"/>
        <v>0</v>
      </c>
      <c r="M37" s="840">
        <f>SUM(G37-(G37*L37))</f>
        <v>3859</v>
      </c>
      <c r="N37" s="421">
        <f t="shared" si="7"/>
        <v>1839</v>
      </c>
      <c r="O37" s="434">
        <f t="shared" si="8"/>
        <v>0</v>
      </c>
      <c r="P37" s="431" t="s">
        <v>226</v>
      </c>
      <c r="Q37" s="430">
        <v>0.433</v>
      </c>
      <c r="R37" s="435">
        <v>43</v>
      </c>
      <c r="T37" s="74"/>
      <c r="U37" s="74"/>
      <c r="V37" s="34"/>
    </row>
    <row r="38" spans="1:22" ht="15" customHeight="1">
      <c r="A38" s="794"/>
      <c r="B38" s="115" t="s">
        <v>675</v>
      </c>
      <c r="C38" s="885"/>
      <c r="D38" s="885"/>
      <c r="E38" s="739"/>
      <c r="F38" s="739"/>
      <c r="G38" s="845"/>
      <c r="H38" s="421">
        <v>2020</v>
      </c>
      <c r="I38" s="839"/>
      <c r="J38" s="578">
        <v>218500</v>
      </c>
      <c r="K38" s="122"/>
      <c r="L38" s="117">
        <f t="shared" si="6"/>
        <v>0</v>
      </c>
      <c r="M38" s="840"/>
      <c r="N38" s="421">
        <f t="shared" si="7"/>
        <v>2020</v>
      </c>
      <c r="O38" s="434">
        <f t="shared" si="8"/>
        <v>0</v>
      </c>
      <c r="P38" s="431" t="s">
        <v>300</v>
      </c>
      <c r="Q38" s="430">
        <v>0.184</v>
      </c>
      <c r="R38" s="436">
        <v>46</v>
      </c>
      <c r="T38" s="74"/>
      <c r="U38" s="74"/>
      <c r="V38" s="74"/>
    </row>
    <row r="39" spans="1:22" ht="15" customHeight="1">
      <c r="A39" s="793" t="s">
        <v>773</v>
      </c>
      <c r="B39" s="115" t="s">
        <v>763</v>
      </c>
      <c r="C39" s="739" t="s">
        <v>205</v>
      </c>
      <c r="D39" s="739" t="s">
        <v>54</v>
      </c>
      <c r="E39" s="739" t="s">
        <v>34</v>
      </c>
      <c r="F39" s="739" t="s">
        <v>217</v>
      </c>
      <c r="G39" s="843">
        <v>4868</v>
      </c>
      <c r="H39" s="421">
        <v>1902</v>
      </c>
      <c r="I39" s="718">
        <v>526700</v>
      </c>
      <c r="J39" s="578">
        <v>205800</v>
      </c>
      <c r="K39" s="122"/>
      <c r="L39" s="117">
        <f t="shared" si="6"/>
        <v>0</v>
      </c>
      <c r="M39" s="840">
        <f>SUM(G39-(G39*L39))</f>
        <v>4868</v>
      </c>
      <c r="N39" s="421">
        <f t="shared" si="7"/>
        <v>1902</v>
      </c>
      <c r="O39" s="434">
        <f t="shared" si="8"/>
        <v>0</v>
      </c>
      <c r="P39" s="431" t="s">
        <v>226</v>
      </c>
      <c r="Q39" s="430">
        <v>0.433</v>
      </c>
      <c r="R39" s="435">
        <v>44</v>
      </c>
      <c r="T39" s="74"/>
      <c r="U39" s="74"/>
      <c r="V39" s="34"/>
    </row>
    <row r="40" spans="1:22" ht="15" customHeight="1">
      <c r="A40" s="794"/>
      <c r="B40" s="115" t="s">
        <v>677</v>
      </c>
      <c r="C40" s="885"/>
      <c r="D40" s="885"/>
      <c r="E40" s="739"/>
      <c r="F40" s="739"/>
      <c r="G40" s="845"/>
      <c r="H40" s="421">
        <v>2966</v>
      </c>
      <c r="I40" s="839"/>
      <c r="J40" s="578">
        <v>320900</v>
      </c>
      <c r="K40" s="122"/>
      <c r="L40" s="117">
        <f t="shared" si="6"/>
        <v>0</v>
      </c>
      <c r="M40" s="840"/>
      <c r="N40" s="421">
        <f t="shared" si="7"/>
        <v>2966</v>
      </c>
      <c r="O40" s="434">
        <f t="shared" si="8"/>
        <v>0</v>
      </c>
      <c r="P40" s="431" t="s">
        <v>376</v>
      </c>
      <c r="Q40" s="430">
        <v>0.23699999999999999</v>
      </c>
      <c r="R40" s="436">
        <v>60</v>
      </c>
      <c r="T40" s="74"/>
      <c r="U40" s="74"/>
      <c r="V40" s="74"/>
    </row>
    <row r="41" spans="1:22" ht="15" customHeight="1">
      <c r="A41" s="793" t="s">
        <v>772</v>
      </c>
      <c r="B41" s="115" t="s">
        <v>764</v>
      </c>
      <c r="C41" s="739" t="s">
        <v>423</v>
      </c>
      <c r="D41" s="739" t="s">
        <v>1274</v>
      </c>
      <c r="E41" s="739" t="s">
        <v>213</v>
      </c>
      <c r="F41" s="739" t="s">
        <v>364</v>
      </c>
      <c r="G41" s="843">
        <v>5222</v>
      </c>
      <c r="H41" s="421">
        <v>1967</v>
      </c>
      <c r="I41" s="718">
        <v>564900</v>
      </c>
      <c r="J41" s="578">
        <v>212800</v>
      </c>
      <c r="K41" s="122"/>
      <c r="L41" s="117">
        <f t="shared" si="6"/>
        <v>0</v>
      </c>
      <c r="M41" s="840">
        <f>SUM(G41-(G41*L41))</f>
        <v>5222</v>
      </c>
      <c r="N41" s="421">
        <f t="shared" si="7"/>
        <v>1967</v>
      </c>
      <c r="O41" s="434">
        <f t="shared" si="8"/>
        <v>0</v>
      </c>
      <c r="P41" s="431" t="s">
        <v>227</v>
      </c>
      <c r="Q41" s="430">
        <v>0.57299999999999995</v>
      </c>
      <c r="R41" s="436">
        <v>56</v>
      </c>
      <c r="T41" s="74"/>
      <c r="U41" s="74"/>
      <c r="V41" s="34"/>
    </row>
    <row r="42" spans="1:22" ht="15" customHeight="1">
      <c r="A42" s="794"/>
      <c r="B42" s="115" t="s">
        <v>679</v>
      </c>
      <c r="C42" s="885"/>
      <c r="D42" s="885"/>
      <c r="E42" s="739"/>
      <c r="F42" s="739"/>
      <c r="G42" s="845"/>
      <c r="H42" s="421">
        <v>3255</v>
      </c>
      <c r="I42" s="839"/>
      <c r="J42" s="578">
        <v>352100</v>
      </c>
      <c r="K42" s="122"/>
      <c r="L42" s="117">
        <f t="shared" si="6"/>
        <v>0</v>
      </c>
      <c r="M42" s="840"/>
      <c r="N42" s="421">
        <f t="shared" si="7"/>
        <v>3255</v>
      </c>
      <c r="O42" s="434">
        <f t="shared" si="8"/>
        <v>0</v>
      </c>
      <c r="P42" s="431" t="s">
        <v>376</v>
      </c>
      <c r="Q42" s="430">
        <v>0.23699999999999999</v>
      </c>
      <c r="R42" s="436">
        <v>60</v>
      </c>
      <c r="T42" s="74"/>
      <c r="U42" s="74"/>
      <c r="V42" s="74"/>
    </row>
    <row r="43" spans="1:22" ht="15" customHeight="1">
      <c r="A43" s="793" t="s">
        <v>771</v>
      </c>
      <c r="B43" s="115" t="s">
        <v>764</v>
      </c>
      <c r="C43" s="739" t="s">
        <v>423</v>
      </c>
      <c r="D43" s="739" t="s">
        <v>1274</v>
      </c>
      <c r="E43" s="739" t="s">
        <v>213</v>
      </c>
      <c r="F43" s="739" t="s">
        <v>37</v>
      </c>
      <c r="G43" s="843">
        <v>5711</v>
      </c>
      <c r="H43" s="421">
        <v>1967</v>
      </c>
      <c r="I43" s="718">
        <v>617800</v>
      </c>
      <c r="J43" s="578">
        <v>212800</v>
      </c>
      <c r="K43" s="122"/>
      <c r="L43" s="117">
        <f t="shared" si="6"/>
        <v>0</v>
      </c>
      <c r="M43" s="840">
        <f>SUM(G43-(G43*L43))</f>
        <v>5711</v>
      </c>
      <c r="N43" s="421">
        <f t="shared" si="7"/>
        <v>1967</v>
      </c>
      <c r="O43" s="434">
        <f>K43*N43</f>
        <v>0</v>
      </c>
      <c r="P43" s="431" t="s">
        <v>227</v>
      </c>
      <c r="Q43" s="430">
        <v>0.57299999999999995</v>
      </c>
      <c r="R43" s="436">
        <v>56</v>
      </c>
      <c r="T43" s="74"/>
      <c r="U43" s="74"/>
      <c r="V43" s="34"/>
    </row>
    <row r="44" spans="1:22" ht="15" customHeight="1">
      <c r="A44" s="794"/>
      <c r="B44" s="115" t="s">
        <v>680</v>
      </c>
      <c r="C44" s="885"/>
      <c r="D44" s="885"/>
      <c r="E44" s="739"/>
      <c r="F44" s="739"/>
      <c r="G44" s="845"/>
      <c r="H44" s="421">
        <v>3744</v>
      </c>
      <c r="I44" s="839"/>
      <c r="J44" s="578">
        <v>405000</v>
      </c>
      <c r="K44" s="122"/>
      <c r="L44" s="117">
        <f t="shared" si="6"/>
        <v>0</v>
      </c>
      <c r="M44" s="840"/>
      <c r="N44" s="421">
        <f t="shared" si="7"/>
        <v>3744</v>
      </c>
      <c r="O44" s="434">
        <f>K44*N44</f>
        <v>0</v>
      </c>
      <c r="P44" s="431" t="s">
        <v>376</v>
      </c>
      <c r="Q44" s="430">
        <v>0.23699999999999999</v>
      </c>
      <c r="R44" s="436">
        <v>61</v>
      </c>
      <c r="T44" s="74"/>
      <c r="U44" s="74"/>
      <c r="V44" s="74"/>
    </row>
    <row r="45" spans="1:22" ht="15" customHeight="1">
      <c r="A45" s="793" t="s">
        <v>770</v>
      </c>
      <c r="B45" s="115" t="s">
        <v>765</v>
      </c>
      <c r="C45" s="739" t="s">
        <v>345</v>
      </c>
      <c r="D45" s="739" t="s">
        <v>1275</v>
      </c>
      <c r="E45" s="739" t="s">
        <v>210</v>
      </c>
      <c r="F45" s="739" t="s">
        <v>424</v>
      </c>
      <c r="G45" s="843">
        <v>5728</v>
      </c>
      <c r="H45" s="421">
        <v>2151</v>
      </c>
      <c r="I45" s="718">
        <v>619600</v>
      </c>
      <c r="J45" s="578">
        <v>232700</v>
      </c>
      <c r="K45" s="122"/>
      <c r="L45" s="117">
        <f t="shared" si="6"/>
        <v>0</v>
      </c>
      <c r="M45" s="840">
        <f>SUM(G45-(G45*L45))</f>
        <v>5728</v>
      </c>
      <c r="N45" s="421">
        <f t="shared" si="7"/>
        <v>2151</v>
      </c>
      <c r="O45" s="434">
        <f t="shared" si="8"/>
        <v>0</v>
      </c>
      <c r="P45" s="431" t="s">
        <v>227</v>
      </c>
      <c r="Q45" s="430">
        <v>0.57299999999999995</v>
      </c>
      <c r="R45" s="436">
        <v>56</v>
      </c>
      <c r="T45" s="74"/>
      <c r="U45" s="74"/>
      <c r="V45" s="34"/>
    </row>
    <row r="46" spans="1:22" ht="15" customHeight="1">
      <c r="A46" s="794"/>
      <c r="B46" s="115" t="s">
        <v>682</v>
      </c>
      <c r="C46" s="885"/>
      <c r="D46" s="885"/>
      <c r="E46" s="739"/>
      <c r="F46" s="739"/>
      <c r="G46" s="845"/>
      <c r="H46" s="421">
        <v>3577</v>
      </c>
      <c r="I46" s="839"/>
      <c r="J46" s="578">
        <v>386900</v>
      </c>
      <c r="K46" s="122"/>
      <c r="L46" s="117">
        <f t="shared" si="6"/>
        <v>0</v>
      </c>
      <c r="M46" s="840"/>
      <c r="N46" s="421">
        <f t="shared" si="7"/>
        <v>3577</v>
      </c>
      <c r="O46" s="434">
        <f t="shared" si="8"/>
        <v>0</v>
      </c>
      <c r="P46" s="431" t="s">
        <v>381</v>
      </c>
      <c r="Q46" s="430">
        <v>0.3</v>
      </c>
      <c r="R46" s="436">
        <v>75</v>
      </c>
      <c r="T46" s="74"/>
      <c r="U46" s="74"/>
      <c r="V46" s="74"/>
    </row>
    <row r="47" spans="1:22" ht="15" customHeight="1">
      <c r="A47" s="793" t="s">
        <v>769</v>
      </c>
      <c r="B47" s="115" t="s">
        <v>765</v>
      </c>
      <c r="C47" s="739" t="s">
        <v>345</v>
      </c>
      <c r="D47" s="739" t="s">
        <v>1275</v>
      </c>
      <c r="E47" s="739" t="s">
        <v>210</v>
      </c>
      <c r="F47" s="739" t="s">
        <v>424</v>
      </c>
      <c r="G47" s="843">
        <v>6263</v>
      </c>
      <c r="H47" s="421">
        <v>2151</v>
      </c>
      <c r="I47" s="718">
        <v>677500</v>
      </c>
      <c r="J47" s="578">
        <v>232700</v>
      </c>
      <c r="K47" s="122"/>
      <c r="L47" s="117">
        <f t="shared" si="6"/>
        <v>0</v>
      </c>
      <c r="M47" s="840">
        <f>SUM(G47-(G47*L47))</f>
        <v>6263</v>
      </c>
      <c r="N47" s="421">
        <f t="shared" si="7"/>
        <v>2151</v>
      </c>
      <c r="O47" s="434">
        <f>K47*N47</f>
        <v>0</v>
      </c>
      <c r="P47" s="431" t="s">
        <v>227</v>
      </c>
      <c r="Q47" s="430">
        <v>0.57299999999999995</v>
      </c>
      <c r="R47" s="436">
        <v>56</v>
      </c>
      <c r="T47" s="74"/>
      <c r="U47" s="74"/>
      <c r="V47" s="34"/>
    </row>
    <row r="48" spans="1:22" ht="15" customHeight="1">
      <c r="A48" s="794"/>
      <c r="B48" s="115" t="s">
        <v>683</v>
      </c>
      <c r="C48" s="885"/>
      <c r="D48" s="885"/>
      <c r="E48" s="739"/>
      <c r="F48" s="739"/>
      <c r="G48" s="845"/>
      <c r="H48" s="421">
        <v>4112</v>
      </c>
      <c r="I48" s="839"/>
      <c r="J48" s="578">
        <v>444800</v>
      </c>
      <c r="K48" s="122"/>
      <c r="L48" s="117">
        <f t="shared" si="6"/>
        <v>0</v>
      </c>
      <c r="M48" s="840"/>
      <c r="N48" s="421">
        <f t="shared" si="7"/>
        <v>4112</v>
      </c>
      <c r="O48" s="434">
        <f>K48*N48</f>
        <v>0</v>
      </c>
      <c r="P48" s="431" t="s">
        <v>381</v>
      </c>
      <c r="Q48" s="430">
        <v>0.3</v>
      </c>
      <c r="R48" s="436">
        <v>75</v>
      </c>
      <c r="T48" s="74"/>
      <c r="U48" s="74"/>
      <c r="V48" s="74"/>
    </row>
    <row r="49" spans="1:57" ht="15" customHeight="1">
      <c r="A49" s="793" t="s">
        <v>768</v>
      </c>
      <c r="B49" s="115" t="s">
        <v>766</v>
      </c>
      <c r="C49" s="730" t="s">
        <v>1276</v>
      </c>
      <c r="D49" s="841" t="s">
        <v>425</v>
      </c>
      <c r="E49" s="730" t="s">
        <v>221</v>
      </c>
      <c r="F49" s="730" t="s">
        <v>426</v>
      </c>
      <c r="G49" s="843">
        <v>6478</v>
      </c>
      <c r="H49" s="421">
        <v>2568</v>
      </c>
      <c r="I49" s="718">
        <v>700800</v>
      </c>
      <c r="J49" s="578">
        <v>277800</v>
      </c>
      <c r="K49" s="122"/>
      <c r="L49" s="117">
        <f t="shared" si="6"/>
        <v>0</v>
      </c>
      <c r="M49" s="840">
        <f>SUM(G49-(G49*L49))</f>
        <v>6478</v>
      </c>
      <c r="N49" s="421">
        <f t="shared" si="7"/>
        <v>2568</v>
      </c>
      <c r="O49" s="434">
        <f t="shared" si="8"/>
        <v>0</v>
      </c>
      <c r="P49" s="431" t="s">
        <v>227</v>
      </c>
      <c r="Q49" s="430">
        <v>0.57299999999999995</v>
      </c>
      <c r="R49" s="436">
        <v>56</v>
      </c>
      <c r="T49" s="74"/>
      <c r="U49" s="74"/>
      <c r="V49" s="34"/>
    </row>
    <row r="50" spans="1:57" ht="15" customHeight="1">
      <c r="A50" s="794"/>
      <c r="B50" s="115" t="s">
        <v>685</v>
      </c>
      <c r="C50" s="887"/>
      <c r="D50" s="887"/>
      <c r="E50" s="730"/>
      <c r="F50" s="730"/>
      <c r="G50" s="845"/>
      <c r="H50" s="421">
        <v>3910</v>
      </c>
      <c r="I50" s="839"/>
      <c r="J50" s="578">
        <v>423000</v>
      </c>
      <c r="K50" s="122"/>
      <c r="L50" s="117">
        <f t="shared" si="6"/>
        <v>0</v>
      </c>
      <c r="M50" s="840"/>
      <c r="N50" s="421">
        <f t="shared" si="7"/>
        <v>3910</v>
      </c>
      <c r="O50" s="434">
        <f t="shared" si="8"/>
        <v>0</v>
      </c>
      <c r="P50" s="431" t="s">
        <v>381</v>
      </c>
      <c r="Q50" s="430">
        <v>0.3</v>
      </c>
      <c r="R50" s="436">
        <v>75</v>
      </c>
      <c r="T50" s="74"/>
      <c r="U50" s="74"/>
      <c r="V50" s="74"/>
    </row>
    <row r="51" spans="1:57" ht="15" customHeight="1">
      <c r="A51" s="793" t="s">
        <v>767</v>
      </c>
      <c r="B51" s="115" t="s">
        <v>766</v>
      </c>
      <c r="C51" s="730" t="s">
        <v>1276</v>
      </c>
      <c r="D51" s="841" t="s">
        <v>425</v>
      </c>
      <c r="E51" s="730" t="s">
        <v>221</v>
      </c>
      <c r="F51" s="730" t="s">
        <v>426</v>
      </c>
      <c r="G51" s="843">
        <v>7063</v>
      </c>
      <c r="H51" s="421">
        <v>2568</v>
      </c>
      <c r="I51" s="718">
        <v>764000</v>
      </c>
      <c r="J51" s="578">
        <v>277800</v>
      </c>
      <c r="K51" s="122"/>
      <c r="L51" s="117">
        <f t="shared" si="6"/>
        <v>0</v>
      </c>
      <c r="M51" s="840">
        <f>SUM(G51-(G51*L51))</f>
        <v>7063</v>
      </c>
      <c r="N51" s="421">
        <f t="shared" si="7"/>
        <v>2568</v>
      </c>
      <c r="O51" s="434">
        <f>K51*N51</f>
        <v>0</v>
      </c>
      <c r="P51" s="431" t="s">
        <v>227</v>
      </c>
      <c r="Q51" s="430">
        <v>0.57299999999999995</v>
      </c>
      <c r="R51" s="436">
        <v>56</v>
      </c>
      <c r="T51" s="74"/>
      <c r="U51" s="74"/>
      <c r="V51" s="34"/>
    </row>
    <row r="52" spans="1:57" ht="15" customHeight="1">
      <c r="A52" s="794"/>
      <c r="B52" s="115" t="s">
        <v>686</v>
      </c>
      <c r="C52" s="887"/>
      <c r="D52" s="887"/>
      <c r="E52" s="730"/>
      <c r="F52" s="730"/>
      <c r="G52" s="845"/>
      <c r="H52" s="421">
        <v>4495</v>
      </c>
      <c r="I52" s="839"/>
      <c r="J52" s="578">
        <v>486200</v>
      </c>
      <c r="K52" s="122"/>
      <c r="L52" s="117">
        <f t="shared" si="6"/>
        <v>0</v>
      </c>
      <c r="M52" s="840"/>
      <c r="N52" s="421">
        <f t="shared" si="7"/>
        <v>4495</v>
      </c>
      <c r="O52" s="434">
        <f>K52*N52</f>
        <v>0</v>
      </c>
      <c r="P52" s="431" t="s">
        <v>381</v>
      </c>
      <c r="Q52" s="430">
        <v>0.3</v>
      </c>
      <c r="R52" s="436">
        <v>75</v>
      </c>
      <c r="T52" s="74"/>
      <c r="U52" s="74"/>
      <c r="V52" s="74"/>
    </row>
    <row r="53" spans="1:57" ht="29.4" customHeight="1">
      <c r="A53" s="849" t="s">
        <v>1388</v>
      </c>
      <c r="B53" s="731"/>
      <c r="C53" s="731"/>
      <c r="D53" s="731"/>
      <c r="E53" s="731"/>
      <c r="F53" s="731"/>
      <c r="G53" s="731"/>
      <c r="H53" s="731"/>
      <c r="I53" s="731"/>
      <c r="J53" s="731"/>
      <c r="K53" s="731"/>
      <c r="L53" s="731"/>
      <c r="M53" s="731"/>
      <c r="N53" s="731"/>
      <c r="O53" s="118"/>
      <c r="P53" s="119"/>
      <c r="Q53" s="119"/>
      <c r="R53" s="228"/>
      <c r="T53" s="74"/>
      <c r="U53" s="74"/>
      <c r="V53" s="74"/>
      <c r="BB53" s="46"/>
      <c r="BC53" s="46"/>
      <c r="BD53" s="46"/>
      <c r="BE53" s="46"/>
    </row>
    <row r="54" spans="1:57" ht="29.4" customHeight="1">
      <c r="A54" s="744" t="s">
        <v>526</v>
      </c>
      <c r="B54" s="745"/>
      <c r="C54" s="745"/>
      <c r="D54" s="745"/>
      <c r="E54" s="745"/>
      <c r="F54" s="745"/>
      <c r="G54" s="745"/>
      <c r="H54" s="745"/>
      <c r="I54" s="745"/>
      <c r="J54" s="745"/>
      <c r="K54" s="745"/>
      <c r="L54" s="745"/>
      <c r="M54" s="745"/>
      <c r="N54" s="745"/>
      <c r="O54" s="745"/>
      <c r="P54" s="745"/>
      <c r="Q54" s="745"/>
      <c r="R54" s="746"/>
      <c r="T54" s="74"/>
      <c r="U54" s="74"/>
      <c r="V54" s="74"/>
    </row>
    <row r="55" spans="1:57" ht="15.75" customHeight="1">
      <c r="A55" s="721" t="s">
        <v>778</v>
      </c>
      <c r="B55" s="109" t="s">
        <v>779</v>
      </c>
      <c r="C55" s="882" t="s">
        <v>193</v>
      </c>
      <c r="D55" s="882" t="s">
        <v>1227</v>
      </c>
      <c r="E55" s="739" t="s">
        <v>46</v>
      </c>
      <c r="F55" s="739" t="s">
        <v>194</v>
      </c>
      <c r="G55" s="843">
        <v>2877</v>
      </c>
      <c r="H55" s="421">
        <v>1792</v>
      </c>
      <c r="I55" s="718">
        <v>311300</v>
      </c>
      <c r="J55" s="578">
        <v>193900</v>
      </c>
      <c r="K55" s="122"/>
      <c r="L55" s="117">
        <f t="shared" ref="L55:L66" si="9">$D$3</f>
        <v>0</v>
      </c>
      <c r="M55" s="840">
        <f>SUM(G55-(G55*L55))</f>
        <v>2877</v>
      </c>
      <c r="N55" s="421">
        <f t="shared" ref="N55:N66" si="10">SUM(H55-(H55*L55))</f>
        <v>1792</v>
      </c>
      <c r="O55" s="434">
        <f t="shared" ref="O55:O66" si="11">K55*N55</f>
        <v>0</v>
      </c>
      <c r="P55" s="431" t="s">
        <v>108</v>
      </c>
      <c r="Q55" s="430">
        <v>0.313</v>
      </c>
      <c r="R55" s="435">
        <v>45</v>
      </c>
      <c r="T55" s="74"/>
      <c r="U55" s="74"/>
      <c r="V55" s="74"/>
      <c r="BB55" s="46"/>
      <c r="BC55" s="46"/>
      <c r="BD55" s="46"/>
      <c r="BE55" s="46"/>
    </row>
    <row r="56" spans="1:57" ht="15" customHeight="1">
      <c r="A56" s="722"/>
      <c r="B56" s="109" t="s">
        <v>1406</v>
      </c>
      <c r="C56" s="738"/>
      <c r="D56" s="738"/>
      <c r="E56" s="739"/>
      <c r="F56" s="739"/>
      <c r="G56" s="845"/>
      <c r="H56" s="421">
        <v>1085</v>
      </c>
      <c r="I56" s="839"/>
      <c r="J56" s="578">
        <v>117400</v>
      </c>
      <c r="K56" s="122"/>
      <c r="L56" s="117">
        <f t="shared" si="9"/>
        <v>0</v>
      </c>
      <c r="M56" s="840"/>
      <c r="N56" s="421">
        <f t="shared" si="10"/>
        <v>1085</v>
      </c>
      <c r="O56" s="434">
        <f t="shared" si="11"/>
        <v>0</v>
      </c>
      <c r="P56" s="431" t="s">
        <v>105</v>
      </c>
      <c r="Q56" s="430">
        <v>0.249</v>
      </c>
      <c r="R56" s="435">
        <v>48</v>
      </c>
      <c r="T56" s="74"/>
      <c r="U56" s="74"/>
      <c r="V56" s="74"/>
      <c r="BB56" s="46"/>
      <c r="BC56" s="46"/>
      <c r="BD56" s="46"/>
      <c r="BE56" s="46"/>
    </row>
    <row r="57" spans="1:57" s="56" customFormat="1" ht="15" customHeight="1">
      <c r="A57" s="721" t="s">
        <v>784</v>
      </c>
      <c r="B57" s="109" t="s">
        <v>780</v>
      </c>
      <c r="C57" s="882" t="s">
        <v>205</v>
      </c>
      <c r="D57" s="882" t="s">
        <v>54</v>
      </c>
      <c r="E57" s="739" t="s">
        <v>34</v>
      </c>
      <c r="F57" s="739" t="s">
        <v>60</v>
      </c>
      <c r="G57" s="843">
        <v>3898</v>
      </c>
      <c r="H57" s="421">
        <v>1894</v>
      </c>
      <c r="I57" s="718">
        <v>421700</v>
      </c>
      <c r="J57" s="578">
        <v>204900</v>
      </c>
      <c r="K57" s="122"/>
      <c r="L57" s="117">
        <f t="shared" si="9"/>
        <v>0</v>
      </c>
      <c r="M57" s="840">
        <f>SUM(G57-(G57*L57))</f>
        <v>3898</v>
      </c>
      <c r="N57" s="421">
        <f t="shared" si="10"/>
        <v>1894</v>
      </c>
      <c r="O57" s="434">
        <f t="shared" si="11"/>
        <v>0</v>
      </c>
      <c r="P57" s="431" t="s">
        <v>108</v>
      </c>
      <c r="Q57" s="430">
        <v>0.313</v>
      </c>
      <c r="R57" s="435">
        <v>47</v>
      </c>
      <c r="S57" s="47"/>
      <c r="T57" s="74"/>
      <c r="U57" s="74"/>
      <c r="V57" s="74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6"/>
      <c r="BC57" s="46"/>
      <c r="BD57" s="46"/>
      <c r="BE57" s="46"/>
    </row>
    <row r="58" spans="1:57" s="56" customFormat="1" ht="15" customHeight="1">
      <c r="A58" s="722"/>
      <c r="B58" s="109" t="s">
        <v>729</v>
      </c>
      <c r="C58" s="738"/>
      <c r="D58" s="738"/>
      <c r="E58" s="739"/>
      <c r="F58" s="739"/>
      <c r="G58" s="845"/>
      <c r="H58" s="421">
        <v>2004</v>
      </c>
      <c r="I58" s="839"/>
      <c r="J58" s="578">
        <v>216800</v>
      </c>
      <c r="K58" s="122"/>
      <c r="L58" s="117">
        <f t="shared" si="9"/>
        <v>0</v>
      </c>
      <c r="M58" s="840"/>
      <c r="N58" s="421">
        <f t="shared" si="10"/>
        <v>2004</v>
      </c>
      <c r="O58" s="434">
        <f t="shared" si="11"/>
        <v>0</v>
      </c>
      <c r="P58" s="431" t="s">
        <v>100</v>
      </c>
      <c r="Q58" s="430">
        <v>0.45300000000000001</v>
      </c>
      <c r="R58" s="435">
        <v>68</v>
      </c>
      <c r="S58" s="47"/>
      <c r="T58" s="74"/>
      <c r="U58" s="74"/>
      <c r="V58" s="74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6"/>
      <c r="BC58" s="46"/>
      <c r="BD58" s="46"/>
      <c r="BE58" s="46"/>
    </row>
    <row r="59" spans="1:57" s="53" customFormat="1" ht="15" customHeight="1">
      <c r="A59" s="721" t="s">
        <v>785</v>
      </c>
      <c r="B59" s="109" t="s">
        <v>781</v>
      </c>
      <c r="C59" s="882" t="s">
        <v>1277</v>
      </c>
      <c r="D59" s="882" t="s">
        <v>1278</v>
      </c>
      <c r="E59" s="739" t="s">
        <v>195</v>
      </c>
      <c r="F59" s="739" t="s">
        <v>45</v>
      </c>
      <c r="G59" s="843">
        <v>4919</v>
      </c>
      <c r="H59" s="421">
        <v>2480</v>
      </c>
      <c r="I59" s="718">
        <v>532200</v>
      </c>
      <c r="J59" s="578">
        <v>268300</v>
      </c>
      <c r="K59" s="122"/>
      <c r="L59" s="117">
        <f t="shared" si="9"/>
        <v>0</v>
      </c>
      <c r="M59" s="840">
        <f>SUM(G59-(G59*L59))</f>
        <v>4919</v>
      </c>
      <c r="N59" s="421">
        <f t="shared" si="10"/>
        <v>2480</v>
      </c>
      <c r="O59" s="434">
        <f t="shared" si="11"/>
        <v>0</v>
      </c>
      <c r="P59" s="431" t="s">
        <v>108</v>
      </c>
      <c r="Q59" s="430">
        <v>0.313</v>
      </c>
      <c r="R59" s="435">
        <v>47</v>
      </c>
      <c r="S59" s="52"/>
      <c r="T59" s="74"/>
      <c r="U59" s="74"/>
      <c r="V59" s="74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4"/>
      <c r="BC59" s="54"/>
      <c r="BD59" s="54"/>
      <c r="BE59" s="54"/>
    </row>
    <row r="60" spans="1:57" s="53" customFormat="1" ht="15" customHeight="1">
      <c r="A60" s="721"/>
      <c r="B60" s="109" t="s">
        <v>731</v>
      </c>
      <c r="C60" s="738"/>
      <c r="D60" s="738"/>
      <c r="E60" s="739"/>
      <c r="F60" s="739"/>
      <c r="G60" s="845"/>
      <c r="H60" s="421">
        <v>2439</v>
      </c>
      <c r="I60" s="839"/>
      <c r="J60" s="578">
        <v>263900</v>
      </c>
      <c r="K60" s="122"/>
      <c r="L60" s="117">
        <f t="shared" si="9"/>
        <v>0</v>
      </c>
      <c r="M60" s="840"/>
      <c r="N60" s="421">
        <f t="shared" si="10"/>
        <v>2439</v>
      </c>
      <c r="O60" s="434">
        <f t="shared" si="11"/>
        <v>0</v>
      </c>
      <c r="P60" s="431" t="s">
        <v>100</v>
      </c>
      <c r="Q60" s="430">
        <v>0.45300000000000001</v>
      </c>
      <c r="R60" s="435">
        <v>68</v>
      </c>
      <c r="S60" s="52"/>
      <c r="T60" s="74"/>
      <c r="U60" s="74"/>
      <c r="V60" s="74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4"/>
      <c r="BC60" s="54"/>
      <c r="BD60" s="54"/>
      <c r="BE60" s="54"/>
    </row>
    <row r="61" spans="1:57" s="53" customFormat="1" ht="15" customHeight="1">
      <c r="A61" s="721" t="s">
        <v>786</v>
      </c>
      <c r="B61" s="109" t="s">
        <v>782</v>
      </c>
      <c r="C61" s="882" t="s">
        <v>346</v>
      </c>
      <c r="D61" s="882" t="s">
        <v>347</v>
      </c>
      <c r="E61" s="739" t="s">
        <v>57</v>
      </c>
      <c r="F61" s="739" t="s">
        <v>62</v>
      </c>
      <c r="G61" s="843">
        <v>5192</v>
      </c>
      <c r="H61" s="421">
        <v>2455</v>
      </c>
      <c r="I61" s="718">
        <v>561700</v>
      </c>
      <c r="J61" s="578">
        <v>265600</v>
      </c>
      <c r="K61" s="122"/>
      <c r="L61" s="117">
        <f t="shared" si="9"/>
        <v>0</v>
      </c>
      <c r="M61" s="840">
        <f>SUM(G61-(G61*L61))</f>
        <v>5192</v>
      </c>
      <c r="N61" s="421">
        <f t="shared" si="10"/>
        <v>2455</v>
      </c>
      <c r="O61" s="434">
        <f t="shared" si="11"/>
        <v>0</v>
      </c>
      <c r="P61" s="431" t="s">
        <v>108</v>
      </c>
      <c r="Q61" s="424">
        <v>0.313</v>
      </c>
      <c r="R61" s="436">
        <v>47</v>
      </c>
      <c r="S61" s="52"/>
      <c r="T61" s="74"/>
      <c r="U61" s="74"/>
      <c r="V61" s="74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4"/>
      <c r="BC61" s="54"/>
      <c r="BD61" s="54"/>
      <c r="BE61" s="54"/>
    </row>
    <row r="62" spans="1:57" s="53" customFormat="1" ht="15" customHeight="1">
      <c r="A62" s="721"/>
      <c r="B62" s="109" t="s">
        <v>733</v>
      </c>
      <c r="C62" s="738"/>
      <c r="D62" s="738"/>
      <c r="E62" s="739"/>
      <c r="F62" s="739"/>
      <c r="G62" s="845"/>
      <c r="H62" s="421">
        <v>2737</v>
      </c>
      <c r="I62" s="839"/>
      <c r="J62" s="578">
        <v>296100</v>
      </c>
      <c r="K62" s="122"/>
      <c r="L62" s="117">
        <f t="shared" si="9"/>
        <v>0</v>
      </c>
      <c r="M62" s="840"/>
      <c r="N62" s="421">
        <f t="shared" si="10"/>
        <v>2737</v>
      </c>
      <c r="O62" s="434">
        <f t="shared" si="11"/>
        <v>0</v>
      </c>
      <c r="P62" s="431" t="s">
        <v>107</v>
      </c>
      <c r="Q62" s="424">
        <v>0.66900000000000004</v>
      </c>
      <c r="R62" s="436">
        <v>117</v>
      </c>
      <c r="S62" s="52"/>
      <c r="T62" s="74"/>
      <c r="U62" s="74"/>
      <c r="V62" s="74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4"/>
      <c r="BC62" s="54"/>
      <c r="BD62" s="54"/>
      <c r="BE62" s="54"/>
    </row>
    <row r="63" spans="1:57" s="53" customFormat="1" ht="15" customHeight="1">
      <c r="A63" s="721" t="s">
        <v>787</v>
      </c>
      <c r="B63" s="109" t="s">
        <v>783</v>
      </c>
      <c r="C63" s="883" t="s">
        <v>1279</v>
      </c>
      <c r="D63" s="883" t="s">
        <v>1280</v>
      </c>
      <c r="E63" s="730" t="s">
        <v>34</v>
      </c>
      <c r="F63" s="730" t="s">
        <v>45</v>
      </c>
      <c r="G63" s="843">
        <v>5566</v>
      </c>
      <c r="H63" s="421">
        <v>2500</v>
      </c>
      <c r="I63" s="718">
        <v>602100</v>
      </c>
      <c r="J63" s="578">
        <v>270400</v>
      </c>
      <c r="K63" s="122"/>
      <c r="L63" s="117">
        <f t="shared" si="9"/>
        <v>0</v>
      </c>
      <c r="M63" s="840">
        <f>SUM(G63-(G63*L63))</f>
        <v>5566</v>
      </c>
      <c r="N63" s="421">
        <f t="shared" si="10"/>
        <v>2500</v>
      </c>
      <c r="O63" s="434">
        <f t="shared" si="11"/>
        <v>0</v>
      </c>
      <c r="P63" s="431" t="s">
        <v>108</v>
      </c>
      <c r="Q63" s="424">
        <v>0.313</v>
      </c>
      <c r="R63" s="436">
        <v>51</v>
      </c>
      <c r="S63" s="52"/>
      <c r="T63" s="74"/>
      <c r="U63" s="74"/>
      <c r="V63" s="74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4"/>
      <c r="BC63" s="54"/>
      <c r="BD63" s="54"/>
      <c r="BE63" s="54"/>
    </row>
    <row r="64" spans="1:57" s="53" customFormat="1" ht="15" customHeight="1">
      <c r="A64" s="721"/>
      <c r="B64" s="109" t="s">
        <v>739</v>
      </c>
      <c r="C64" s="884"/>
      <c r="D64" s="884"/>
      <c r="E64" s="730"/>
      <c r="F64" s="730"/>
      <c r="G64" s="845"/>
      <c r="H64" s="421">
        <v>3066</v>
      </c>
      <c r="I64" s="839"/>
      <c r="J64" s="578">
        <v>331700</v>
      </c>
      <c r="K64" s="122"/>
      <c r="L64" s="117">
        <f t="shared" si="9"/>
        <v>0</v>
      </c>
      <c r="M64" s="840"/>
      <c r="N64" s="421">
        <f t="shared" si="10"/>
        <v>3066</v>
      </c>
      <c r="O64" s="434">
        <f t="shared" si="11"/>
        <v>0</v>
      </c>
      <c r="P64" s="431" t="s">
        <v>107</v>
      </c>
      <c r="Q64" s="424">
        <v>0.66900000000000004</v>
      </c>
      <c r="R64" s="436">
        <v>94</v>
      </c>
      <c r="S64" s="52"/>
      <c r="T64" s="74"/>
      <c r="U64" s="74"/>
      <c r="V64" s="74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4"/>
      <c r="BC64" s="54"/>
      <c r="BD64" s="54"/>
      <c r="BE64" s="54"/>
    </row>
    <row r="65" spans="1:57" s="53" customFormat="1" ht="15" customHeight="1">
      <c r="A65" s="886" t="s">
        <v>788</v>
      </c>
      <c r="B65" s="109" t="s">
        <v>783</v>
      </c>
      <c r="C65" s="882" t="s">
        <v>1281</v>
      </c>
      <c r="D65" s="882" t="s">
        <v>1282</v>
      </c>
      <c r="E65" s="739" t="s">
        <v>34</v>
      </c>
      <c r="F65" s="739" t="s">
        <v>45</v>
      </c>
      <c r="G65" s="843">
        <v>5818</v>
      </c>
      <c r="H65" s="421">
        <v>2500</v>
      </c>
      <c r="I65" s="718">
        <v>629300</v>
      </c>
      <c r="J65" s="578">
        <v>270400</v>
      </c>
      <c r="K65" s="122"/>
      <c r="L65" s="117">
        <f t="shared" si="9"/>
        <v>0</v>
      </c>
      <c r="M65" s="840">
        <f>SUM(G65-(G65*L65))</f>
        <v>5818</v>
      </c>
      <c r="N65" s="421">
        <f t="shared" si="10"/>
        <v>2500</v>
      </c>
      <c r="O65" s="434">
        <f t="shared" si="11"/>
        <v>0</v>
      </c>
      <c r="P65" s="431" t="s">
        <v>108</v>
      </c>
      <c r="Q65" s="424">
        <v>0.313</v>
      </c>
      <c r="R65" s="436">
        <v>51</v>
      </c>
      <c r="S65" s="52"/>
      <c r="T65" s="74"/>
      <c r="U65" s="74"/>
      <c r="V65" s="74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</row>
    <row r="66" spans="1:57" s="53" customFormat="1" ht="15" customHeight="1">
      <c r="A66" s="886"/>
      <c r="B66" s="109" t="s">
        <v>740</v>
      </c>
      <c r="C66" s="738"/>
      <c r="D66" s="738"/>
      <c r="E66" s="739"/>
      <c r="F66" s="739"/>
      <c r="G66" s="845"/>
      <c r="H66" s="421">
        <v>3318</v>
      </c>
      <c r="I66" s="839"/>
      <c r="J66" s="578">
        <v>358900</v>
      </c>
      <c r="K66" s="122"/>
      <c r="L66" s="117">
        <f t="shared" si="9"/>
        <v>0</v>
      </c>
      <c r="M66" s="840"/>
      <c r="N66" s="421">
        <f t="shared" si="10"/>
        <v>3318</v>
      </c>
      <c r="O66" s="434">
        <f t="shared" si="11"/>
        <v>0</v>
      </c>
      <c r="P66" s="431" t="s">
        <v>107</v>
      </c>
      <c r="Q66" s="424">
        <v>0.66900000000000004</v>
      </c>
      <c r="R66" s="436">
        <v>117</v>
      </c>
      <c r="S66" s="52"/>
      <c r="T66" s="74"/>
      <c r="U66" s="74"/>
      <c r="V66" s="74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</row>
    <row r="67" spans="1:57" ht="30.6" customHeight="1">
      <c r="A67" s="849" t="s">
        <v>1389</v>
      </c>
      <c r="B67" s="731"/>
      <c r="C67" s="731"/>
      <c r="D67" s="731"/>
      <c r="E67" s="731"/>
      <c r="F67" s="731"/>
      <c r="G67" s="731"/>
      <c r="H67" s="731"/>
      <c r="I67" s="731"/>
      <c r="J67" s="731"/>
      <c r="K67" s="731"/>
      <c r="L67" s="731"/>
      <c r="M67" s="731"/>
      <c r="N67" s="731"/>
      <c r="O67" s="118"/>
      <c r="P67" s="119"/>
      <c r="Q67" s="119"/>
      <c r="R67" s="228"/>
      <c r="T67" s="74"/>
      <c r="U67" s="74"/>
      <c r="V67" s="74"/>
      <c r="BB67" s="46"/>
      <c r="BC67" s="46"/>
      <c r="BD67" s="46"/>
      <c r="BE67" s="46"/>
    </row>
    <row r="68" spans="1:57" ht="30.6" customHeight="1">
      <c r="A68" s="744" t="s">
        <v>527</v>
      </c>
      <c r="B68" s="745"/>
      <c r="C68" s="745"/>
      <c r="D68" s="745"/>
      <c r="E68" s="745"/>
      <c r="F68" s="745"/>
      <c r="G68" s="745"/>
      <c r="H68" s="745"/>
      <c r="I68" s="745"/>
      <c r="J68" s="745"/>
      <c r="K68" s="745"/>
      <c r="L68" s="745"/>
      <c r="M68" s="745"/>
      <c r="N68" s="745"/>
      <c r="O68" s="745"/>
      <c r="P68" s="745"/>
      <c r="Q68" s="745"/>
      <c r="R68" s="746"/>
      <c r="T68" s="74"/>
      <c r="U68" s="74"/>
      <c r="V68" s="74"/>
    </row>
    <row r="69" spans="1:57" ht="15.75" customHeight="1">
      <c r="A69" s="721" t="s">
        <v>793</v>
      </c>
      <c r="B69" s="109" t="s">
        <v>789</v>
      </c>
      <c r="C69" s="846" t="s">
        <v>427</v>
      </c>
      <c r="D69" s="846" t="s">
        <v>428</v>
      </c>
      <c r="E69" s="739" t="s">
        <v>220</v>
      </c>
      <c r="F69" s="739" t="s">
        <v>364</v>
      </c>
      <c r="G69" s="843">
        <v>2651</v>
      </c>
      <c r="H69" s="421">
        <v>936</v>
      </c>
      <c r="I69" s="718">
        <v>286800</v>
      </c>
      <c r="J69" s="578">
        <v>101300</v>
      </c>
      <c r="K69" s="122"/>
      <c r="L69" s="117">
        <f t="shared" ref="L69:L82" si="12">$D$3</f>
        <v>0</v>
      </c>
      <c r="M69" s="840">
        <f>SUM(G69-(G69*L69))</f>
        <v>2651</v>
      </c>
      <c r="N69" s="421">
        <f t="shared" ref="N69:N82" si="13">SUM(H69-(H69*L69))</f>
        <v>936</v>
      </c>
      <c r="O69" s="434">
        <f t="shared" ref="O69:O82" si="14">K69*N69</f>
        <v>0</v>
      </c>
      <c r="P69" s="431" t="s">
        <v>108</v>
      </c>
      <c r="Q69" s="430">
        <v>0.313</v>
      </c>
      <c r="R69" s="435">
        <v>43</v>
      </c>
      <c r="T69" s="74"/>
      <c r="U69" s="74"/>
      <c r="V69" s="74"/>
      <c r="BB69" s="46"/>
      <c r="BC69" s="46"/>
      <c r="BD69" s="46"/>
      <c r="BE69" s="46"/>
    </row>
    <row r="70" spans="1:57" ht="15" customHeight="1">
      <c r="A70" s="722"/>
      <c r="B70" s="115" t="s">
        <v>673</v>
      </c>
      <c r="C70" s="867"/>
      <c r="D70" s="867"/>
      <c r="E70" s="739"/>
      <c r="F70" s="739"/>
      <c r="G70" s="845"/>
      <c r="H70" s="421">
        <v>1715</v>
      </c>
      <c r="I70" s="839"/>
      <c r="J70" s="578">
        <v>185500</v>
      </c>
      <c r="K70" s="122"/>
      <c r="L70" s="117">
        <f t="shared" si="12"/>
        <v>0</v>
      </c>
      <c r="M70" s="840"/>
      <c r="N70" s="421">
        <f t="shared" si="13"/>
        <v>1715</v>
      </c>
      <c r="O70" s="434">
        <f t="shared" si="14"/>
        <v>0</v>
      </c>
      <c r="P70" s="431" t="s">
        <v>297</v>
      </c>
      <c r="Q70" s="430">
        <v>0.14599999999999999</v>
      </c>
      <c r="R70" s="436">
        <v>42</v>
      </c>
      <c r="T70" s="74"/>
      <c r="U70" s="74"/>
      <c r="V70" s="74"/>
      <c r="BB70" s="46"/>
      <c r="BC70" s="46"/>
      <c r="BD70" s="46"/>
      <c r="BE70" s="46"/>
    </row>
    <row r="71" spans="1:57" ht="15.75" customHeight="1">
      <c r="A71" s="721" t="s">
        <v>794</v>
      </c>
      <c r="B71" s="109" t="s">
        <v>790</v>
      </c>
      <c r="C71" s="846" t="s">
        <v>193</v>
      </c>
      <c r="D71" s="846" t="s">
        <v>421</v>
      </c>
      <c r="E71" s="739" t="s">
        <v>195</v>
      </c>
      <c r="F71" s="739" t="s">
        <v>217</v>
      </c>
      <c r="G71" s="843">
        <v>3009</v>
      </c>
      <c r="H71" s="421">
        <v>989</v>
      </c>
      <c r="I71" s="718">
        <v>325500</v>
      </c>
      <c r="J71" s="578">
        <v>107000</v>
      </c>
      <c r="K71" s="122"/>
      <c r="L71" s="117">
        <f t="shared" si="12"/>
        <v>0</v>
      </c>
      <c r="M71" s="840">
        <f>SUM(G71-(G71*L71))</f>
        <v>3009</v>
      </c>
      <c r="N71" s="421">
        <f t="shared" si="13"/>
        <v>989</v>
      </c>
      <c r="O71" s="434">
        <f t="shared" si="14"/>
        <v>0</v>
      </c>
      <c r="P71" s="431" t="s">
        <v>108</v>
      </c>
      <c r="Q71" s="430">
        <v>0.313</v>
      </c>
      <c r="R71" s="435">
        <v>43</v>
      </c>
      <c r="T71" s="74"/>
      <c r="U71" s="74"/>
      <c r="V71" s="74"/>
      <c r="BB71" s="46"/>
      <c r="BC71" s="46"/>
      <c r="BD71" s="46"/>
      <c r="BE71" s="46"/>
    </row>
    <row r="72" spans="1:57" ht="15" customHeight="1">
      <c r="A72" s="722"/>
      <c r="B72" s="115" t="s">
        <v>675</v>
      </c>
      <c r="C72" s="867"/>
      <c r="D72" s="867"/>
      <c r="E72" s="739"/>
      <c r="F72" s="739"/>
      <c r="G72" s="845"/>
      <c r="H72" s="421">
        <v>2020</v>
      </c>
      <c r="I72" s="839"/>
      <c r="J72" s="578">
        <v>218500</v>
      </c>
      <c r="K72" s="122"/>
      <c r="L72" s="117">
        <f t="shared" si="12"/>
        <v>0</v>
      </c>
      <c r="M72" s="840"/>
      <c r="N72" s="421">
        <f t="shared" si="13"/>
        <v>2020</v>
      </c>
      <c r="O72" s="434">
        <f t="shared" si="14"/>
        <v>0</v>
      </c>
      <c r="P72" s="431" t="s">
        <v>300</v>
      </c>
      <c r="Q72" s="430">
        <v>0.184</v>
      </c>
      <c r="R72" s="436">
        <v>46</v>
      </c>
      <c r="T72" s="74"/>
      <c r="U72" s="74"/>
      <c r="V72" s="74"/>
      <c r="BB72" s="46"/>
      <c r="BC72" s="46"/>
      <c r="BD72" s="46"/>
      <c r="BE72" s="46"/>
    </row>
    <row r="73" spans="1:57" s="56" customFormat="1" ht="15" customHeight="1">
      <c r="A73" s="721" t="s">
        <v>795</v>
      </c>
      <c r="B73" s="109" t="s">
        <v>791</v>
      </c>
      <c r="C73" s="846" t="s">
        <v>205</v>
      </c>
      <c r="D73" s="846" t="s">
        <v>54</v>
      </c>
      <c r="E73" s="739" t="s">
        <v>34</v>
      </c>
      <c r="F73" s="739" t="s">
        <v>217</v>
      </c>
      <c r="G73" s="843">
        <v>3995</v>
      </c>
      <c r="H73" s="421">
        <v>1029</v>
      </c>
      <c r="I73" s="718">
        <v>432200</v>
      </c>
      <c r="J73" s="578">
        <v>111300</v>
      </c>
      <c r="K73" s="122"/>
      <c r="L73" s="117">
        <f t="shared" si="12"/>
        <v>0</v>
      </c>
      <c r="M73" s="840">
        <f>SUM(G73-(G73*L73))</f>
        <v>3995</v>
      </c>
      <c r="N73" s="421">
        <f t="shared" si="13"/>
        <v>1029</v>
      </c>
      <c r="O73" s="434">
        <f t="shared" si="14"/>
        <v>0</v>
      </c>
      <c r="P73" s="431" t="s">
        <v>108</v>
      </c>
      <c r="Q73" s="430">
        <v>0.313</v>
      </c>
      <c r="R73" s="435">
        <v>45</v>
      </c>
      <c r="S73" s="47"/>
      <c r="T73" s="74"/>
      <c r="U73" s="74"/>
      <c r="V73" s="74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6"/>
      <c r="BC73" s="46"/>
      <c r="BD73" s="46"/>
      <c r="BE73" s="46"/>
    </row>
    <row r="74" spans="1:57" s="56" customFormat="1" ht="15" customHeight="1">
      <c r="A74" s="722"/>
      <c r="B74" s="115" t="s">
        <v>677</v>
      </c>
      <c r="C74" s="867"/>
      <c r="D74" s="867"/>
      <c r="E74" s="739"/>
      <c r="F74" s="739"/>
      <c r="G74" s="845"/>
      <c r="H74" s="421">
        <v>2966</v>
      </c>
      <c r="I74" s="839"/>
      <c r="J74" s="578">
        <v>320900</v>
      </c>
      <c r="K74" s="122"/>
      <c r="L74" s="117">
        <f t="shared" si="12"/>
        <v>0</v>
      </c>
      <c r="M74" s="840"/>
      <c r="N74" s="421">
        <f t="shared" si="13"/>
        <v>2966</v>
      </c>
      <c r="O74" s="434">
        <f t="shared" si="14"/>
        <v>0</v>
      </c>
      <c r="P74" s="431" t="s">
        <v>376</v>
      </c>
      <c r="Q74" s="430">
        <v>0.23699999999999999</v>
      </c>
      <c r="R74" s="436">
        <v>60</v>
      </c>
      <c r="S74" s="47"/>
      <c r="T74" s="74"/>
      <c r="U74" s="74"/>
      <c r="V74" s="74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6"/>
      <c r="BC74" s="46"/>
      <c r="BD74" s="46"/>
      <c r="BE74" s="46"/>
    </row>
    <row r="75" spans="1:57" s="53" customFormat="1" ht="15" customHeight="1">
      <c r="A75" s="721" t="s">
        <v>796</v>
      </c>
      <c r="B75" s="109" t="s">
        <v>792</v>
      </c>
      <c r="C75" s="846" t="s">
        <v>613</v>
      </c>
      <c r="D75" s="846" t="s">
        <v>1283</v>
      </c>
      <c r="E75" s="739" t="s">
        <v>429</v>
      </c>
      <c r="F75" s="739" t="s">
        <v>214</v>
      </c>
      <c r="G75" s="843">
        <v>4770</v>
      </c>
      <c r="H75" s="421">
        <v>1515</v>
      </c>
      <c r="I75" s="718">
        <v>516000</v>
      </c>
      <c r="J75" s="578">
        <v>163900</v>
      </c>
      <c r="K75" s="122"/>
      <c r="L75" s="117">
        <f t="shared" si="12"/>
        <v>0</v>
      </c>
      <c r="M75" s="840">
        <f>SUM(G75-(G75*L75))</f>
        <v>4770</v>
      </c>
      <c r="N75" s="421">
        <f t="shared" si="13"/>
        <v>1515</v>
      </c>
      <c r="O75" s="434">
        <f t="shared" si="14"/>
        <v>0</v>
      </c>
      <c r="P75" s="431" t="s">
        <v>108</v>
      </c>
      <c r="Q75" s="430">
        <v>0.313</v>
      </c>
      <c r="R75" s="435">
        <v>45</v>
      </c>
      <c r="S75" s="52"/>
      <c r="T75" s="74"/>
      <c r="U75" s="74"/>
      <c r="V75" s="74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4"/>
      <c r="BC75" s="54"/>
      <c r="BD75" s="54"/>
      <c r="BE75" s="54"/>
    </row>
    <row r="76" spans="1:57" s="53" customFormat="1" ht="15" customHeight="1">
      <c r="A76" s="721"/>
      <c r="B76" s="115" t="s">
        <v>679</v>
      </c>
      <c r="C76" s="867"/>
      <c r="D76" s="867"/>
      <c r="E76" s="739"/>
      <c r="F76" s="739"/>
      <c r="G76" s="845"/>
      <c r="H76" s="421">
        <v>3255</v>
      </c>
      <c r="I76" s="839"/>
      <c r="J76" s="578">
        <v>352100</v>
      </c>
      <c r="K76" s="122"/>
      <c r="L76" s="117">
        <f t="shared" si="12"/>
        <v>0</v>
      </c>
      <c r="M76" s="840"/>
      <c r="N76" s="421">
        <f t="shared" si="13"/>
        <v>3255</v>
      </c>
      <c r="O76" s="434">
        <f t="shared" si="14"/>
        <v>0</v>
      </c>
      <c r="P76" s="431" t="s">
        <v>376</v>
      </c>
      <c r="Q76" s="430">
        <v>0.23699999999999999</v>
      </c>
      <c r="R76" s="436">
        <v>60</v>
      </c>
      <c r="S76" s="52"/>
      <c r="T76" s="74"/>
      <c r="U76" s="74"/>
      <c r="V76" s="74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4"/>
      <c r="BC76" s="54"/>
      <c r="BD76" s="54"/>
      <c r="BE76" s="54"/>
    </row>
    <row r="77" spans="1:57" s="53" customFormat="1" ht="15" customHeight="1">
      <c r="A77" s="721" t="s">
        <v>799</v>
      </c>
      <c r="B77" s="109" t="s">
        <v>792</v>
      </c>
      <c r="C77" s="846" t="s">
        <v>1284</v>
      </c>
      <c r="D77" s="846" t="s">
        <v>1285</v>
      </c>
      <c r="E77" s="739" t="s">
        <v>57</v>
      </c>
      <c r="F77" s="739" t="s">
        <v>62</v>
      </c>
      <c r="G77" s="843">
        <v>5259</v>
      </c>
      <c r="H77" s="421">
        <v>1515</v>
      </c>
      <c r="I77" s="718">
        <v>568900</v>
      </c>
      <c r="J77" s="578">
        <v>163900</v>
      </c>
      <c r="K77" s="122"/>
      <c r="L77" s="117">
        <f t="shared" si="12"/>
        <v>0</v>
      </c>
      <c r="M77" s="840">
        <f>SUM(G77-(G77*L77))</f>
        <v>5259</v>
      </c>
      <c r="N77" s="421">
        <f t="shared" si="13"/>
        <v>1515</v>
      </c>
      <c r="O77" s="434">
        <f t="shared" si="14"/>
        <v>0</v>
      </c>
      <c r="P77" s="431" t="s">
        <v>108</v>
      </c>
      <c r="Q77" s="424">
        <v>0.313</v>
      </c>
      <c r="R77" s="436">
        <v>45</v>
      </c>
      <c r="S77" s="52"/>
      <c r="T77" s="74"/>
      <c r="U77" s="74"/>
      <c r="V77" s="74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4"/>
      <c r="BC77" s="54"/>
      <c r="BD77" s="54"/>
      <c r="BE77" s="54"/>
    </row>
    <row r="78" spans="1:57" s="53" customFormat="1" ht="15" customHeight="1">
      <c r="A78" s="721"/>
      <c r="B78" s="109" t="s">
        <v>680</v>
      </c>
      <c r="C78" s="867"/>
      <c r="D78" s="867"/>
      <c r="E78" s="739"/>
      <c r="F78" s="739"/>
      <c r="G78" s="845"/>
      <c r="H78" s="421">
        <v>3744</v>
      </c>
      <c r="I78" s="839"/>
      <c r="J78" s="578">
        <v>405000</v>
      </c>
      <c r="K78" s="122"/>
      <c r="L78" s="117">
        <f t="shared" si="12"/>
        <v>0</v>
      </c>
      <c r="M78" s="840"/>
      <c r="N78" s="421">
        <f t="shared" si="13"/>
        <v>3744</v>
      </c>
      <c r="O78" s="434">
        <f t="shared" si="14"/>
        <v>0</v>
      </c>
      <c r="P78" s="431" t="s">
        <v>376</v>
      </c>
      <c r="Q78" s="430">
        <v>0.23699999999999999</v>
      </c>
      <c r="R78" s="436">
        <v>61</v>
      </c>
      <c r="S78" s="52"/>
      <c r="T78" s="74"/>
      <c r="U78" s="74"/>
      <c r="V78" s="74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4"/>
      <c r="BC78" s="54"/>
      <c r="BD78" s="54"/>
      <c r="BE78" s="54"/>
    </row>
    <row r="79" spans="1:57" s="53" customFormat="1" ht="15" customHeight="1">
      <c r="A79" s="721" t="s">
        <v>798</v>
      </c>
      <c r="B79" s="109" t="s">
        <v>797</v>
      </c>
      <c r="C79" s="841" t="s">
        <v>1286</v>
      </c>
      <c r="D79" s="841" t="s">
        <v>1287</v>
      </c>
      <c r="E79" s="730" t="s">
        <v>430</v>
      </c>
      <c r="F79" s="730" t="s">
        <v>57</v>
      </c>
      <c r="G79" s="843">
        <v>5557</v>
      </c>
      <c r="H79" s="421">
        <v>1980</v>
      </c>
      <c r="I79" s="718">
        <v>601100</v>
      </c>
      <c r="J79" s="578">
        <v>214200</v>
      </c>
      <c r="K79" s="122"/>
      <c r="L79" s="117">
        <f t="shared" si="12"/>
        <v>0</v>
      </c>
      <c r="M79" s="840">
        <f>SUM(G79-(G79*L79))</f>
        <v>5557</v>
      </c>
      <c r="N79" s="421">
        <f t="shared" si="13"/>
        <v>1980</v>
      </c>
      <c r="O79" s="434">
        <f t="shared" si="14"/>
        <v>0</v>
      </c>
      <c r="P79" s="431" t="s">
        <v>108</v>
      </c>
      <c r="Q79" s="424">
        <v>0.313</v>
      </c>
      <c r="R79" s="436">
        <v>47</v>
      </c>
      <c r="S79" s="52"/>
      <c r="T79" s="74"/>
      <c r="U79" s="74"/>
      <c r="V79" s="74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4"/>
      <c r="BC79" s="54"/>
      <c r="BD79" s="54"/>
      <c r="BE79" s="54"/>
    </row>
    <row r="80" spans="1:57" s="53" customFormat="1" ht="15" customHeight="1">
      <c r="A80" s="721"/>
      <c r="B80" s="115" t="s">
        <v>682</v>
      </c>
      <c r="C80" s="881"/>
      <c r="D80" s="881"/>
      <c r="E80" s="730"/>
      <c r="F80" s="730"/>
      <c r="G80" s="845"/>
      <c r="H80" s="421">
        <v>3577</v>
      </c>
      <c r="I80" s="839"/>
      <c r="J80" s="578">
        <v>386900</v>
      </c>
      <c r="K80" s="122"/>
      <c r="L80" s="117">
        <f t="shared" si="12"/>
        <v>0</v>
      </c>
      <c r="M80" s="840"/>
      <c r="N80" s="421">
        <f t="shared" si="13"/>
        <v>3577</v>
      </c>
      <c r="O80" s="434">
        <f t="shared" si="14"/>
        <v>0</v>
      </c>
      <c r="P80" s="431" t="s">
        <v>381</v>
      </c>
      <c r="Q80" s="430">
        <v>0.3</v>
      </c>
      <c r="R80" s="436">
        <v>75</v>
      </c>
      <c r="S80" s="52"/>
      <c r="T80" s="74"/>
      <c r="U80" s="74"/>
      <c r="V80" s="74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4"/>
      <c r="BC80" s="54"/>
      <c r="BD80" s="54"/>
      <c r="BE80" s="54"/>
    </row>
    <row r="81" spans="1:57" s="53" customFormat="1" ht="15" customHeight="1">
      <c r="A81" s="721" t="s">
        <v>800</v>
      </c>
      <c r="B81" s="109" t="s">
        <v>797</v>
      </c>
      <c r="C81" s="841" t="s">
        <v>1286</v>
      </c>
      <c r="D81" s="841" t="s">
        <v>1287</v>
      </c>
      <c r="E81" s="730" t="s">
        <v>430</v>
      </c>
      <c r="F81" s="730" t="s">
        <v>57</v>
      </c>
      <c r="G81" s="843">
        <v>6092</v>
      </c>
      <c r="H81" s="421">
        <v>1980</v>
      </c>
      <c r="I81" s="718">
        <v>659000</v>
      </c>
      <c r="J81" s="578">
        <v>214200</v>
      </c>
      <c r="K81" s="122"/>
      <c r="L81" s="117">
        <f t="shared" si="12"/>
        <v>0</v>
      </c>
      <c r="M81" s="840">
        <f>SUM(G81-(G81*L81))</f>
        <v>6092</v>
      </c>
      <c r="N81" s="421">
        <f t="shared" si="13"/>
        <v>1980</v>
      </c>
      <c r="O81" s="434">
        <f t="shared" si="14"/>
        <v>0</v>
      </c>
      <c r="P81" s="431" t="s">
        <v>108</v>
      </c>
      <c r="Q81" s="424">
        <v>0.313</v>
      </c>
      <c r="R81" s="436">
        <v>47</v>
      </c>
      <c r="S81" s="52"/>
      <c r="T81" s="74"/>
      <c r="U81" s="74"/>
      <c r="V81" s="74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</row>
    <row r="82" spans="1:57" s="53" customFormat="1" ht="15" customHeight="1">
      <c r="A82" s="721"/>
      <c r="B82" s="109" t="s">
        <v>683</v>
      </c>
      <c r="C82" s="881"/>
      <c r="D82" s="881"/>
      <c r="E82" s="730"/>
      <c r="F82" s="730"/>
      <c r="G82" s="845"/>
      <c r="H82" s="421">
        <v>4112</v>
      </c>
      <c r="I82" s="839"/>
      <c r="J82" s="578">
        <v>444800</v>
      </c>
      <c r="K82" s="122"/>
      <c r="L82" s="117">
        <f t="shared" si="12"/>
        <v>0</v>
      </c>
      <c r="M82" s="840"/>
      <c r="N82" s="421">
        <f t="shared" si="13"/>
        <v>4112</v>
      </c>
      <c r="O82" s="434">
        <f t="shared" si="14"/>
        <v>0</v>
      </c>
      <c r="P82" s="431" t="s">
        <v>381</v>
      </c>
      <c r="Q82" s="430">
        <v>0.3</v>
      </c>
      <c r="R82" s="436">
        <v>75</v>
      </c>
      <c r="S82" s="52"/>
      <c r="T82" s="74"/>
      <c r="U82" s="74"/>
      <c r="V82" s="74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</row>
    <row r="83" spans="1:57" ht="29.4" customHeight="1">
      <c r="A83" s="849" t="s">
        <v>528</v>
      </c>
      <c r="B83" s="731"/>
      <c r="C83" s="731"/>
      <c r="D83" s="731"/>
      <c r="E83" s="731"/>
      <c r="F83" s="731"/>
      <c r="G83" s="731"/>
      <c r="H83" s="731"/>
      <c r="I83" s="731"/>
      <c r="J83" s="731"/>
      <c r="K83" s="731"/>
      <c r="L83" s="731"/>
      <c r="M83" s="731"/>
      <c r="N83" s="731"/>
      <c r="O83" s="118"/>
      <c r="P83" s="119"/>
      <c r="Q83" s="119"/>
      <c r="R83" s="228"/>
      <c r="T83" s="74"/>
      <c r="U83" s="74"/>
      <c r="V83" s="74"/>
      <c r="BB83" s="46"/>
      <c r="BC83" s="46"/>
      <c r="BD83" s="46"/>
      <c r="BE83" s="46"/>
    </row>
    <row r="84" spans="1:57" ht="29.4" customHeight="1">
      <c r="A84" s="902" t="s">
        <v>527</v>
      </c>
      <c r="B84" s="903"/>
      <c r="C84" s="903"/>
      <c r="D84" s="903"/>
      <c r="E84" s="903"/>
      <c r="F84" s="903"/>
      <c r="G84" s="903"/>
      <c r="H84" s="903"/>
      <c r="I84" s="903"/>
      <c r="J84" s="903"/>
      <c r="K84" s="903"/>
      <c r="L84" s="903"/>
      <c r="M84" s="903"/>
      <c r="N84" s="903"/>
      <c r="O84" s="903"/>
      <c r="P84" s="903"/>
      <c r="Q84" s="903"/>
      <c r="R84" s="904"/>
      <c r="T84" s="74"/>
      <c r="U84" s="74"/>
      <c r="V84" s="74"/>
    </row>
    <row r="85" spans="1:57" ht="15.75" customHeight="1">
      <c r="A85" s="721" t="s">
        <v>793</v>
      </c>
      <c r="B85" s="109" t="s">
        <v>789</v>
      </c>
      <c r="C85" s="846" t="s">
        <v>427</v>
      </c>
      <c r="D85" s="846" t="s">
        <v>428</v>
      </c>
      <c r="E85" s="739" t="s">
        <v>220</v>
      </c>
      <c r="F85" s="739" t="s">
        <v>364</v>
      </c>
      <c r="G85" s="843">
        <v>2222</v>
      </c>
      <c r="H85" s="421">
        <v>936</v>
      </c>
      <c r="I85" s="718">
        <v>240400</v>
      </c>
      <c r="J85" s="578">
        <v>101300</v>
      </c>
      <c r="K85" s="122"/>
      <c r="L85" s="117">
        <f t="shared" ref="L85:L98" si="15">$D$3</f>
        <v>0</v>
      </c>
      <c r="M85" s="840">
        <f>SUM(G85-(G85*L85))</f>
        <v>2222</v>
      </c>
      <c r="N85" s="421">
        <f t="shared" ref="N85:N98" si="16">SUM(H85-(H85*L85))</f>
        <v>936</v>
      </c>
      <c r="O85" s="434">
        <f t="shared" ref="O85:O98" si="17">K85*N85</f>
        <v>0</v>
      </c>
      <c r="P85" s="431" t="s">
        <v>108</v>
      </c>
      <c r="Q85" s="430">
        <v>0.313</v>
      </c>
      <c r="R85" s="435">
        <v>43</v>
      </c>
      <c r="T85" s="74"/>
      <c r="U85" s="74"/>
      <c r="V85" s="74"/>
      <c r="BB85" s="46"/>
      <c r="BC85" s="46"/>
      <c r="BD85" s="46"/>
      <c r="BE85" s="46"/>
    </row>
    <row r="86" spans="1:57" ht="15" customHeight="1">
      <c r="A86" s="722"/>
      <c r="B86" s="115" t="s">
        <v>697</v>
      </c>
      <c r="C86" s="867"/>
      <c r="D86" s="867"/>
      <c r="E86" s="739"/>
      <c r="F86" s="739"/>
      <c r="G86" s="845"/>
      <c r="H86" s="421">
        <v>1286</v>
      </c>
      <c r="I86" s="839"/>
      <c r="J86" s="578">
        <v>139100</v>
      </c>
      <c r="K86" s="122"/>
      <c r="L86" s="117">
        <f t="shared" si="15"/>
        <v>0</v>
      </c>
      <c r="M86" s="840"/>
      <c r="N86" s="421">
        <f t="shared" si="16"/>
        <v>1286</v>
      </c>
      <c r="O86" s="434">
        <f t="shared" si="17"/>
        <v>0</v>
      </c>
      <c r="P86" s="431" t="s">
        <v>297</v>
      </c>
      <c r="Q86" s="430">
        <v>0.249</v>
      </c>
      <c r="R86" s="436">
        <v>40</v>
      </c>
      <c r="T86" s="74"/>
      <c r="U86" s="74"/>
      <c r="V86" s="74"/>
      <c r="BB86" s="46"/>
      <c r="BC86" s="46"/>
      <c r="BD86" s="46"/>
      <c r="BE86" s="46"/>
    </row>
    <row r="87" spans="1:57" ht="15.75" customHeight="1">
      <c r="A87" s="721" t="s">
        <v>794</v>
      </c>
      <c r="B87" s="109" t="s">
        <v>790</v>
      </c>
      <c r="C87" s="846" t="s">
        <v>431</v>
      </c>
      <c r="D87" s="846" t="s">
        <v>432</v>
      </c>
      <c r="E87" s="739" t="s">
        <v>433</v>
      </c>
      <c r="F87" s="739" t="s">
        <v>214</v>
      </c>
      <c r="G87" s="843">
        <v>2504</v>
      </c>
      <c r="H87" s="421">
        <v>989</v>
      </c>
      <c r="I87" s="718">
        <v>270900</v>
      </c>
      <c r="J87" s="578">
        <v>107000</v>
      </c>
      <c r="K87" s="122"/>
      <c r="L87" s="117">
        <f t="shared" si="15"/>
        <v>0</v>
      </c>
      <c r="M87" s="840">
        <f>SUM(G87-(G87*L87))</f>
        <v>2504</v>
      </c>
      <c r="N87" s="421">
        <f t="shared" si="16"/>
        <v>989</v>
      </c>
      <c r="O87" s="434">
        <f t="shared" si="17"/>
        <v>0</v>
      </c>
      <c r="P87" s="431" t="s">
        <v>108</v>
      </c>
      <c r="Q87" s="430">
        <v>0.313</v>
      </c>
      <c r="R87" s="435">
        <v>43</v>
      </c>
      <c r="T87" s="74"/>
      <c r="U87" s="74"/>
      <c r="V87" s="74"/>
      <c r="BB87" s="46"/>
      <c r="BC87" s="46"/>
      <c r="BD87" s="46"/>
      <c r="BE87" s="46"/>
    </row>
    <row r="88" spans="1:57" ht="15" customHeight="1">
      <c r="A88" s="722"/>
      <c r="B88" s="115" t="s">
        <v>698</v>
      </c>
      <c r="C88" s="867"/>
      <c r="D88" s="867"/>
      <c r="E88" s="739"/>
      <c r="F88" s="739"/>
      <c r="G88" s="845"/>
      <c r="H88" s="421">
        <v>1515</v>
      </c>
      <c r="I88" s="839"/>
      <c r="J88" s="578">
        <v>163900</v>
      </c>
      <c r="K88" s="122"/>
      <c r="L88" s="117">
        <f t="shared" si="15"/>
        <v>0</v>
      </c>
      <c r="M88" s="840"/>
      <c r="N88" s="421">
        <f t="shared" si="16"/>
        <v>1515</v>
      </c>
      <c r="O88" s="434">
        <f t="shared" si="17"/>
        <v>0</v>
      </c>
      <c r="P88" s="431" t="s">
        <v>297</v>
      </c>
      <c r="Q88" s="430">
        <v>0.249</v>
      </c>
      <c r="R88" s="436">
        <v>42</v>
      </c>
      <c r="T88" s="74"/>
      <c r="U88" s="74"/>
      <c r="V88" s="74"/>
      <c r="BB88" s="46"/>
      <c r="BC88" s="46"/>
      <c r="BD88" s="46"/>
      <c r="BE88" s="46"/>
    </row>
    <row r="89" spans="1:57" s="56" customFormat="1" ht="15" customHeight="1">
      <c r="A89" s="721" t="s">
        <v>795</v>
      </c>
      <c r="B89" s="109" t="s">
        <v>791</v>
      </c>
      <c r="C89" s="846" t="s">
        <v>434</v>
      </c>
      <c r="D89" s="846" t="s">
        <v>435</v>
      </c>
      <c r="E89" s="739" t="s">
        <v>34</v>
      </c>
      <c r="F89" s="739" t="s">
        <v>45</v>
      </c>
      <c r="G89" s="843">
        <v>3252</v>
      </c>
      <c r="H89" s="421">
        <v>1029</v>
      </c>
      <c r="I89" s="718">
        <v>351800</v>
      </c>
      <c r="J89" s="578">
        <v>111300</v>
      </c>
      <c r="K89" s="122"/>
      <c r="L89" s="117">
        <f t="shared" si="15"/>
        <v>0</v>
      </c>
      <c r="M89" s="840">
        <f>SUM(G89-(G89*L89))</f>
        <v>3252</v>
      </c>
      <c r="N89" s="421">
        <f t="shared" si="16"/>
        <v>1029</v>
      </c>
      <c r="O89" s="434">
        <f t="shared" si="17"/>
        <v>0</v>
      </c>
      <c r="P89" s="431" t="s">
        <v>108</v>
      </c>
      <c r="Q89" s="430">
        <v>0.313</v>
      </c>
      <c r="R89" s="435">
        <v>45</v>
      </c>
      <c r="S89" s="47"/>
      <c r="T89" s="74"/>
      <c r="U89" s="74"/>
      <c r="V89" s="74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6"/>
      <c r="BC89" s="46"/>
      <c r="BD89" s="46"/>
      <c r="BE89" s="46"/>
    </row>
    <row r="90" spans="1:57" s="56" customFormat="1" ht="15" customHeight="1">
      <c r="A90" s="722"/>
      <c r="B90" s="115" t="s">
        <v>699</v>
      </c>
      <c r="C90" s="867"/>
      <c r="D90" s="867"/>
      <c r="E90" s="739"/>
      <c r="F90" s="739"/>
      <c r="G90" s="845"/>
      <c r="H90" s="421">
        <v>2223</v>
      </c>
      <c r="I90" s="839"/>
      <c r="J90" s="578">
        <v>240500</v>
      </c>
      <c r="K90" s="122"/>
      <c r="L90" s="117">
        <f t="shared" si="15"/>
        <v>0</v>
      </c>
      <c r="M90" s="840"/>
      <c r="N90" s="421">
        <f t="shared" si="16"/>
        <v>2223</v>
      </c>
      <c r="O90" s="434">
        <f t="shared" si="17"/>
        <v>0</v>
      </c>
      <c r="P90" s="431" t="s">
        <v>376</v>
      </c>
      <c r="Q90" s="430">
        <v>0.23699999999999999</v>
      </c>
      <c r="R90" s="436">
        <v>61</v>
      </c>
      <c r="S90" s="47"/>
      <c r="T90" s="74"/>
      <c r="U90" s="74"/>
      <c r="V90" s="74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6"/>
      <c r="BC90" s="46"/>
      <c r="BD90" s="46"/>
      <c r="BE90" s="46"/>
    </row>
    <row r="91" spans="1:57" s="53" customFormat="1" ht="15" customHeight="1">
      <c r="A91" s="721" t="s">
        <v>796</v>
      </c>
      <c r="B91" s="109" t="s">
        <v>792</v>
      </c>
      <c r="C91" s="846" t="s">
        <v>1288</v>
      </c>
      <c r="D91" s="846" t="s">
        <v>616</v>
      </c>
      <c r="E91" s="739" t="s">
        <v>436</v>
      </c>
      <c r="F91" s="739" t="s">
        <v>437</v>
      </c>
      <c r="G91" s="843">
        <v>3957</v>
      </c>
      <c r="H91" s="421">
        <v>1515</v>
      </c>
      <c r="I91" s="718">
        <v>428100</v>
      </c>
      <c r="J91" s="578">
        <v>163900</v>
      </c>
      <c r="K91" s="122"/>
      <c r="L91" s="117">
        <f t="shared" si="15"/>
        <v>0</v>
      </c>
      <c r="M91" s="840">
        <f>SUM(G91-(G91*L91))</f>
        <v>3957</v>
      </c>
      <c r="N91" s="421">
        <f t="shared" si="16"/>
        <v>1515</v>
      </c>
      <c r="O91" s="434">
        <f t="shared" si="17"/>
        <v>0</v>
      </c>
      <c r="P91" s="431" t="s">
        <v>108</v>
      </c>
      <c r="Q91" s="430">
        <v>0.313</v>
      </c>
      <c r="R91" s="435">
        <v>45</v>
      </c>
      <c r="S91" s="52"/>
      <c r="T91" s="74"/>
      <c r="U91" s="74"/>
      <c r="V91" s="74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4"/>
      <c r="BC91" s="54"/>
      <c r="BD91" s="54"/>
      <c r="BE91" s="54"/>
    </row>
    <row r="92" spans="1:57" s="53" customFormat="1" ht="15" customHeight="1">
      <c r="A92" s="721"/>
      <c r="B92" s="115" t="s">
        <v>700</v>
      </c>
      <c r="C92" s="867"/>
      <c r="D92" s="867"/>
      <c r="E92" s="739"/>
      <c r="F92" s="739"/>
      <c r="G92" s="845"/>
      <c r="H92" s="421">
        <v>2442</v>
      </c>
      <c r="I92" s="839"/>
      <c r="J92" s="578">
        <v>264200</v>
      </c>
      <c r="K92" s="122"/>
      <c r="L92" s="117">
        <f t="shared" si="15"/>
        <v>0</v>
      </c>
      <c r="M92" s="840"/>
      <c r="N92" s="421">
        <f t="shared" si="16"/>
        <v>2442</v>
      </c>
      <c r="O92" s="434">
        <f t="shared" si="17"/>
        <v>0</v>
      </c>
      <c r="P92" s="431" t="s">
        <v>376</v>
      </c>
      <c r="Q92" s="430">
        <v>0.23699999999999999</v>
      </c>
      <c r="R92" s="436">
        <v>61</v>
      </c>
      <c r="S92" s="52"/>
      <c r="T92" s="74"/>
      <c r="U92" s="74"/>
      <c r="V92" s="74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4"/>
      <c r="BC92" s="54"/>
      <c r="BD92" s="54"/>
      <c r="BE92" s="54"/>
    </row>
    <row r="93" spans="1:57" s="53" customFormat="1" ht="15" customHeight="1">
      <c r="A93" s="721" t="s">
        <v>799</v>
      </c>
      <c r="B93" s="109" t="s">
        <v>792</v>
      </c>
      <c r="C93" s="846" t="s">
        <v>613</v>
      </c>
      <c r="D93" s="846" t="s">
        <v>616</v>
      </c>
      <c r="E93" s="739" t="s">
        <v>436</v>
      </c>
      <c r="F93" s="739" t="s">
        <v>437</v>
      </c>
      <c r="G93" s="843">
        <v>4322</v>
      </c>
      <c r="H93" s="421">
        <v>1515</v>
      </c>
      <c r="I93" s="718">
        <v>467600</v>
      </c>
      <c r="J93" s="578">
        <v>163900</v>
      </c>
      <c r="K93" s="122"/>
      <c r="L93" s="117">
        <f t="shared" si="15"/>
        <v>0</v>
      </c>
      <c r="M93" s="840">
        <f>SUM(G93-(G93*L93))</f>
        <v>4322</v>
      </c>
      <c r="N93" s="421">
        <f t="shared" si="16"/>
        <v>1515</v>
      </c>
      <c r="O93" s="434">
        <f t="shared" si="17"/>
        <v>0</v>
      </c>
      <c r="P93" s="431" t="s">
        <v>108</v>
      </c>
      <c r="Q93" s="424">
        <v>0.313</v>
      </c>
      <c r="R93" s="436">
        <v>45</v>
      </c>
      <c r="S93" s="52"/>
      <c r="T93" s="74"/>
      <c r="U93" s="74"/>
      <c r="V93" s="74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4"/>
      <c r="BC93" s="54"/>
      <c r="BD93" s="54"/>
      <c r="BE93" s="54"/>
    </row>
    <row r="94" spans="1:57" s="53" customFormat="1" ht="15" customHeight="1">
      <c r="A94" s="721"/>
      <c r="B94" s="109" t="s">
        <v>701</v>
      </c>
      <c r="C94" s="867"/>
      <c r="D94" s="867"/>
      <c r="E94" s="739"/>
      <c r="F94" s="739"/>
      <c r="G94" s="845"/>
      <c r="H94" s="421">
        <v>2807</v>
      </c>
      <c r="I94" s="839"/>
      <c r="J94" s="578">
        <v>303700</v>
      </c>
      <c r="K94" s="122"/>
      <c r="L94" s="117">
        <f t="shared" si="15"/>
        <v>0</v>
      </c>
      <c r="M94" s="840"/>
      <c r="N94" s="421">
        <f t="shared" si="16"/>
        <v>2807</v>
      </c>
      <c r="O94" s="434">
        <f t="shared" si="17"/>
        <v>0</v>
      </c>
      <c r="P94" s="431" t="s">
        <v>376</v>
      </c>
      <c r="Q94" s="430">
        <v>0.23699999999999999</v>
      </c>
      <c r="R94" s="436">
        <v>62</v>
      </c>
      <c r="S94" s="52"/>
      <c r="T94" s="74"/>
      <c r="U94" s="74"/>
      <c r="V94" s="74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4"/>
      <c r="BC94" s="54"/>
      <c r="BD94" s="54"/>
      <c r="BE94" s="54"/>
    </row>
    <row r="95" spans="1:57" s="53" customFormat="1" ht="15" customHeight="1">
      <c r="A95" s="721" t="s">
        <v>798</v>
      </c>
      <c r="B95" s="109" t="s">
        <v>797</v>
      </c>
      <c r="C95" s="841" t="s">
        <v>617</v>
      </c>
      <c r="D95" s="841" t="s">
        <v>618</v>
      </c>
      <c r="E95" s="730" t="s">
        <v>438</v>
      </c>
      <c r="F95" s="730" t="s">
        <v>439</v>
      </c>
      <c r="G95" s="843">
        <v>4662</v>
      </c>
      <c r="H95" s="421">
        <v>1980</v>
      </c>
      <c r="I95" s="718">
        <v>504300</v>
      </c>
      <c r="J95" s="578">
        <v>214200</v>
      </c>
      <c r="K95" s="122"/>
      <c r="L95" s="117">
        <f t="shared" si="15"/>
        <v>0</v>
      </c>
      <c r="M95" s="840">
        <f>SUM(G95-(G95*L95))</f>
        <v>4662</v>
      </c>
      <c r="N95" s="421">
        <f t="shared" si="16"/>
        <v>1980</v>
      </c>
      <c r="O95" s="434">
        <f t="shared" si="17"/>
        <v>0</v>
      </c>
      <c r="P95" s="431" t="s">
        <v>108</v>
      </c>
      <c r="Q95" s="424">
        <v>0.313</v>
      </c>
      <c r="R95" s="436">
        <v>47</v>
      </c>
      <c r="S95" s="52"/>
      <c r="T95" s="74"/>
      <c r="U95" s="74"/>
      <c r="V95" s="74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4"/>
      <c r="BC95" s="54"/>
      <c r="BD95" s="54"/>
      <c r="BE95" s="54"/>
    </row>
    <row r="96" spans="1:57" s="53" customFormat="1" ht="15" customHeight="1">
      <c r="A96" s="721"/>
      <c r="B96" s="115" t="s">
        <v>702</v>
      </c>
      <c r="C96" s="881"/>
      <c r="D96" s="881"/>
      <c r="E96" s="730"/>
      <c r="F96" s="730"/>
      <c r="G96" s="845"/>
      <c r="H96" s="421">
        <v>2682</v>
      </c>
      <c r="I96" s="839"/>
      <c r="J96" s="578">
        <v>290100</v>
      </c>
      <c r="K96" s="122"/>
      <c r="L96" s="117">
        <f t="shared" si="15"/>
        <v>0</v>
      </c>
      <c r="M96" s="840"/>
      <c r="N96" s="421">
        <f t="shared" si="16"/>
        <v>2682</v>
      </c>
      <c r="O96" s="434">
        <f t="shared" si="17"/>
        <v>0</v>
      </c>
      <c r="P96" s="431" t="s">
        <v>381</v>
      </c>
      <c r="Q96" s="430">
        <v>0.3</v>
      </c>
      <c r="R96" s="436">
        <v>71</v>
      </c>
      <c r="S96" s="52"/>
      <c r="T96" s="74"/>
      <c r="U96" s="74"/>
      <c r="V96" s="74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4"/>
      <c r="BC96" s="54"/>
      <c r="BD96" s="54"/>
      <c r="BE96" s="54"/>
    </row>
    <row r="97" spans="1:57" s="53" customFormat="1" ht="15" customHeight="1">
      <c r="A97" s="721" t="s">
        <v>800</v>
      </c>
      <c r="B97" s="109" t="s">
        <v>797</v>
      </c>
      <c r="C97" s="841" t="s">
        <v>617</v>
      </c>
      <c r="D97" s="841" t="s">
        <v>618</v>
      </c>
      <c r="E97" s="730" t="s">
        <v>440</v>
      </c>
      <c r="F97" s="730" t="s">
        <v>439</v>
      </c>
      <c r="G97" s="843">
        <v>5063</v>
      </c>
      <c r="H97" s="421">
        <v>1980</v>
      </c>
      <c r="I97" s="718">
        <v>547700</v>
      </c>
      <c r="J97" s="578">
        <v>214200</v>
      </c>
      <c r="K97" s="122"/>
      <c r="L97" s="117">
        <f t="shared" si="15"/>
        <v>0</v>
      </c>
      <c r="M97" s="840">
        <f>SUM(G97-(G97*L97))</f>
        <v>5063</v>
      </c>
      <c r="N97" s="421">
        <f t="shared" si="16"/>
        <v>1980</v>
      </c>
      <c r="O97" s="434">
        <f t="shared" si="17"/>
        <v>0</v>
      </c>
      <c r="P97" s="431" t="s">
        <v>108</v>
      </c>
      <c r="Q97" s="424">
        <v>0.313</v>
      </c>
      <c r="R97" s="436">
        <v>47</v>
      </c>
      <c r="S97" s="52"/>
      <c r="T97" s="74"/>
      <c r="U97" s="74"/>
      <c r="V97" s="74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</row>
    <row r="98" spans="1:57" s="53" customFormat="1" ht="15" customHeight="1">
      <c r="A98" s="721"/>
      <c r="B98" s="109" t="s">
        <v>703</v>
      </c>
      <c r="C98" s="881"/>
      <c r="D98" s="881"/>
      <c r="E98" s="730"/>
      <c r="F98" s="730"/>
      <c r="G98" s="845"/>
      <c r="H98" s="421">
        <v>3083</v>
      </c>
      <c r="I98" s="839"/>
      <c r="J98" s="578">
        <v>333500</v>
      </c>
      <c r="K98" s="122"/>
      <c r="L98" s="117">
        <f t="shared" si="15"/>
        <v>0</v>
      </c>
      <c r="M98" s="840"/>
      <c r="N98" s="421">
        <f t="shared" si="16"/>
        <v>3083</v>
      </c>
      <c r="O98" s="434">
        <f t="shared" si="17"/>
        <v>0</v>
      </c>
      <c r="P98" s="431" t="s">
        <v>381</v>
      </c>
      <c r="Q98" s="430">
        <v>0.3</v>
      </c>
      <c r="R98" s="436">
        <v>71</v>
      </c>
      <c r="S98" s="52"/>
      <c r="T98" s="74"/>
      <c r="U98" s="74"/>
      <c r="V98" s="74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</row>
    <row r="99" spans="1:57" ht="29.4" customHeight="1">
      <c r="A99" s="849" t="s">
        <v>1390</v>
      </c>
      <c r="B99" s="731"/>
      <c r="C99" s="731"/>
      <c r="D99" s="731"/>
      <c r="E99" s="731"/>
      <c r="F99" s="731"/>
      <c r="G99" s="731"/>
      <c r="H99" s="731"/>
      <c r="I99" s="731"/>
      <c r="J99" s="731"/>
      <c r="K99" s="731"/>
      <c r="L99" s="731"/>
      <c r="M99" s="731"/>
      <c r="N99" s="731"/>
      <c r="O99" s="118"/>
      <c r="P99" s="119"/>
      <c r="Q99" s="119"/>
      <c r="R99" s="228"/>
      <c r="T99" s="74"/>
      <c r="U99" s="74"/>
      <c r="V99" s="74"/>
      <c r="BB99" s="46"/>
      <c r="BC99" s="46"/>
      <c r="BD99" s="46"/>
      <c r="BE99" s="46"/>
    </row>
    <row r="100" spans="1:57" ht="29.4" customHeight="1">
      <c r="A100" s="744" t="s">
        <v>529</v>
      </c>
      <c r="B100" s="745"/>
      <c r="C100" s="745"/>
      <c r="D100" s="745"/>
      <c r="E100" s="745"/>
      <c r="F100" s="745"/>
      <c r="G100" s="745"/>
      <c r="H100" s="745"/>
      <c r="I100" s="745"/>
      <c r="J100" s="745"/>
      <c r="K100" s="745"/>
      <c r="L100" s="745"/>
      <c r="M100" s="745"/>
      <c r="N100" s="745"/>
      <c r="O100" s="745"/>
      <c r="P100" s="745"/>
      <c r="Q100" s="745"/>
      <c r="R100" s="746"/>
      <c r="T100" s="74"/>
      <c r="U100" s="74"/>
      <c r="V100" s="74"/>
    </row>
    <row r="101" spans="1:57" s="53" customFormat="1" ht="15" customHeight="1">
      <c r="A101" s="877" t="s">
        <v>801</v>
      </c>
      <c r="B101" s="109" t="s">
        <v>802</v>
      </c>
      <c r="C101" s="846" t="s">
        <v>1291</v>
      </c>
      <c r="D101" s="846" t="s">
        <v>1292</v>
      </c>
      <c r="E101" s="814" t="s">
        <v>46</v>
      </c>
      <c r="F101" s="814" t="s">
        <v>63</v>
      </c>
      <c r="G101" s="843">
        <v>5566</v>
      </c>
      <c r="H101" s="421">
        <v>2500</v>
      </c>
      <c r="I101" s="718">
        <v>602100</v>
      </c>
      <c r="J101" s="578">
        <v>270400</v>
      </c>
      <c r="K101" s="122"/>
      <c r="L101" s="117">
        <f t="shared" ref="L101:L114" si="18">$D$3</f>
        <v>0</v>
      </c>
      <c r="M101" s="840">
        <f>SUM(G101-(G101*L101))</f>
        <v>5566</v>
      </c>
      <c r="N101" s="421">
        <f t="shared" ref="N101:N114" si="19">SUM(H101-(H101*L101))</f>
        <v>2500</v>
      </c>
      <c r="O101" s="434">
        <f t="shared" ref="O101:O114" si="20">K101*N101</f>
        <v>0</v>
      </c>
      <c r="P101" s="431" t="s">
        <v>109</v>
      </c>
      <c r="Q101" s="430">
        <v>0.36199999999999999</v>
      </c>
      <c r="R101" s="435">
        <v>51</v>
      </c>
      <c r="S101" s="52"/>
      <c r="T101" s="74"/>
      <c r="U101" s="74"/>
      <c r="V101" s="74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  <c r="AW101" s="52"/>
      <c r="AX101" s="52"/>
      <c r="AY101" s="52"/>
      <c r="AZ101" s="52"/>
      <c r="BA101" s="52"/>
    </row>
    <row r="102" spans="1:57" s="53" customFormat="1" ht="15" customHeight="1">
      <c r="A102" s="877"/>
      <c r="B102" s="109" t="s">
        <v>739</v>
      </c>
      <c r="C102" s="889"/>
      <c r="D102" s="889"/>
      <c r="E102" s="814"/>
      <c r="F102" s="814"/>
      <c r="G102" s="845"/>
      <c r="H102" s="421">
        <v>3066</v>
      </c>
      <c r="I102" s="839"/>
      <c r="J102" s="578">
        <v>331700</v>
      </c>
      <c r="K102" s="122"/>
      <c r="L102" s="117">
        <f t="shared" si="18"/>
        <v>0</v>
      </c>
      <c r="M102" s="840"/>
      <c r="N102" s="421">
        <f t="shared" si="19"/>
        <v>3066</v>
      </c>
      <c r="O102" s="434">
        <f t="shared" si="20"/>
        <v>0</v>
      </c>
      <c r="P102" s="431" t="s">
        <v>107</v>
      </c>
      <c r="Q102" s="430">
        <v>0.66900000000000004</v>
      </c>
      <c r="R102" s="435">
        <v>117</v>
      </c>
      <c r="S102" s="52"/>
      <c r="T102" s="74"/>
      <c r="U102" s="74"/>
      <c r="V102" s="74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52"/>
      <c r="AY102" s="52"/>
      <c r="AZ102" s="52"/>
      <c r="BA102" s="52"/>
    </row>
    <row r="103" spans="1:57" s="53" customFormat="1" ht="15" customHeight="1">
      <c r="A103" s="877" t="s">
        <v>815</v>
      </c>
      <c r="B103" s="109" t="s">
        <v>802</v>
      </c>
      <c r="C103" s="847" t="s">
        <v>1293</v>
      </c>
      <c r="D103" s="847" t="s">
        <v>1294</v>
      </c>
      <c r="E103" s="814" t="s">
        <v>46</v>
      </c>
      <c r="F103" s="814" t="s">
        <v>63</v>
      </c>
      <c r="G103" s="843">
        <v>5818</v>
      </c>
      <c r="H103" s="421">
        <v>2500</v>
      </c>
      <c r="I103" s="718">
        <v>629300</v>
      </c>
      <c r="J103" s="578">
        <v>270400</v>
      </c>
      <c r="K103" s="122"/>
      <c r="L103" s="117">
        <f t="shared" si="18"/>
        <v>0</v>
      </c>
      <c r="M103" s="840">
        <f>SUM(G103-(G103*L103))</f>
        <v>5818</v>
      </c>
      <c r="N103" s="421">
        <f t="shared" si="19"/>
        <v>2500</v>
      </c>
      <c r="O103" s="434">
        <f t="shared" si="20"/>
        <v>0</v>
      </c>
      <c r="P103" s="431" t="s">
        <v>109</v>
      </c>
      <c r="Q103" s="430">
        <v>0.36199999999999999</v>
      </c>
      <c r="R103" s="435">
        <v>51</v>
      </c>
      <c r="S103" s="52"/>
      <c r="T103" s="74"/>
      <c r="U103" s="74"/>
      <c r="V103" s="74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2"/>
      <c r="AU103" s="52"/>
      <c r="AV103" s="52"/>
      <c r="AW103" s="52"/>
      <c r="AX103" s="52"/>
      <c r="AY103" s="52"/>
      <c r="AZ103" s="52"/>
      <c r="BA103" s="52"/>
    </row>
    <row r="104" spans="1:57" s="53" customFormat="1" ht="15" customHeight="1">
      <c r="A104" s="877"/>
      <c r="B104" s="109" t="s">
        <v>740</v>
      </c>
      <c r="C104" s="889"/>
      <c r="D104" s="889"/>
      <c r="E104" s="814"/>
      <c r="F104" s="814"/>
      <c r="G104" s="845"/>
      <c r="H104" s="421">
        <v>3318</v>
      </c>
      <c r="I104" s="839"/>
      <c r="J104" s="578">
        <v>358900</v>
      </c>
      <c r="K104" s="122"/>
      <c r="L104" s="117">
        <f t="shared" si="18"/>
        <v>0</v>
      </c>
      <c r="M104" s="840"/>
      <c r="N104" s="421">
        <f t="shared" si="19"/>
        <v>3318</v>
      </c>
      <c r="O104" s="434">
        <f t="shared" si="20"/>
        <v>0</v>
      </c>
      <c r="P104" s="431" t="s">
        <v>107</v>
      </c>
      <c r="Q104" s="430">
        <v>0.66900000000000004</v>
      </c>
      <c r="R104" s="435">
        <v>117</v>
      </c>
      <c r="S104" s="52"/>
      <c r="T104" s="74"/>
      <c r="U104" s="74"/>
      <c r="V104" s="74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  <c r="AU104" s="52"/>
      <c r="AV104" s="52"/>
      <c r="AW104" s="52"/>
      <c r="AX104" s="52"/>
      <c r="AY104" s="52"/>
      <c r="AZ104" s="52"/>
      <c r="BA104" s="52"/>
    </row>
    <row r="105" spans="1:57" ht="15" customHeight="1">
      <c r="A105" s="793" t="s">
        <v>814</v>
      </c>
      <c r="B105" s="109" t="s">
        <v>803</v>
      </c>
      <c r="C105" s="842" t="s">
        <v>1295</v>
      </c>
      <c r="D105" s="842" t="s">
        <v>1296</v>
      </c>
      <c r="E105" s="814" t="s">
        <v>52</v>
      </c>
      <c r="F105" s="814" t="s">
        <v>56</v>
      </c>
      <c r="G105" s="843">
        <v>7318</v>
      </c>
      <c r="H105" s="421">
        <v>3903</v>
      </c>
      <c r="I105" s="718">
        <v>791600</v>
      </c>
      <c r="J105" s="578">
        <v>422200</v>
      </c>
      <c r="K105" s="122"/>
      <c r="L105" s="117">
        <f t="shared" si="18"/>
        <v>0</v>
      </c>
      <c r="M105" s="840">
        <f>SUM(G105-(G105*L105))</f>
        <v>7318</v>
      </c>
      <c r="N105" s="421">
        <f t="shared" si="19"/>
        <v>3903</v>
      </c>
      <c r="O105" s="434">
        <f t="shared" si="20"/>
        <v>0</v>
      </c>
      <c r="P105" s="431" t="s">
        <v>109</v>
      </c>
      <c r="Q105" s="430">
        <v>0.36199999999999999</v>
      </c>
      <c r="R105" s="435">
        <v>51</v>
      </c>
      <c r="T105" s="74"/>
      <c r="U105" s="74"/>
      <c r="V105" s="74"/>
    </row>
    <row r="106" spans="1:57" ht="15" customHeight="1">
      <c r="A106" s="793"/>
      <c r="B106" s="109" t="s">
        <v>742</v>
      </c>
      <c r="C106" s="890"/>
      <c r="D106" s="890"/>
      <c r="E106" s="814"/>
      <c r="F106" s="814"/>
      <c r="G106" s="845"/>
      <c r="H106" s="421">
        <v>3415</v>
      </c>
      <c r="I106" s="839"/>
      <c r="J106" s="578">
        <v>369400</v>
      </c>
      <c r="K106" s="122"/>
      <c r="L106" s="117">
        <f t="shared" si="18"/>
        <v>0</v>
      </c>
      <c r="M106" s="840"/>
      <c r="N106" s="421">
        <f t="shared" si="19"/>
        <v>3415</v>
      </c>
      <c r="O106" s="434">
        <f t="shared" si="20"/>
        <v>0</v>
      </c>
      <c r="P106" s="431" t="s">
        <v>107</v>
      </c>
      <c r="Q106" s="430">
        <v>0.66900000000000004</v>
      </c>
      <c r="R106" s="435">
        <v>94</v>
      </c>
      <c r="T106" s="74"/>
      <c r="U106" s="74"/>
      <c r="V106" s="74"/>
    </row>
    <row r="107" spans="1:57" s="53" customFormat="1" ht="15" customHeight="1">
      <c r="A107" s="793" t="s">
        <v>813</v>
      </c>
      <c r="B107" s="109" t="s">
        <v>803</v>
      </c>
      <c r="C107" s="846" t="s">
        <v>1297</v>
      </c>
      <c r="D107" s="847" t="s">
        <v>1298</v>
      </c>
      <c r="E107" s="848" t="s">
        <v>55</v>
      </c>
      <c r="F107" s="848" t="s">
        <v>64</v>
      </c>
      <c r="G107" s="843">
        <v>7629</v>
      </c>
      <c r="H107" s="421">
        <v>3903</v>
      </c>
      <c r="I107" s="718">
        <v>825300</v>
      </c>
      <c r="J107" s="578">
        <v>422200</v>
      </c>
      <c r="K107" s="122"/>
      <c r="L107" s="117">
        <f t="shared" si="18"/>
        <v>0</v>
      </c>
      <c r="M107" s="840">
        <f>SUM(G107-(G107*L107))</f>
        <v>7629</v>
      </c>
      <c r="N107" s="421">
        <f t="shared" si="19"/>
        <v>3903</v>
      </c>
      <c r="O107" s="434">
        <f t="shared" si="20"/>
        <v>0</v>
      </c>
      <c r="P107" s="431" t="s">
        <v>109</v>
      </c>
      <c r="Q107" s="430">
        <v>0.36199999999999999</v>
      </c>
      <c r="R107" s="435">
        <v>51</v>
      </c>
      <c r="S107" s="52"/>
      <c r="T107" s="74"/>
      <c r="U107" s="74"/>
      <c r="V107" s="74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</row>
    <row r="108" spans="1:57" s="53" customFormat="1" ht="15" customHeight="1">
      <c r="A108" s="794"/>
      <c r="B108" s="109" t="s">
        <v>743</v>
      </c>
      <c r="C108" s="889"/>
      <c r="D108" s="889"/>
      <c r="E108" s="848"/>
      <c r="F108" s="848"/>
      <c r="G108" s="845"/>
      <c r="H108" s="421">
        <v>3726</v>
      </c>
      <c r="I108" s="839"/>
      <c r="J108" s="578">
        <v>403100</v>
      </c>
      <c r="K108" s="122"/>
      <c r="L108" s="117">
        <f t="shared" si="18"/>
        <v>0</v>
      </c>
      <c r="M108" s="840"/>
      <c r="N108" s="421">
        <f t="shared" si="19"/>
        <v>3726</v>
      </c>
      <c r="O108" s="434">
        <f t="shared" si="20"/>
        <v>0</v>
      </c>
      <c r="P108" s="431" t="s">
        <v>107</v>
      </c>
      <c r="Q108" s="430">
        <v>0.66900000000000004</v>
      </c>
      <c r="R108" s="435">
        <v>117</v>
      </c>
      <c r="S108" s="52"/>
      <c r="T108" s="74"/>
      <c r="U108" s="74"/>
      <c r="V108" s="74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</row>
    <row r="109" spans="1:57" s="53" customFormat="1" ht="15" customHeight="1">
      <c r="A109" s="793" t="s">
        <v>812</v>
      </c>
      <c r="B109" s="109" t="s">
        <v>804</v>
      </c>
      <c r="C109" s="875" t="s">
        <v>1299</v>
      </c>
      <c r="D109" s="875" t="s">
        <v>1300</v>
      </c>
      <c r="E109" s="848" t="s">
        <v>89</v>
      </c>
      <c r="F109" s="848" t="s">
        <v>147</v>
      </c>
      <c r="G109" s="843">
        <v>8157</v>
      </c>
      <c r="H109" s="421">
        <v>4175</v>
      </c>
      <c r="I109" s="718">
        <v>882300</v>
      </c>
      <c r="J109" s="578">
        <v>451600</v>
      </c>
      <c r="K109" s="122"/>
      <c r="L109" s="117">
        <f t="shared" si="18"/>
        <v>0</v>
      </c>
      <c r="M109" s="840">
        <f>SUM(G109-(G109*L109))</f>
        <v>8157</v>
      </c>
      <c r="N109" s="421">
        <f t="shared" si="19"/>
        <v>4175</v>
      </c>
      <c r="O109" s="434">
        <f t="shared" si="20"/>
        <v>0</v>
      </c>
      <c r="P109" s="413" t="s">
        <v>118</v>
      </c>
      <c r="Q109" s="412">
        <v>0.46200000000000002</v>
      </c>
      <c r="R109" s="438">
        <v>61</v>
      </c>
      <c r="S109" s="52"/>
      <c r="T109" s="74"/>
      <c r="U109" s="74"/>
      <c r="V109" s="74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</row>
    <row r="110" spans="1:57" s="53" customFormat="1" ht="15" customHeight="1">
      <c r="A110" s="794"/>
      <c r="B110" s="109" t="s">
        <v>805</v>
      </c>
      <c r="C110" s="876"/>
      <c r="D110" s="876"/>
      <c r="E110" s="848"/>
      <c r="F110" s="848"/>
      <c r="G110" s="845"/>
      <c r="H110" s="421">
        <v>3982</v>
      </c>
      <c r="I110" s="839"/>
      <c r="J110" s="578">
        <v>430700</v>
      </c>
      <c r="K110" s="122"/>
      <c r="L110" s="117">
        <f t="shared" si="18"/>
        <v>0</v>
      </c>
      <c r="M110" s="840"/>
      <c r="N110" s="421">
        <f t="shared" si="19"/>
        <v>3982</v>
      </c>
      <c r="O110" s="434">
        <f t="shared" si="20"/>
        <v>0</v>
      </c>
      <c r="P110" s="413" t="s">
        <v>116</v>
      </c>
      <c r="Q110" s="430">
        <v>0.66800000000000004</v>
      </c>
      <c r="R110" s="435">
        <v>113</v>
      </c>
      <c r="S110" s="52"/>
      <c r="T110" s="74"/>
      <c r="U110" s="74"/>
      <c r="V110" s="74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</row>
    <row r="111" spans="1:57" s="53" customFormat="1" ht="15" customHeight="1">
      <c r="A111" s="793" t="s">
        <v>811</v>
      </c>
      <c r="B111" s="109" t="s">
        <v>806</v>
      </c>
      <c r="C111" s="875" t="s">
        <v>1191</v>
      </c>
      <c r="D111" s="875" t="s">
        <v>1301</v>
      </c>
      <c r="E111" s="739" t="s">
        <v>252</v>
      </c>
      <c r="F111" s="739" t="s">
        <v>253</v>
      </c>
      <c r="G111" s="843">
        <v>9572</v>
      </c>
      <c r="H111" s="421">
        <v>4882</v>
      </c>
      <c r="I111" s="718">
        <v>1035400</v>
      </c>
      <c r="J111" s="578">
        <v>528100</v>
      </c>
      <c r="K111" s="122"/>
      <c r="L111" s="117">
        <f t="shared" si="18"/>
        <v>0</v>
      </c>
      <c r="M111" s="840">
        <f>SUM(G111-(G111*L111))</f>
        <v>9572</v>
      </c>
      <c r="N111" s="421">
        <f t="shared" si="19"/>
        <v>4882</v>
      </c>
      <c r="O111" s="434">
        <f t="shared" si="20"/>
        <v>0</v>
      </c>
      <c r="P111" s="413" t="s">
        <v>119</v>
      </c>
      <c r="Q111" s="412">
        <v>0.79400000000000004</v>
      </c>
      <c r="R111" s="438">
        <v>115</v>
      </c>
      <c r="S111" s="52"/>
      <c r="T111" s="74"/>
      <c r="U111" s="74"/>
      <c r="V111" s="74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</row>
    <row r="112" spans="1:57" s="53" customFormat="1" ht="15" customHeight="1">
      <c r="A112" s="794"/>
      <c r="B112" s="109" t="s">
        <v>807</v>
      </c>
      <c r="C112" s="876"/>
      <c r="D112" s="876"/>
      <c r="E112" s="739"/>
      <c r="F112" s="739"/>
      <c r="G112" s="845"/>
      <c r="H112" s="421">
        <v>4690</v>
      </c>
      <c r="I112" s="839"/>
      <c r="J112" s="578">
        <v>507300</v>
      </c>
      <c r="K112" s="122"/>
      <c r="L112" s="117">
        <f t="shared" si="18"/>
        <v>0</v>
      </c>
      <c r="M112" s="840"/>
      <c r="N112" s="421">
        <f t="shared" si="19"/>
        <v>4690</v>
      </c>
      <c r="O112" s="434">
        <f t="shared" si="20"/>
        <v>0</v>
      </c>
      <c r="P112" s="413" t="s">
        <v>473</v>
      </c>
      <c r="Q112" s="412">
        <v>1.097</v>
      </c>
      <c r="R112" s="438">
        <v>181</v>
      </c>
      <c r="S112" s="52"/>
      <c r="T112" s="74"/>
      <c r="U112" s="74"/>
      <c r="V112" s="74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</row>
    <row r="113" spans="1:53" s="53" customFormat="1" ht="15" customHeight="1">
      <c r="A113" s="793" t="s">
        <v>810</v>
      </c>
      <c r="B113" s="109" t="s">
        <v>808</v>
      </c>
      <c r="C113" s="875" t="s">
        <v>1289</v>
      </c>
      <c r="D113" s="875" t="s">
        <v>1290</v>
      </c>
      <c r="E113" s="739" t="s">
        <v>349</v>
      </c>
      <c r="F113" s="739" t="s">
        <v>254</v>
      </c>
      <c r="G113" s="843">
        <v>10125</v>
      </c>
      <c r="H113" s="421">
        <v>5163</v>
      </c>
      <c r="I113" s="718">
        <v>1095200</v>
      </c>
      <c r="J113" s="578">
        <v>558500</v>
      </c>
      <c r="K113" s="122"/>
      <c r="L113" s="117">
        <f t="shared" si="18"/>
        <v>0</v>
      </c>
      <c r="M113" s="840">
        <f>SUM(G113-(G113*L113))</f>
        <v>10125</v>
      </c>
      <c r="N113" s="421">
        <f t="shared" si="19"/>
        <v>5163</v>
      </c>
      <c r="O113" s="434">
        <f t="shared" si="20"/>
        <v>0</v>
      </c>
      <c r="P113" s="413" t="s">
        <v>120</v>
      </c>
      <c r="Q113" s="412">
        <v>0.93799999999999994</v>
      </c>
      <c r="R113" s="438">
        <v>125</v>
      </c>
      <c r="S113" s="52"/>
      <c r="T113" s="74"/>
      <c r="U113" s="74"/>
      <c r="V113" s="74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</row>
    <row r="114" spans="1:53" s="53" customFormat="1" ht="15" customHeight="1">
      <c r="A114" s="794"/>
      <c r="B114" s="109" t="s">
        <v>809</v>
      </c>
      <c r="C114" s="876"/>
      <c r="D114" s="876"/>
      <c r="E114" s="739"/>
      <c r="F114" s="739"/>
      <c r="G114" s="845"/>
      <c r="H114" s="421">
        <v>4962</v>
      </c>
      <c r="I114" s="839"/>
      <c r="J114" s="578">
        <v>536700</v>
      </c>
      <c r="K114" s="122"/>
      <c r="L114" s="117">
        <f t="shared" si="18"/>
        <v>0</v>
      </c>
      <c r="M114" s="840"/>
      <c r="N114" s="421">
        <f t="shared" si="19"/>
        <v>4962</v>
      </c>
      <c r="O114" s="434">
        <f t="shared" si="20"/>
        <v>0</v>
      </c>
      <c r="P114" s="413" t="s">
        <v>473</v>
      </c>
      <c r="Q114" s="412">
        <v>1.097</v>
      </c>
      <c r="R114" s="435">
        <v>192</v>
      </c>
      <c r="S114" s="52"/>
      <c r="T114" s="74"/>
      <c r="U114" s="74"/>
      <c r="V114" s="74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</row>
    <row r="115" spans="1:53" s="60" customFormat="1" ht="29.4" customHeight="1">
      <c r="A115" s="849" t="s">
        <v>530</v>
      </c>
      <c r="B115" s="731"/>
      <c r="C115" s="731"/>
      <c r="D115" s="731"/>
      <c r="E115" s="731"/>
      <c r="F115" s="731"/>
      <c r="G115" s="731"/>
      <c r="H115" s="731"/>
      <c r="I115" s="731"/>
      <c r="J115" s="731"/>
      <c r="K115" s="731"/>
      <c r="L115" s="731"/>
      <c r="M115" s="731"/>
      <c r="N115" s="731"/>
      <c r="O115" s="118"/>
      <c r="P115" s="119"/>
      <c r="Q115" s="119"/>
      <c r="R115" s="228"/>
      <c r="S115" s="47"/>
      <c r="T115" s="74"/>
      <c r="U115" s="74"/>
      <c r="V115" s="74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</row>
    <row r="116" spans="1:53" ht="29.4" customHeight="1">
      <c r="A116" s="744" t="s">
        <v>531</v>
      </c>
      <c r="B116" s="745"/>
      <c r="C116" s="745"/>
      <c r="D116" s="745"/>
      <c r="E116" s="745"/>
      <c r="F116" s="745"/>
      <c r="G116" s="745"/>
      <c r="H116" s="745"/>
      <c r="I116" s="745"/>
      <c r="J116" s="745"/>
      <c r="K116" s="745"/>
      <c r="L116" s="745"/>
      <c r="M116" s="745"/>
      <c r="N116" s="745"/>
      <c r="O116" s="745"/>
      <c r="P116" s="745"/>
      <c r="Q116" s="745"/>
      <c r="R116" s="746"/>
      <c r="T116" s="74"/>
      <c r="U116" s="74"/>
      <c r="V116" s="74"/>
    </row>
    <row r="117" spans="1:53" s="53" customFormat="1" ht="15" customHeight="1">
      <c r="A117" s="877" t="s">
        <v>816</v>
      </c>
      <c r="B117" s="109" t="s">
        <v>817</v>
      </c>
      <c r="C117" s="739" t="s">
        <v>345</v>
      </c>
      <c r="D117" s="739" t="s">
        <v>441</v>
      </c>
      <c r="E117" s="814" t="s">
        <v>442</v>
      </c>
      <c r="F117" s="814" t="s">
        <v>364</v>
      </c>
      <c r="G117" s="843">
        <v>5407</v>
      </c>
      <c r="H117" s="421">
        <v>1830</v>
      </c>
      <c r="I117" s="718">
        <v>584900</v>
      </c>
      <c r="J117" s="578">
        <v>198000</v>
      </c>
      <c r="K117" s="122"/>
      <c r="L117" s="117">
        <f t="shared" ref="L117:L124" si="21">$D$3</f>
        <v>0</v>
      </c>
      <c r="M117" s="840">
        <f>SUM(G117-(G117*L117))</f>
        <v>5407</v>
      </c>
      <c r="N117" s="421">
        <f t="shared" ref="N117:N124" si="22">SUM(H117-(H117*L117))</f>
        <v>1830</v>
      </c>
      <c r="O117" s="434">
        <f t="shared" ref="O117:O124" si="23">K117*N117</f>
        <v>0</v>
      </c>
      <c r="P117" s="431" t="s">
        <v>109</v>
      </c>
      <c r="Q117" s="430">
        <v>0.36199999999999999</v>
      </c>
      <c r="R117" s="435">
        <v>45</v>
      </c>
      <c r="S117" s="52"/>
      <c r="T117" s="74"/>
      <c r="U117" s="74"/>
      <c r="V117" s="74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</row>
    <row r="118" spans="1:53" s="53" customFormat="1" ht="15" customHeight="1">
      <c r="A118" s="877"/>
      <c r="B118" s="109" t="s">
        <v>682</v>
      </c>
      <c r="C118" s="874"/>
      <c r="D118" s="874"/>
      <c r="E118" s="814"/>
      <c r="F118" s="814"/>
      <c r="G118" s="845"/>
      <c r="H118" s="421">
        <v>3577</v>
      </c>
      <c r="I118" s="839"/>
      <c r="J118" s="578">
        <v>386900</v>
      </c>
      <c r="K118" s="122"/>
      <c r="L118" s="117">
        <f t="shared" si="21"/>
        <v>0</v>
      </c>
      <c r="M118" s="840"/>
      <c r="N118" s="421">
        <f t="shared" si="22"/>
        <v>3577</v>
      </c>
      <c r="O118" s="434">
        <f t="shared" si="23"/>
        <v>0</v>
      </c>
      <c r="P118" s="431" t="s">
        <v>381</v>
      </c>
      <c r="Q118" s="430">
        <v>0.3</v>
      </c>
      <c r="R118" s="436">
        <v>75</v>
      </c>
      <c r="S118" s="52"/>
      <c r="T118" s="74"/>
      <c r="U118" s="74"/>
      <c r="V118" s="74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</row>
    <row r="119" spans="1:53" s="53" customFormat="1" ht="15" customHeight="1">
      <c r="A119" s="877" t="s">
        <v>819</v>
      </c>
      <c r="B119" s="109" t="s">
        <v>817</v>
      </c>
      <c r="C119" s="739" t="s">
        <v>345</v>
      </c>
      <c r="D119" s="739" t="s">
        <v>441</v>
      </c>
      <c r="E119" s="814" t="s">
        <v>442</v>
      </c>
      <c r="F119" s="814" t="s">
        <v>364</v>
      </c>
      <c r="G119" s="843">
        <v>5942</v>
      </c>
      <c r="H119" s="421">
        <v>1830</v>
      </c>
      <c r="I119" s="718">
        <v>642800</v>
      </c>
      <c r="J119" s="578">
        <v>198000</v>
      </c>
      <c r="K119" s="122"/>
      <c r="L119" s="117">
        <f t="shared" si="21"/>
        <v>0</v>
      </c>
      <c r="M119" s="840">
        <f>SUM(G119-(G119*L119))</f>
        <v>5942</v>
      </c>
      <c r="N119" s="421">
        <f t="shared" si="22"/>
        <v>1830</v>
      </c>
      <c r="O119" s="434">
        <f t="shared" si="23"/>
        <v>0</v>
      </c>
      <c r="P119" s="431" t="s">
        <v>109</v>
      </c>
      <c r="Q119" s="430">
        <v>0.36199999999999999</v>
      </c>
      <c r="R119" s="435">
        <v>47</v>
      </c>
      <c r="S119" s="52"/>
      <c r="T119" s="74"/>
      <c r="U119" s="74"/>
      <c r="V119" s="74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</row>
    <row r="120" spans="1:53" s="53" customFormat="1" ht="15" customHeight="1">
      <c r="A120" s="877"/>
      <c r="B120" s="109" t="s">
        <v>683</v>
      </c>
      <c r="C120" s="874"/>
      <c r="D120" s="874"/>
      <c r="E120" s="814"/>
      <c r="F120" s="814"/>
      <c r="G120" s="845"/>
      <c r="H120" s="421">
        <v>4112</v>
      </c>
      <c r="I120" s="839"/>
      <c r="J120" s="578">
        <v>444800</v>
      </c>
      <c r="K120" s="122"/>
      <c r="L120" s="117">
        <f t="shared" si="21"/>
        <v>0</v>
      </c>
      <c r="M120" s="840"/>
      <c r="N120" s="421">
        <f t="shared" si="22"/>
        <v>4112</v>
      </c>
      <c r="O120" s="434">
        <f t="shared" si="23"/>
        <v>0</v>
      </c>
      <c r="P120" s="431" t="s">
        <v>381</v>
      </c>
      <c r="Q120" s="430">
        <v>0.3</v>
      </c>
      <c r="R120" s="436">
        <v>75</v>
      </c>
      <c r="S120" s="52"/>
      <c r="T120" s="74"/>
      <c r="U120" s="74"/>
      <c r="V120" s="74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</row>
    <row r="121" spans="1:53" ht="15" customHeight="1">
      <c r="A121" s="793" t="s">
        <v>820</v>
      </c>
      <c r="B121" s="109" t="s">
        <v>818</v>
      </c>
      <c r="C121" s="739" t="s">
        <v>348</v>
      </c>
      <c r="D121" s="730" t="s">
        <v>443</v>
      </c>
      <c r="E121" s="814" t="s">
        <v>52</v>
      </c>
      <c r="F121" s="814" t="s">
        <v>53</v>
      </c>
      <c r="G121" s="843">
        <v>7148</v>
      </c>
      <c r="H121" s="421">
        <v>3238</v>
      </c>
      <c r="I121" s="718">
        <v>773300</v>
      </c>
      <c r="J121" s="578">
        <v>350300</v>
      </c>
      <c r="K121" s="122"/>
      <c r="L121" s="117">
        <f t="shared" si="21"/>
        <v>0</v>
      </c>
      <c r="M121" s="840">
        <f>SUM(G121-(G121*L121))</f>
        <v>7148</v>
      </c>
      <c r="N121" s="421">
        <f t="shared" si="22"/>
        <v>3238</v>
      </c>
      <c r="O121" s="434">
        <f t="shared" si="23"/>
        <v>0</v>
      </c>
      <c r="P121" s="431" t="s">
        <v>109</v>
      </c>
      <c r="Q121" s="430">
        <v>0.36199999999999999</v>
      </c>
      <c r="R121" s="435">
        <v>45</v>
      </c>
      <c r="T121" s="74"/>
      <c r="U121" s="74"/>
      <c r="V121" s="74"/>
    </row>
    <row r="122" spans="1:53" ht="15" customHeight="1">
      <c r="A122" s="793"/>
      <c r="B122" s="109" t="s">
        <v>685</v>
      </c>
      <c r="C122" s="874"/>
      <c r="D122" s="880"/>
      <c r="E122" s="814"/>
      <c r="F122" s="814"/>
      <c r="G122" s="845"/>
      <c r="H122" s="421">
        <v>3910</v>
      </c>
      <c r="I122" s="839"/>
      <c r="J122" s="578">
        <v>423000</v>
      </c>
      <c r="K122" s="122"/>
      <c r="L122" s="117">
        <f t="shared" si="21"/>
        <v>0</v>
      </c>
      <c r="M122" s="840"/>
      <c r="N122" s="421">
        <f t="shared" si="22"/>
        <v>3910</v>
      </c>
      <c r="O122" s="434">
        <f t="shared" si="23"/>
        <v>0</v>
      </c>
      <c r="P122" s="431" t="s">
        <v>381</v>
      </c>
      <c r="Q122" s="430">
        <v>0.3</v>
      </c>
      <c r="R122" s="436">
        <v>75</v>
      </c>
      <c r="T122" s="74"/>
      <c r="U122" s="74"/>
      <c r="V122" s="74"/>
    </row>
    <row r="123" spans="1:53" s="53" customFormat="1" ht="15" customHeight="1">
      <c r="A123" s="793" t="s">
        <v>821</v>
      </c>
      <c r="B123" s="109" t="s">
        <v>818</v>
      </c>
      <c r="C123" s="739" t="s">
        <v>348</v>
      </c>
      <c r="D123" s="730" t="s">
        <v>443</v>
      </c>
      <c r="E123" s="814" t="s">
        <v>52</v>
      </c>
      <c r="F123" s="814" t="s">
        <v>53</v>
      </c>
      <c r="G123" s="843">
        <v>7733</v>
      </c>
      <c r="H123" s="421">
        <v>3238</v>
      </c>
      <c r="I123" s="718">
        <v>836500</v>
      </c>
      <c r="J123" s="578">
        <v>350300</v>
      </c>
      <c r="K123" s="122"/>
      <c r="L123" s="117">
        <f t="shared" si="21"/>
        <v>0</v>
      </c>
      <c r="M123" s="840">
        <f>SUM(G123-(G123*L123))</f>
        <v>7733</v>
      </c>
      <c r="N123" s="421">
        <f t="shared" si="22"/>
        <v>3238</v>
      </c>
      <c r="O123" s="434">
        <f t="shared" si="23"/>
        <v>0</v>
      </c>
      <c r="P123" s="431" t="s">
        <v>109</v>
      </c>
      <c r="Q123" s="430">
        <v>0.36199999999999999</v>
      </c>
      <c r="R123" s="435">
        <v>47</v>
      </c>
      <c r="S123" s="52"/>
      <c r="T123" s="74"/>
      <c r="U123" s="74"/>
      <c r="V123" s="74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</row>
    <row r="124" spans="1:53" s="53" customFormat="1" ht="15" customHeight="1">
      <c r="A124" s="794"/>
      <c r="B124" s="109" t="s">
        <v>686</v>
      </c>
      <c r="C124" s="874"/>
      <c r="D124" s="880"/>
      <c r="E124" s="814"/>
      <c r="F124" s="814"/>
      <c r="G124" s="845"/>
      <c r="H124" s="421">
        <v>4495</v>
      </c>
      <c r="I124" s="839"/>
      <c r="J124" s="578">
        <v>486200</v>
      </c>
      <c r="K124" s="122"/>
      <c r="L124" s="117">
        <f t="shared" si="21"/>
        <v>0</v>
      </c>
      <c r="M124" s="840"/>
      <c r="N124" s="421">
        <f t="shared" si="22"/>
        <v>4495</v>
      </c>
      <c r="O124" s="434">
        <f t="shared" si="23"/>
        <v>0</v>
      </c>
      <c r="P124" s="431" t="s">
        <v>381</v>
      </c>
      <c r="Q124" s="430">
        <v>0.3</v>
      </c>
      <c r="R124" s="436">
        <v>75</v>
      </c>
      <c r="S124" s="52"/>
      <c r="T124" s="74"/>
      <c r="U124" s="74"/>
      <c r="V124" s="74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</row>
    <row r="125" spans="1:53" ht="30" customHeight="1">
      <c r="A125" s="849" t="s">
        <v>25</v>
      </c>
      <c r="B125" s="731"/>
      <c r="C125" s="731"/>
      <c r="D125" s="731"/>
      <c r="E125" s="731"/>
      <c r="F125" s="731"/>
      <c r="G125" s="731"/>
      <c r="H125" s="731"/>
      <c r="I125" s="731"/>
      <c r="J125" s="731"/>
      <c r="K125" s="731"/>
      <c r="L125" s="731"/>
      <c r="M125" s="731"/>
      <c r="N125" s="731"/>
      <c r="O125" s="118"/>
      <c r="P125" s="119"/>
      <c r="Q125" s="119"/>
      <c r="R125" s="228"/>
      <c r="T125" s="74"/>
      <c r="U125" s="74"/>
      <c r="AT125" s="7"/>
      <c r="AU125" s="7"/>
      <c r="AV125" s="7"/>
      <c r="AW125" s="7"/>
      <c r="AX125" s="7"/>
      <c r="AY125" s="7"/>
      <c r="AZ125" s="7"/>
      <c r="BA125" s="7"/>
    </row>
    <row r="126" spans="1:53" ht="62.4" customHeight="1">
      <c r="A126" s="304" t="s">
        <v>21</v>
      </c>
      <c r="B126" s="826" t="s">
        <v>533</v>
      </c>
      <c r="C126" s="827"/>
      <c r="D126" s="827" t="s">
        <v>463</v>
      </c>
      <c r="E126" s="827"/>
      <c r="F126" s="827"/>
      <c r="G126" s="828"/>
      <c r="H126" s="410" t="s">
        <v>181</v>
      </c>
      <c r="I126" s="878" t="s">
        <v>259</v>
      </c>
      <c r="J126" s="879"/>
      <c r="K126" s="202" t="s">
        <v>1174</v>
      </c>
      <c r="L126" s="202" t="s">
        <v>12</v>
      </c>
      <c r="M126" s="133" t="s">
        <v>177</v>
      </c>
      <c r="N126" s="121"/>
      <c r="O126" s="133" t="s">
        <v>17</v>
      </c>
      <c r="P126" s="866" t="s">
        <v>13</v>
      </c>
      <c r="Q126" s="866"/>
      <c r="R126" s="220" t="s">
        <v>14</v>
      </c>
      <c r="T126" s="74"/>
      <c r="U126" s="74"/>
      <c r="AT126" s="7"/>
      <c r="AU126" s="7"/>
      <c r="AV126" s="7"/>
      <c r="AW126" s="7"/>
      <c r="AX126" s="7"/>
      <c r="AY126" s="7"/>
      <c r="AZ126" s="7"/>
      <c r="BA126" s="7"/>
    </row>
    <row r="127" spans="1:53" ht="24.6" customHeight="1">
      <c r="A127" s="452" t="s">
        <v>1036</v>
      </c>
      <c r="B127" s="727" t="s">
        <v>576</v>
      </c>
      <c r="C127" s="725"/>
      <c r="D127" s="725" t="s">
        <v>1313</v>
      </c>
      <c r="E127" s="725"/>
      <c r="F127" s="725"/>
      <c r="G127" s="726"/>
      <c r="H127" s="396">
        <v>98</v>
      </c>
      <c r="I127" s="714">
        <v>10600</v>
      </c>
      <c r="J127" s="715"/>
      <c r="K127" s="122"/>
      <c r="L127" s="117">
        <f t="shared" ref="L127:L171" si="24">$D$3</f>
        <v>0</v>
      </c>
      <c r="M127" s="448">
        <f t="shared" ref="M127:M171" si="25">SUM(H127-(H127*L127))</f>
        <v>98</v>
      </c>
      <c r="N127" s="422"/>
      <c r="O127" s="429">
        <f t="shared" ref="O127:O134" si="26">K127*M127</f>
        <v>0</v>
      </c>
      <c r="P127" s="821">
        <v>5.0000000000000001E-3</v>
      </c>
      <c r="Q127" s="821"/>
      <c r="R127" s="437">
        <v>0.27</v>
      </c>
      <c r="T127" s="74"/>
      <c r="U127" s="74"/>
      <c r="V127" s="74"/>
    </row>
    <row r="128" spans="1:53" ht="24.6" customHeight="1">
      <c r="A128" s="452" t="s">
        <v>1037</v>
      </c>
      <c r="B128" s="727" t="s">
        <v>576</v>
      </c>
      <c r="C128" s="725"/>
      <c r="D128" s="725" t="s">
        <v>580</v>
      </c>
      <c r="E128" s="725"/>
      <c r="F128" s="725"/>
      <c r="G128" s="726"/>
      <c r="H128" s="396">
        <v>98</v>
      </c>
      <c r="I128" s="714">
        <v>10600</v>
      </c>
      <c r="J128" s="715"/>
      <c r="K128" s="122"/>
      <c r="L128" s="117">
        <f t="shared" si="24"/>
        <v>0</v>
      </c>
      <c r="M128" s="448">
        <f t="shared" si="25"/>
        <v>98</v>
      </c>
      <c r="N128" s="422"/>
      <c r="O128" s="429">
        <f t="shared" si="26"/>
        <v>0</v>
      </c>
      <c r="P128" s="821">
        <v>5.0000000000000001E-3</v>
      </c>
      <c r="Q128" s="821"/>
      <c r="R128" s="437">
        <v>0.27</v>
      </c>
      <c r="T128" s="74"/>
      <c r="U128" s="74"/>
      <c r="V128" s="74"/>
    </row>
    <row r="129" spans="1:22" ht="24.6" customHeight="1">
      <c r="A129" s="452" t="s">
        <v>1302</v>
      </c>
      <c r="B129" s="727" t="s">
        <v>576</v>
      </c>
      <c r="C129" s="725"/>
      <c r="D129" s="725" t="s">
        <v>1314</v>
      </c>
      <c r="E129" s="725"/>
      <c r="F129" s="725"/>
      <c r="G129" s="726"/>
      <c r="H129" s="396">
        <v>98</v>
      </c>
      <c r="I129" s="714">
        <v>10600</v>
      </c>
      <c r="J129" s="715"/>
      <c r="K129" s="122"/>
      <c r="L129" s="117">
        <f t="shared" si="24"/>
        <v>0</v>
      </c>
      <c r="M129" s="448">
        <f t="shared" si="25"/>
        <v>98</v>
      </c>
      <c r="N129" s="422"/>
      <c r="O129" s="429">
        <f t="shared" si="26"/>
        <v>0</v>
      </c>
      <c r="P129" s="821">
        <v>5.0000000000000001E-3</v>
      </c>
      <c r="Q129" s="821"/>
      <c r="R129" s="437">
        <v>0.27</v>
      </c>
      <c r="T129" s="74"/>
      <c r="U129" s="74"/>
      <c r="V129" s="74"/>
    </row>
    <row r="130" spans="1:22" ht="24.6" customHeight="1">
      <c r="A130" s="452" t="s">
        <v>1303</v>
      </c>
      <c r="B130" s="727" t="s">
        <v>576</v>
      </c>
      <c r="C130" s="725"/>
      <c r="D130" s="725" t="s">
        <v>1315</v>
      </c>
      <c r="E130" s="725"/>
      <c r="F130" s="725"/>
      <c r="G130" s="726"/>
      <c r="H130" s="396">
        <v>98</v>
      </c>
      <c r="I130" s="714">
        <v>10600</v>
      </c>
      <c r="J130" s="715"/>
      <c r="K130" s="122"/>
      <c r="L130" s="117">
        <f t="shared" si="24"/>
        <v>0</v>
      </c>
      <c r="M130" s="448">
        <f t="shared" si="25"/>
        <v>98</v>
      </c>
      <c r="N130" s="422"/>
      <c r="O130" s="429">
        <f t="shared" si="26"/>
        <v>0</v>
      </c>
      <c r="P130" s="821">
        <v>5.0000000000000001E-3</v>
      </c>
      <c r="Q130" s="821"/>
      <c r="R130" s="437">
        <v>0.27</v>
      </c>
      <c r="T130" s="74"/>
      <c r="U130" s="74"/>
      <c r="V130" s="74"/>
    </row>
    <row r="131" spans="1:22" ht="24.6" customHeight="1">
      <c r="A131" s="452" t="s">
        <v>1304</v>
      </c>
      <c r="B131" s="727" t="s">
        <v>576</v>
      </c>
      <c r="C131" s="725"/>
      <c r="D131" s="725" t="s">
        <v>1316</v>
      </c>
      <c r="E131" s="725"/>
      <c r="F131" s="725"/>
      <c r="G131" s="726"/>
      <c r="H131" s="396">
        <v>98</v>
      </c>
      <c r="I131" s="714">
        <v>10600</v>
      </c>
      <c r="J131" s="715"/>
      <c r="K131" s="122"/>
      <c r="L131" s="117">
        <f t="shared" si="24"/>
        <v>0</v>
      </c>
      <c r="M131" s="448">
        <f t="shared" si="25"/>
        <v>98</v>
      </c>
      <c r="N131" s="422"/>
      <c r="O131" s="429">
        <f t="shared" si="26"/>
        <v>0</v>
      </c>
      <c r="P131" s="821">
        <v>5.0000000000000001E-3</v>
      </c>
      <c r="Q131" s="821"/>
      <c r="R131" s="437">
        <v>0.27</v>
      </c>
      <c r="T131" s="74"/>
      <c r="U131" s="74"/>
      <c r="V131" s="74"/>
    </row>
    <row r="132" spans="1:22" ht="24.6" customHeight="1">
      <c r="A132" s="452" t="s">
        <v>1305</v>
      </c>
      <c r="B132" s="727" t="s">
        <v>576</v>
      </c>
      <c r="C132" s="725"/>
      <c r="D132" s="725" t="s">
        <v>1317</v>
      </c>
      <c r="E132" s="725"/>
      <c r="F132" s="725"/>
      <c r="G132" s="726"/>
      <c r="H132" s="396">
        <v>98</v>
      </c>
      <c r="I132" s="714">
        <v>10600</v>
      </c>
      <c r="J132" s="715"/>
      <c r="K132" s="122"/>
      <c r="L132" s="117">
        <f t="shared" si="24"/>
        <v>0</v>
      </c>
      <c r="M132" s="448">
        <f t="shared" si="25"/>
        <v>98</v>
      </c>
      <c r="N132" s="422"/>
      <c r="O132" s="429">
        <f t="shared" si="26"/>
        <v>0</v>
      </c>
      <c r="P132" s="821">
        <v>5.0000000000000001E-3</v>
      </c>
      <c r="Q132" s="821"/>
      <c r="R132" s="437">
        <v>0.27</v>
      </c>
      <c r="T132" s="74"/>
      <c r="U132" s="74"/>
      <c r="V132" s="74"/>
    </row>
    <row r="133" spans="1:22" ht="24.6" customHeight="1">
      <c r="A133" s="452" t="s">
        <v>1306</v>
      </c>
      <c r="B133" s="727" t="s">
        <v>576</v>
      </c>
      <c r="C133" s="725"/>
      <c r="D133" s="725" t="s">
        <v>1318</v>
      </c>
      <c r="E133" s="725"/>
      <c r="F133" s="725"/>
      <c r="G133" s="726"/>
      <c r="H133" s="396">
        <v>98</v>
      </c>
      <c r="I133" s="714">
        <v>10600</v>
      </c>
      <c r="J133" s="715"/>
      <c r="K133" s="122"/>
      <c r="L133" s="117">
        <f t="shared" si="24"/>
        <v>0</v>
      </c>
      <c r="M133" s="448">
        <f t="shared" si="25"/>
        <v>98</v>
      </c>
      <c r="N133" s="422"/>
      <c r="O133" s="429">
        <f t="shared" si="26"/>
        <v>0</v>
      </c>
      <c r="P133" s="821">
        <v>5.0000000000000001E-3</v>
      </c>
      <c r="Q133" s="821"/>
      <c r="R133" s="437">
        <v>0.27</v>
      </c>
      <c r="T133" s="74"/>
      <c r="U133" s="74"/>
      <c r="V133" s="74"/>
    </row>
    <row r="134" spans="1:22" ht="24.6" customHeight="1">
      <c r="A134" s="452" t="s">
        <v>1307</v>
      </c>
      <c r="B134" s="727" t="s">
        <v>576</v>
      </c>
      <c r="C134" s="725"/>
      <c r="D134" s="725" t="s">
        <v>1319</v>
      </c>
      <c r="E134" s="725"/>
      <c r="F134" s="725"/>
      <c r="G134" s="726"/>
      <c r="H134" s="396">
        <v>98</v>
      </c>
      <c r="I134" s="714">
        <v>10600</v>
      </c>
      <c r="J134" s="715"/>
      <c r="K134" s="122"/>
      <c r="L134" s="117">
        <f t="shared" si="24"/>
        <v>0</v>
      </c>
      <c r="M134" s="448">
        <f t="shared" si="25"/>
        <v>98</v>
      </c>
      <c r="N134" s="422"/>
      <c r="O134" s="429">
        <f t="shared" si="26"/>
        <v>0</v>
      </c>
      <c r="P134" s="821">
        <v>5.0000000000000001E-3</v>
      </c>
      <c r="Q134" s="821"/>
      <c r="R134" s="437">
        <v>0.27</v>
      </c>
      <c r="T134" s="74"/>
      <c r="U134" s="74"/>
      <c r="V134" s="74"/>
    </row>
    <row r="135" spans="1:22" ht="24.6" customHeight="1">
      <c r="A135" s="452" t="s">
        <v>1011</v>
      </c>
      <c r="B135" s="727" t="s">
        <v>514</v>
      </c>
      <c r="C135" s="725"/>
      <c r="D135" s="725" t="s">
        <v>1320</v>
      </c>
      <c r="E135" s="725"/>
      <c r="F135" s="725"/>
      <c r="G135" s="726"/>
      <c r="H135" s="396">
        <v>154</v>
      </c>
      <c r="I135" s="714">
        <v>16700</v>
      </c>
      <c r="J135" s="715"/>
      <c r="K135" s="122"/>
      <c r="L135" s="117">
        <f t="shared" si="24"/>
        <v>0</v>
      </c>
      <c r="M135" s="448">
        <f t="shared" si="25"/>
        <v>154</v>
      </c>
      <c r="N135" s="423"/>
      <c r="O135" s="429">
        <f>K135*M135</f>
        <v>0</v>
      </c>
      <c r="P135" s="821">
        <v>4.0000000000000001E-3</v>
      </c>
      <c r="Q135" s="821"/>
      <c r="R135" s="435">
        <v>2</v>
      </c>
      <c r="T135" s="74"/>
      <c r="U135" s="74"/>
      <c r="V135" s="74"/>
    </row>
    <row r="136" spans="1:22" ht="25.95" customHeight="1">
      <c r="A136" s="452" t="s">
        <v>1010</v>
      </c>
      <c r="B136" s="727" t="s">
        <v>581</v>
      </c>
      <c r="C136" s="725"/>
      <c r="D136" s="725" t="s">
        <v>1320</v>
      </c>
      <c r="E136" s="725"/>
      <c r="F136" s="725"/>
      <c r="G136" s="726"/>
      <c r="H136" s="396">
        <v>154</v>
      </c>
      <c r="I136" s="714">
        <v>16700</v>
      </c>
      <c r="J136" s="715"/>
      <c r="K136" s="122"/>
      <c r="L136" s="117">
        <f t="shared" si="24"/>
        <v>0</v>
      </c>
      <c r="M136" s="448">
        <f t="shared" si="25"/>
        <v>154</v>
      </c>
      <c r="N136" s="422"/>
      <c r="O136" s="429">
        <f>M136*K136</f>
        <v>0</v>
      </c>
      <c r="P136" s="821">
        <v>1.7999999999999999E-2</v>
      </c>
      <c r="Q136" s="821"/>
      <c r="R136" s="437">
        <v>0.98</v>
      </c>
      <c r="T136" s="74"/>
      <c r="U136" s="74"/>
      <c r="V136" s="74"/>
    </row>
    <row r="137" spans="1:22" ht="25.95" customHeight="1">
      <c r="A137" s="472" t="s">
        <v>1376</v>
      </c>
      <c r="B137" s="727" t="s">
        <v>581</v>
      </c>
      <c r="C137" s="725"/>
      <c r="D137" s="725" t="s">
        <v>1320</v>
      </c>
      <c r="E137" s="725"/>
      <c r="F137" s="725"/>
      <c r="G137" s="726"/>
      <c r="H137" s="396">
        <v>154</v>
      </c>
      <c r="I137" s="714">
        <v>16700</v>
      </c>
      <c r="J137" s="715"/>
      <c r="K137" s="122"/>
      <c r="L137" s="420">
        <f t="shared" si="24"/>
        <v>0</v>
      </c>
      <c r="M137" s="476">
        <f t="shared" si="25"/>
        <v>154</v>
      </c>
      <c r="N137" s="422"/>
      <c r="O137" s="471">
        <f>M137*K137</f>
        <v>0</v>
      </c>
      <c r="P137" s="821">
        <v>1.7999999999999999E-2</v>
      </c>
      <c r="Q137" s="821"/>
      <c r="R137" s="437">
        <v>0.98</v>
      </c>
      <c r="T137" s="74"/>
      <c r="U137" s="74"/>
      <c r="V137" s="74"/>
    </row>
    <row r="138" spans="1:22" ht="24.6" customHeight="1">
      <c r="A138" s="452" t="s">
        <v>1007</v>
      </c>
      <c r="B138" s="727" t="s">
        <v>514</v>
      </c>
      <c r="C138" s="725"/>
      <c r="D138" s="725" t="s">
        <v>1321</v>
      </c>
      <c r="E138" s="725"/>
      <c r="F138" s="725"/>
      <c r="G138" s="726"/>
      <c r="H138" s="396">
        <v>266</v>
      </c>
      <c r="I138" s="714">
        <v>28800</v>
      </c>
      <c r="J138" s="715"/>
      <c r="K138" s="122"/>
      <c r="L138" s="117">
        <f t="shared" si="24"/>
        <v>0</v>
      </c>
      <c r="M138" s="448">
        <f t="shared" si="25"/>
        <v>266</v>
      </c>
      <c r="N138" s="423"/>
      <c r="O138" s="429">
        <f>K138*M138</f>
        <v>0</v>
      </c>
      <c r="P138" s="821">
        <v>4.0000000000000001E-3</v>
      </c>
      <c r="Q138" s="821"/>
      <c r="R138" s="435">
        <v>2</v>
      </c>
      <c r="T138" s="74"/>
      <c r="U138" s="74"/>
      <c r="V138" s="74"/>
    </row>
    <row r="139" spans="1:22" ht="24.6" customHeight="1">
      <c r="A139" s="452" t="s">
        <v>1008</v>
      </c>
      <c r="B139" s="727" t="s">
        <v>514</v>
      </c>
      <c r="C139" s="725"/>
      <c r="D139" s="725" t="s">
        <v>1321</v>
      </c>
      <c r="E139" s="725"/>
      <c r="F139" s="725"/>
      <c r="G139" s="726"/>
      <c r="H139" s="396">
        <v>203</v>
      </c>
      <c r="I139" s="714">
        <v>22000</v>
      </c>
      <c r="J139" s="715"/>
      <c r="K139" s="122"/>
      <c r="L139" s="117">
        <f t="shared" si="24"/>
        <v>0</v>
      </c>
      <c r="M139" s="448">
        <f t="shared" si="25"/>
        <v>203</v>
      </c>
      <c r="N139" s="423"/>
      <c r="O139" s="429">
        <f>K139*M139</f>
        <v>0</v>
      </c>
      <c r="P139" s="821">
        <v>1.7999999999999999E-2</v>
      </c>
      <c r="Q139" s="821"/>
      <c r="R139" s="435">
        <v>0.9</v>
      </c>
      <c r="T139" s="74"/>
      <c r="U139" s="74"/>
      <c r="V139" s="74"/>
    </row>
    <row r="140" spans="1:22" ht="24.6" customHeight="1">
      <c r="A140" s="452" t="s">
        <v>1023</v>
      </c>
      <c r="B140" s="727" t="s">
        <v>514</v>
      </c>
      <c r="C140" s="725"/>
      <c r="D140" s="725" t="s">
        <v>1320</v>
      </c>
      <c r="E140" s="725"/>
      <c r="F140" s="725"/>
      <c r="G140" s="726"/>
      <c r="H140" s="396">
        <v>189</v>
      </c>
      <c r="I140" s="714">
        <v>20500</v>
      </c>
      <c r="J140" s="715"/>
      <c r="K140" s="122"/>
      <c r="L140" s="117">
        <f t="shared" si="24"/>
        <v>0</v>
      </c>
      <c r="M140" s="448">
        <f t="shared" si="25"/>
        <v>189</v>
      </c>
      <c r="N140" s="422"/>
      <c r="O140" s="429">
        <f>M140*K140</f>
        <v>0</v>
      </c>
      <c r="P140" s="821">
        <v>1.7999999999999999E-2</v>
      </c>
      <c r="Q140" s="821"/>
      <c r="R140" s="437">
        <v>0.98</v>
      </c>
      <c r="T140" s="74"/>
      <c r="U140" s="74"/>
      <c r="V140" s="74"/>
    </row>
    <row r="141" spans="1:22" ht="24.6" customHeight="1">
      <c r="A141" s="452" t="s">
        <v>1015</v>
      </c>
      <c r="B141" s="727" t="s">
        <v>156</v>
      </c>
      <c r="C141" s="725"/>
      <c r="D141" s="725" t="s">
        <v>1321</v>
      </c>
      <c r="E141" s="725"/>
      <c r="F141" s="725"/>
      <c r="G141" s="726"/>
      <c r="H141" s="396">
        <v>187</v>
      </c>
      <c r="I141" s="714">
        <v>20300</v>
      </c>
      <c r="J141" s="715"/>
      <c r="K141" s="122"/>
      <c r="L141" s="117">
        <f t="shared" si="24"/>
        <v>0</v>
      </c>
      <c r="M141" s="448">
        <f t="shared" si="25"/>
        <v>187</v>
      </c>
      <c r="N141" s="422"/>
      <c r="O141" s="429">
        <f>M141*K141</f>
        <v>0</v>
      </c>
      <c r="P141" s="821">
        <v>1.7999999999999999E-2</v>
      </c>
      <c r="Q141" s="821"/>
      <c r="R141" s="437">
        <v>0.98</v>
      </c>
      <c r="T141" s="74"/>
      <c r="U141" s="74"/>
      <c r="V141" s="74"/>
    </row>
    <row r="142" spans="1:22" ht="24.6" customHeight="1">
      <c r="A142" s="452" t="s">
        <v>1013</v>
      </c>
      <c r="B142" s="727" t="s">
        <v>515</v>
      </c>
      <c r="C142" s="725"/>
      <c r="D142" s="725" t="s">
        <v>1320</v>
      </c>
      <c r="E142" s="725"/>
      <c r="F142" s="725"/>
      <c r="G142" s="726"/>
      <c r="H142" s="396">
        <v>140</v>
      </c>
      <c r="I142" s="714">
        <v>15200</v>
      </c>
      <c r="J142" s="715"/>
      <c r="K142" s="122"/>
      <c r="L142" s="117">
        <f t="shared" si="24"/>
        <v>0</v>
      </c>
      <c r="M142" s="448">
        <f t="shared" si="25"/>
        <v>140</v>
      </c>
      <c r="N142" s="422"/>
      <c r="O142" s="429">
        <f>M142*K142</f>
        <v>0</v>
      </c>
      <c r="P142" s="821">
        <v>1.7999999999999999E-2</v>
      </c>
      <c r="Q142" s="821"/>
      <c r="R142" s="437">
        <v>0.98</v>
      </c>
      <c r="T142" s="74"/>
      <c r="U142" s="74"/>
      <c r="V142" s="74"/>
    </row>
    <row r="143" spans="1:22" ht="24.6" customHeight="1">
      <c r="A143" s="452" t="s">
        <v>1014</v>
      </c>
      <c r="B143" s="727" t="s">
        <v>515</v>
      </c>
      <c r="C143" s="725"/>
      <c r="D143" s="725" t="s">
        <v>1320</v>
      </c>
      <c r="E143" s="725"/>
      <c r="F143" s="725"/>
      <c r="G143" s="726"/>
      <c r="H143" s="396">
        <v>140</v>
      </c>
      <c r="I143" s="714">
        <v>15200</v>
      </c>
      <c r="J143" s="715"/>
      <c r="K143" s="122"/>
      <c r="L143" s="117">
        <f t="shared" si="24"/>
        <v>0</v>
      </c>
      <c r="M143" s="448">
        <f t="shared" si="25"/>
        <v>140</v>
      </c>
      <c r="N143" s="422"/>
      <c r="O143" s="429">
        <f>M143*K143</f>
        <v>0</v>
      </c>
      <c r="P143" s="821">
        <v>1.7999999999999999E-2</v>
      </c>
      <c r="Q143" s="821"/>
      <c r="R143" s="437">
        <v>0.98</v>
      </c>
      <c r="T143" s="74"/>
      <c r="U143" s="74"/>
      <c r="V143" s="74"/>
    </row>
    <row r="144" spans="1:22" ht="24.6" customHeight="1">
      <c r="A144" s="452" t="s">
        <v>1038</v>
      </c>
      <c r="B144" s="727" t="s">
        <v>148</v>
      </c>
      <c r="C144" s="725"/>
      <c r="D144" s="725" t="s">
        <v>1320</v>
      </c>
      <c r="E144" s="725"/>
      <c r="F144" s="725"/>
      <c r="G144" s="726"/>
      <c r="H144" s="396">
        <v>194</v>
      </c>
      <c r="I144" s="714">
        <v>21000</v>
      </c>
      <c r="J144" s="715"/>
      <c r="K144" s="122"/>
      <c r="L144" s="117">
        <f t="shared" si="24"/>
        <v>0</v>
      </c>
      <c r="M144" s="448">
        <f t="shared" si="25"/>
        <v>194</v>
      </c>
      <c r="N144" s="423"/>
      <c r="O144" s="429">
        <f>K144*M144</f>
        <v>0</v>
      </c>
      <c r="P144" s="865">
        <v>5.0000000000000001E-3</v>
      </c>
      <c r="Q144" s="865"/>
      <c r="R144" s="411">
        <v>1.5</v>
      </c>
      <c r="T144" s="74"/>
      <c r="U144" s="74"/>
      <c r="V144" s="74"/>
    </row>
    <row r="145" spans="1:59" ht="24.6" customHeight="1">
      <c r="A145" s="452" t="s">
        <v>1039</v>
      </c>
      <c r="B145" s="727" t="s">
        <v>149</v>
      </c>
      <c r="C145" s="725"/>
      <c r="D145" s="725" t="s">
        <v>1322</v>
      </c>
      <c r="E145" s="725"/>
      <c r="F145" s="725"/>
      <c r="G145" s="726"/>
      <c r="H145" s="396">
        <v>454</v>
      </c>
      <c r="I145" s="714">
        <v>49200</v>
      </c>
      <c r="J145" s="715"/>
      <c r="K145" s="122"/>
      <c r="L145" s="117">
        <f t="shared" si="24"/>
        <v>0</v>
      </c>
      <c r="M145" s="448">
        <f t="shared" si="25"/>
        <v>454</v>
      </c>
      <c r="N145" s="423"/>
      <c r="O145" s="429">
        <f>K145*M145</f>
        <v>0</v>
      </c>
      <c r="P145" s="865">
        <v>8.6999999999999994E-2</v>
      </c>
      <c r="Q145" s="865"/>
      <c r="R145" s="435">
        <v>16.399999999999999</v>
      </c>
      <c r="T145" s="74"/>
      <c r="U145" s="74"/>
      <c r="V145" s="74"/>
    </row>
    <row r="146" spans="1:59" ht="24.6" customHeight="1">
      <c r="A146" s="452" t="s">
        <v>1016</v>
      </c>
      <c r="B146" s="727" t="s">
        <v>516</v>
      </c>
      <c r="C146" s="725"/>
      <c r="D146" s="725" t="s">
        <v>1320</v>
      </c>
      <c r="E146" s="725"/>
      <c r="F146" s="725"/>
      <c r="G146" s="726"/>
      <c r="H146" s="396">
        <v>240</v>
      </c>
      <c r="I146" s="714">
        <v>26000</v>
      </c>
      <c r="J146" s="715"/>
      <c r="K146" s="122"/>
      <c r="L146" s="117">
        <f t="shared" si="24"/>
        <v>0</v>
      </c>
      <c r="M146" s="448">
        <f t="shared" si="25"/>
        <v>240</v>
      </c>
      <c r="N146" s="422"/>
      <c r="O146" s="429">
        <f t="shared" ref="O146" si="27">K146*M146</f>
        <v>0</v>
      </c>
      <c r="P146" s="821">
        <v>0.02</v>
      </c>
      <c r="Q146" s="821"/>
      <c r="R146" s="437">
        <v>0.3</v>
      </c>
      <c r="T146" s="74"/>
      <c r="U146" s="74"/>
      <c r="V146" s="74"/>
    </row>
    <row r="147" spans="1:59" ht="24.6" customHeight="1">
      <c r="A147" s="452" t="s">
        <v>1024</v>
      </c>
      <c r="B147" s="727" t="s">
        <v>144</v>
      </c>
      <c r="C147" s="725"/>
      <c r="D147" s="725" t="s">
        <v>1321</v>
      </c>
      <c r="E147" s="725"/>
      <c r="F147" s="725"/>
      <c r="G147" s="726"/>
      <c r="H147" s="396">
        <v>548</v>
      </c>
      <c r="I147" s="714">
        <v>59300</v>
      </c>
      <c r="J147" s="715"/>
      <c r="K147" s="122"/>
      <c r="L147" s="117">
        <f t="shared" si="24"/>
        <v>0</v>
      </c>
      <c r="M147" s="448">
        <f t="shared" si="25"/>
        <v>548</v>
      </c>
      <c r="N147" s="423"/>
      <c r="O147" s="429">
        <f>K147*M147</f>
        <v>0</v>
      </c>
      <c r="P147" s="865">
        <v>6.0000000000000001E-3</v>
      </c>
      <c r="Q147" s="865"/>
      <c r="R147" s="435">
        <v>0.27</v>
      </c>
      <c r="T147" s="74"/>
      <c r="U147" s="74"/>
      <c r="V147" s="74"/>
    </row>
    <row r="148" spans="1:59" ht="24.6" customHeight="1">
      <c r="A148" s="452" t="s">
        <v>1017</v>
      </c>
      <c r="B148" s="727" t="s">
        <v>517</v>
      </c>
      <c r="C148" s="725"/>
      <c r="D148" s="725" t="s">
        <v>1320</v>
      </c>
      <c r="E148" s="725"/>
      <c r="F148" s="725"/>
      <c r="G148" s="726"/>
      <c r="H148" s="396">
        <v>275</v>
      </c>
      <c r="I148" s="714">
        <v>29800</v>
      </c>
      <c r="J148" s="715"/>
      <c r="K148" s="122"/>
      <c r="L148" s="117">
        <f t="shared" si="24"/>
        <v>0</v>
      </c>
      <c r="M148" s="448">
        <f t="shared" si="25"/>
        <v>275</v>
      </c>
      <c r="N148" s="422"/>
      <c r="O148" s="429">
        <f t="shared" ref="O148" si="28">K148*M148</f>
        <v>0</v>
      </c>
      <c r="P148" s="821">
        <v>1.6E-2</v>
      </c>
      <c r="Q148" s="821"/>
      <c r="R148" s="437">
        <v>2</v>
      </c>
      <c r="T148" s="74"/>
      <c r="U148" s="74"/>
      <c r="V148" s="74"/>
    </row>
    <row r="149" spans="1:59" ht="24.6" customHeight="1">
      <c r="A149" s="452" t="s">
        <v>1025</v>
      </c>
      <c r="B149" s="727" t="s">
        <v>93</v>
      </c>
      <c r="C149" s="725"/>
      <c r="D149" s="725" t="s">
        <v>1321</v>
      </c>
      <c r="E149" s="725"/>
      <c r="F149" s="725"/>
      <c r="G149" s="726"/>
      <c r="H149" s="396">
        <v>531</v>
      </c>
      <c r="I149" s="714">
        <v>57500</v>
      </c>
      <c r="J149" s="715"/>
      <c r="K149" s="122"/>
      <c r="L149" s="117">
        <f t="shared" si="24"/>
        <v>0</v>
      </c>
      <c r="M149" s="448">
        <f t="shared" si="25"/>
        <v>531</v>
      </c>
      <c r="N149" s="423"/>
      <c r="O149" s="429">
        <f>K149*M149</f>
        <v>0</v>
      </c>
      <c r="P149" s="865">
        <v>1.6E-2</v>
      </c>
      <c r="Q149" s="865"/>
      <c r="R149" s="438">
        <v>2</v>
      </c>
      <c r="T149" s="74"/>
      <c r="U149" s="74"/>
      <c r="V149" s="74"/>
    </row>
    <row r="150" spans="1:59" ht="24.6" customHeight="1">
      <c r="A150" s="452" t="s">
        <v>1030</v>
      </c>
      <c r="B150" s="727" t="s">
        <v>1177</v>
      </c>
      <c r="C150" s="725"/>
      <c r="D150" s="725" t="s">
        <v>1320</v>
      </c>
      <c r="E150" s="725"/>
      <c r="F150" s="725"/>
      <c r="G150" s="726"/>
      <c r="H150" s="396">
        <v>187</v>
      </c>
      <c r="I150" s="714">
        <v>20300</v>
      </c>
      <c r="J150" s="715"/>
      <c r="K150" s="122"/>
      <c r="L150" s="117">
        <f t="shared" si="24"/>
        <v>0</v>
      </c>
      <c r="M150" s="448">
        <f t="shared" si="25"/>
        <v>187</v>
      </c>
      <c r="N150" s="423"/>
      <c r="O150" s="429">
        <f>K150*M150</f>
        <v>0</v>
      </c>
      <c r="P150" s="865">
        <v>1.6E-2</v>
      </c>
      <c r="Q150" s="865"/>
      <c r="R150" s="435">
        <v>1.5</v>
      </c>
      <c r="T150" s="74"/>
      <c r="U150" s="74"/>
      <c r="V150" s="74"/>
    </row>
    <row r="151" spans="1:59" ht="24.6" customHeight="1">
      <c r="A151" s="452" t="s">
        <v>1209</v>
      </c>
      <c r="B151" s="727" t="s">
        <v>1177</v>
      </c>
      <c r="C151" s="725"/>
      <c r="D151" s="725" t="s">
        <v>1323</v>
      </c>
      <c r="E151" s="725"/>
      <c r="F151" s="725"/>
      <c r="G151" s="726"/>
      <c r="H151" s="396">
        <v>187</v>
      </c>
      <c r="I151" s="714">
        <v>20300</v>
      </c>
      <c r="J151" s="715"/>
      <c r="K151" s="122"/>
      <c r="L151" s="117">
        <f t="shared" si="24"/>
        <v>0</v>
      </c>
      <c r="M151" s="448">
        <f t="shared" si="25"/>
        <v>187</v>
      </c>
      <c r="N151" s="423"/>
      <c r="O151" s="429">
        <f>K151*M151</f>
        <v>0</v>
      </c>
      <c r="P151" s="865">
        <v>1.6E-2</v>
      </c>
      <c r="Q151" s="865"/>
      <c r="R151" s="435">
        <v>1.5</v>
      </c>
      <c r="T151" s="74"/>
      <c r="U151" s="74"/>
      <c r="V151" s="74"/>
    </row>
    <row r="152" spans="1:59" ht="24.6" customHeight="1">
      <c r="A152" s="452" t="s">
        <v>1026</v>
      </c>
      <c r="B152" s="727" t="s">
        <v>1178</v>
      </c>
      <c r="C152" s="725"/>
      <c r="D152" s="725" t="s">
        <v>1321</v>
      </c>
      <c r="E152" s="725"/>
      <c r="F152" s="725"/>
      <c r="G152" s="726"/>
      <c r="H152" s="396">
        <v>708</v>
      </c>
      <c r="I152" s="714">
        <v>76600</v>
      </c>
      <c r="J152" s="715"/>
      <c r="K152" s="122"/>
      <c r="L152" s="117">
        <f t="shared" si="24"/>
        <v>0</v>
      </c>
      <c r="M152" s="448">
        <f t="shared" si="25"/>
        <v>708</v>
      </c>
      <c r="N152" s="423"/>
      <c r="O152" s="429">
        <f>K152*M152</f>
        <v>0</v>
      </c>
      <c r="P152" s="865">
        <v>6.0000000000000001E-3</v>
      </c>
      <c r="Q152" s="865"/>
      <c r="R152" s="435">
        <v>0.27</v>
      </c>
      <c r="T152" s="74"/>
      <c r="U152" s="74"/>
      <c r="V152" s="74"/>
    </row>
    <row r="153" spans="1:59" ht="24.6" customHeight="1">
      <c r="A153" s="452" t="s">
        <v>1020</v>
      </c>
      <c r="B153" s="727" t="s">
        <v>532</v>
      </c>
      <c r="C153" s="725"/>
      <c r="D153" s="725" t="s">
        <v>1321</v>
      </c>
      <c r="E153" s="725"/>
      <c r="F153" s="725"/>
      <c r="G153" s="726"/>
      <c r="H153" s="396">
        <v>172</v>
      </c>
      <c r="I153" s="714">
        <v>18700</v>
      </c>
      <c r="J153" s="715"/>
      <c r="K153" s="122"/>
      <c r="L153" s="117">
        <f t="shared" si="24"/>
        <v>0</v>
      </c>
      <c r="M153" s="448">
        <f t="shared" si="25"/>
        <v>172</v>
      </c>
      <c r="N153" s="422"/>
      <c r="O153" s="429">
        <f t="shared" ref="O153" si="29">K153*M153</f>
        <v>0</v>
      </c>
      <c r="P153" s="821">
        <v>0.02</v>
      </c>
      <c r="Q153" s="821"/>
      <c r="R153" s="437">
        <v>0.3</v>
      </c>
      <c r="T153" s="74"/>
      <c r="U153" s="74"/>
      <c r="V153" s="74"/>
    </row>
    <row r="154" spans="1:59" ht="24.6" customHeight="1">
      <c r="A154" s="452" t="s">
        <v>1021</v>
      </c>
      <c r="B154" s="727" t="s">
        <v>242</v>
      </c>
      <c r="C154" s="725"/>
      <c r="D154" s="725" t="s">
        <v>1321</v>
      </c>
      <c r="E154" s="725"/>
      <c r="F154" s="725"/>
      <c r="G154" s="726"/>
      <c r="H154" s="396">
        <v>266</v>
      </c>
      <c r="I154" s="714">
        <v>28800</v>
      </c>
      <c r="J154" s="715"/>
      <c r="K154" s="122"/>
      <c r="L154" s="117">
        <f t="shared" si="24"/>
        <v>0</v>
      </c>
      <c r="M154" s="448">
        <f t="shared" si="25"/>
        <v>266</v>
      </c>
      <c r="N154" s="423"/>
      <c r="O154" s="429">
        <f>K154*M154</f>
        <v>0</v>
      </c>
      <c r="P154" s="865">
        <v>0.02</v>
      </c>
      <c r="Q154" s="865"/>
      <c r="R154" s="438">
        <v>1.1000000000000001</v>
      </c>
      <c r="T154" s="74"/>
      <c r="U154" s="74"/>
      <c r="V154" s="74"/>
      <c r="AY154" s="7"/>
      <c r="AZ154" s="7"/>
      <c r="BA154" s="7"/>
    </row>
    <row r="155" spans="1:59" ht="24.6" customHeight="1">
      <c r="A155" s="452" t="s">
        <v>1022</v>
      </c>
      <c r="B155" s="727" t="s">
        <v>242</v>
      </c>
      <c r="C155" s="725"/>
      <c r="D155" s="725" t="s">
        <v>1321</v>
      </c>
      <c r="E155" s="725"/>
      <c r="F155" s="725"/>
      <c r="G155" s="726"/>
      <c r="H155" s="396">
        <v>401</v>
      </c>
      <c r="I155" s="714">
        <v>43400</v>
      </c>
      <c r="J155" s="715"/>
      <c r="K155" s="122"/>
      <c r="L155" s="117">
        <f t="shared" si="24"/>
        <v>0</v>
      </c>
      <c r="M155" s="448">
        <f t="shared" si="25"/>
        <v>401</v>
      </c>
      <c r="N155" s="423"/>
      <c r="O155" s="429">
        <f>K155*M155</f>
        <v>0</v>
      </c>
      <c r="P155" s="865">
        <v>0.02</v>
      </c>
      <c r="Q155" s="865"/>
      <c r="R155" s="438">
        <v>1.1000000000000001</v>
      </c>
      <c r="T155" s="74"/>
      <c r="U155" s="74"/>
      <c r="V155" s="74"/>
      <c r="AY155" s="7"/>
      <c r="AZ155" s="7"/>
      <c r="BA155" s="7"/>
    </row>
    <row r="156" spans="1:59" ht="24.6" customHeight="1">
      <c r="A156" s="452" t="s">
        <v>1040</v>
      </c>
      <c r="B156" s="727" t="s">
        <v>19</v>
      </c>
      <c r="C156" s="725"/>
      <c r="D156" s="725" t="s">
        <v>1321</v>
      </c>
      <c r="E156" s="725"/>
      <c r="F156" s="725"/>
      <c r="G156" s="726"/>
      <c r="H156" s="396">
        <v>177</v>
      </c>
      <c r="I156" s="714">
        <v>19200</v>
      </c>
      <c r="J156" s="715"/>
      <c r="K156" s="122"/>
      <c r="L156" s="117">
        <f t="shared" si="24"/>
        <v>0</v>
      </c>
      <c r="M156" s="448">
        <f t="shared" si="25"/>
        <v>177</v>
      </c>
      <c r="N156" s="423"/>
      <c r="O156" s="429">
        <f>K156*M156</f>
        <v>0</v>
      </c>
      <c r="P156" s="865">
        <v>3.0000000000000001E-3</v>
      </c>
      <c r="Q156" s="865"/>
      <c r="R156" s="435">
        <v>0.6</v>
      </c>
      <c r="T156" s="74"/>
      <c r="U156" s="74"/>
      <c r="V156" s="74"/>
    </row>
    <row r="157" spans="1:59" s="5" customFormat="1" ht="24.6" customHeight="1">
      <c r="A157" s="452" t="s">
        <v>1041</v>
      </c>
      <c r="B157" s="727" t="s">
        <v>278</v>
      </c>
      <c r="C157" s="725"/>
      <c r="D157" s="725" t="s">
        <v>1324</v>
      </c>
      <c r="E157" s="725"/>
      <c r="F157" s="725"/>
      <c r="G157" s="726"/>
      <c r="H157" s="396">
        <v>259</v>
      </c>
      <c r="I157" s="714">
        <v>28100</v>
      </c>
      <c r="J157" s="715"/>
      <c r="K157" s="122"/>
      <c r="L157" s="117">
        <f t="shared" si="24"/>
        <v>0</v>
      </c>
      <c r="M157" s="448">
        <f t="shared" si="25"/>
        <v>259</v>
      </c>
      <c r="N157" s="423"/>
      <c r="O157" s="429">
        <f>M157*K157</f>
        <v>0</v>
      </c>
      <c r="P157" s="821">
        <v>2.5000000000000001E-2</v>
      </c>
      <c r="Q157" s="821"/>
      <c r="R157" s="437">
        <v>3</v>
      </c>
      <c r="S157" s="33"/>
      <c r="T157" s="74"/>
      <c r="U157" s="74"/>
      <c r="V157" s="74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</row>
    <row r="158" spans="1:59" s="5" customFormat="1" ht="24.6" customHeight="1">
      <c r="A158" s="452" t="s">
        <v>1042</v>
      </c>
      <c r="B158" s="727" t="s">
        <v>235</v>
      </c>
      <c r="C158" s="725"/>
      <c r="D158" s="725" t="s">
        <v>582</v>
      </c>
      <c r="E158" s="725"/>
      <c r="F158" s="725"/>
      <c r="G158" s="726"/>
      <c r="H158" s="396">
        <v>288</v>
      </c>
      <c r="I158" s="714">
        <v>31200</v>
      </c>
      <c r="J158" s="715"/>
      <c r="K158" s="122"/>
      <c r="L158" s="117">
        <f t="shared" si="24"/>
        <v>0</v>
      </c>
      <c r="M158" s="448">
        <f t="shared" si="25"/>
        <v>288</v>
      </c>
      <c r="N158" s="423"/>
      <c r="O158" s="429">
        <f>M158*K158</f>
        <v>0</v>
      </c>
      <c r="P158" s="821">
        <v>3.1E-2</v>
      </c>
      <c r="Q158" s="821"/>
      <c r="R158" s="437">
        <v>3.2</v>
      </c>
      <c r="S158" s="33"/>
      <c r="T158" s="74"/>
      <c r="U158" s="74"/>
      <c r="V158" s="74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</row>
    <row r="159" spans="1:59" ht="24.6" customHeight="1">
      <c r="A159" s="452" t="s">
        <v>1308</v>
      </c>
      <c r="B159" s="727" t="s">
        <v>277</v>
      </c>
      <c r="C159" s="725"/>
      <c r="D159" s="725" t="s">
        <v>1316</v>
      </c>
      <c r="E159" s="725"/>
      <c r="F159" s="725"/>
      <c r="G159" s="726"/>
      <c r="H159" s="396">
        <v>105</v>
      </c>
      <c r="I159" s="714">
        <v>11400</v>
      </c>
      <c r="J159" s="715"/>
      <c r="K159" s="122"/>
      <c r="L159" s="117">
        <f t="shared" si="24"/>
        <v>0</v>
      </c>
      <c r="M159" s="448">
        <f t="shared" si="25"/>
        <v>105</v>
      </c>
      <c r="N159" s="423"/>
      <c r="O159" s="486">
        <f t="shared" ref="O159:O160" si="30">M159*K159</f>
        <v>0</v>
      </c>
      <c r="P159" s="865">
        <v>6.0000000000000001E-3</v>
      </c>
      <c r="Q159" s="865"/>
      <c r="R159" s="435">
        <v>1.1000000000000001</v>
      </c>
      <c r="T159" s="74"/>
      <c r="U159" s="74"/>
      <c r="V159" s="74"/>
    </row>
    <row r="160" spans="1:59" ht="24.6" customHeight="1">
      <c r="A160" s="452" t="s">
        <v>1309</v>
      </c>
      <c r="B160" s="727" t="s">
        <v>276</v>
      </c>
      <c r="C160" s="725"/>
      <c r="D160" s="725" t="s">
        <v>1315</v>
      </c>
      <c r="E160" s="725"/>
      <c r="F160" s="725"/>
      <c r="G160" s="726"/>
      <c r="H160" s="396">
        <v>98</v>
      </c>
      <c r="I160" s="714">
        <v>10600</v>
      </c>
      <c r="J160" s="715"/>
      <c r="K160" s="122"/>
      <c r="L160" s="117">
        <f t="shared" si="24"/>
        <v>0</v>
      </c>
      <c r="M160" s="448">
        <f t="shared" si="25"/>
        <v>98</v>
      </c>
      <c r="N160" s="423"/>
      <c r="O160" s="486">
        <f t="shared" si="30"/>
        <v>0</v>
      </c>
      <c r="P160" s="865">
        <v>6.0000000000000001E-3</v>
      </c>
      <c r="Q160" s="865"/>
      <c r="R160" s="435">
        <v>1.1000000000000001</v>
      </c>
      <c r="T160" s="74"/>
      <c r="U160" s="74"/>
      <c r="V160" s="74"/>
    </row>
    <row r="161" spans="1:63" ht="24.6" customHeight="1">
      <c r="A161" s="452" t="s">
        <v>1310</v>
      </c>
      <c r="B161" s="727" t="s">
        <v>276</v>
      </c>
      <c r="C161" s="725"/>
      <c r="D161" s="725" t="s">
        <v>1314</v>
      </c>
      <c r="E161" s="725"/>
      <c r="F161" s="725"/>
      <c r="G161" s="726"/>
      <c r="H161" s="396">
        <v>89</v>
      </c>
      <c r="I161" s="714">
        <v>9700</v>
      </c>
      <c r="J161" s="715"/>
      <c r="K161" s="122"/>
      <c r="L161" s="117">
        <f t="shared" si="24"/>
        <v>0</v>
      </c>
      <c r="M161" s="448">
        <f t="shared" si="25"/>
        <v>89</v>
      </c>
      <c r="N161" s="423"/>
      <c r="O161" s="429">
        <f>M161*K161</f>
        <v>0</v>
      </c>
      <c r="P161" s="865">
        <v>6.0000000000000001E-3</v>
      </c>
      <c r="Q161" s="865"/>
      <c r="R161" s="435">
        <v>1.1000000000000001</v>
      </c>
      <c r="T161" s="74"/>
      <c r="U161" s="74"/>
      <c r="V161" s="74"/>
    </row>
    <row r="162" spans="1:63" ht="24.6" customHeight="1">
      <c r="A162" s="452" t="s">
        <v>1043</v>
      </c>
      <c r="B162" s="727" t="s">
        <v>150</v>
      </c>
      <c r="C162" s="725"/>
      <c r="D162" s="725" t="s">
        <v>1325</v>
      </c>
      <c r="E162" s="725"/>
      <c r="F162" s="725"/>
      <c r="G162" s="726"/>
      <c r="H162" s="396">
        <v>121</v>
      </c>
      <c r="I162" s="714">
        <v>13100</v>
      </c>
      <c r="J162" s="715"/>
      <c r="K162" s="122"/>
      <c r="L162" s="117">
        <f t="shared" si="24"/>
        <v>0</v>
      </c>
      <c r="M162" s="448">
        <f t="shared" si="25"/>
        <v>121</v>
      </c>
      <c r="N162" s="423"/>
      <c r="O162" s="429">
        <f t="shared" ref="O162:O168" si="31">K162*M162</f>
        <v>0</v>
      </c>
      <c r="P162" s="821">
        <v>0.01</v>
      </c>
      <c r="Q162" s="821"/>
      <c r="R162" s="435">
        <v>1</v>
      </c>
      <c r="T162" s="74"/>
      <c r="U162" s="74"/>
      <c r="V162" s="74"/>
    </row>
    <row r="163" spans="1:63" ht="24.6" customHeight="1">
      <c r="A163" s="452" t="s">
        <v>444</v>
      </c>
      <c r="B163" s="727" t="s">
        <v>153</v>
      </c>
      <c r="C163" s="725"/>
      <c r="D163" s="725" t="s">
        <v>1326</v>
      </c>
      <c r="E163" s="725"/>
      <c r="F163" s="725"/>
      <c r="G163" s="726"/>
      <c r="H163" s="396">
        <v>135</v>
      </c>
      <c r="I163" s="714">
        <v>14700</v>
      </c>
      <c r="J163" s="715"/>
      <c r="K163" s="122"/>
      <c r="L163" s="117">
        <f t="shared" si="24"/>
        <v>0</v>
      </c>
      <c r="M163" s="448">
        <f t="shared" si="25"/>
        <v>135</v>
      </c>
      <c r="N163" s="423"/>
      <c r="O163" s="429">
        <f t="shared" si="31"/>
        <v>0</v>
      </c>
      <c r="P163" s="821">
        <v>1.01</v>
      </c>
      <c r="Q163" s="821"/>
      <c r="R163" s="435">
        <v>1</v>
      </c>
      <c r="T163" s="74"/>
      <c r="U163" s="74"/>
      <c r="V163" s="74"/>
    </row>
    <row r="164" spans="1:63" ht="24.6" customHeight="1">
      <c r="A164" s="452" t="s">
        <v>1311</v>
      </c>
      <c r="B164" s="727" t="s">
        <v>153</v>
      </c>
      <c r="C164" s="725"/>
      <c r="D164" s="725" t="s">
        <v>1327</v>
      </c>
      <c r="E164" s="725"/>
      <c r="F164" s="725"/>
      <c r="G164" s="726"/>
      <c r="H164" s="396">
        <v>148</v>
      </c>
      <c r="I164" s="714">
        <v>16100</v>
      </c>
      <c r="J164" s="715"/>
      <c r="K164" s="122"/>
      <c r="L164" s="117">
        <f t="shared" si="24"/>
        <v>0</v>
      </c>
      <c r="M164" s="448">
        <f t="shared" si="25"/>
        <v>148</v>
      </c>
      <c r="N164" s="423"/>
      <c r="O164" s="429">
        <f t="shared" si="31"/>
        <v>0</v>
      </c>
      <c r="P164" s="821">
        <v>1.01</v>
      </c>
      <c r="Q164" s="821"/>
      <c r="R164" s="435">
        <v>1</v>
      </c>
      <c r="T164" s="74"/>
      <c r="U164" s="74"/>
      <c r="V164" s="74"/>
    </row>
    <row r="165" spans="1:63" ht="24.6" customHeight="1">
      <c r="A165" s="452" t="s">
        <v>1044</v>
      </c>
      <c r="B165" s="727" t="s">
        <v>146</v>
      </c>
      <c r="C165" s="725"/>
      <c r="D165" s="725" t="s">
        <v>1325</v>
      </c>
      <c r="E165" s="725"/>
      <c r="F165" s="725"/>
      <c r="G165" s="726"/>
      <c r="H165" s="396">
        <v>95</v>
      </c>
      <c r="I165" s="714">
        <v>10300</v>
      </c>
      <c r="J165" s="715"/>
      <c r="K165" s="122"/>
      <c r="L165" s="117">
        <f t="shared" si="24"/>
        <v>0</v>
      </c>
      <c r="M165" s="448">
        <f t="shared" si="25"/>
        <v>95</v>
      </c>
      <c r="N165" s="423"/>
      <c r="O165" s="429">
        <f t="shared" si="31"/>
        <v>0</v>
      </c>
      <c r="P165" s="821">
        <v>1.0999999999999999E-2</v>
      </c>
      <c r="Q165" s="821"/>
      <c r="R165" s="435">
        <v>2</v>
      </c>
      <c r="T165" s="74"/>
      <c r="U165" s="74"/>
      <c r="V165" s="74"/>
    </row>
    <row r="166" spans="1:63" ht="24.6" customHeight="1">
      <c r="A166" s="452" t="s">
        <v>1045</v>
      </c>
      <c r="B166" s="727" t="s">
        <v>151</v>
      </c>
      <c r="C166" s="725"/>
      <c r="D166" s="725" t="s">
        <v>1325</v>
      </c>
      <c r="E166" s="725"/>
      <c r="F166" s="725"/>
      <c r="G166" s="726"/>
      <c r="H166" s="396">
        <v>116</v>
      </c>
      <c r="I166" s="714">
        <v>12600</v>
      </c>
      <c r="J166" s="715"/>
      <c r="K166" s="122"/>
      <c r="L166" s="117">
        <f t="shared" si="24"/>
        <v>0</v>
      </c>
      <c r="M166" s="448">
        <f t="shared" si="25"/>
        <v>116</v>
      </c>
      <c r="N166" s="423"/>
      <c r="O166" s="429">
        <f t="shared" si="31"/>
        <v>0</v>
      </c>
      <c r="P166" s="821">
        <v>1.9E-2</v>
      </c>
      <c r="Q166" s="821"/>
      <c r="R166" s="435">
        <v>2</v>
      </c>
      <c r="T166" s="74"/>
      <c r="U166" s="74"/>
      <c r="V166" s="74"/>
    </row>
    <row r="167" spans="1:63" s="48" customFormat="1" ht="24.6" customHeight="1">
      <c r="A167" s="452" t="s">
        <v>1046</v>
      </c>
      <c r="B167" s="727" t="s">
        <v>152</v>
      </c>
      <c r="C167" s="725"/>
      <c r="D167" s="725" t="s">
        <v>1325</v>
      </c>
      <c r="E167" s="725"/>
      <c r="F167" s="725"/>
      <c r="G167" s="726"/>
      <c r="H167" s="396">
        <v>364</v>
      </c>
      <c r="I167" s="714">
        <v>39400</v>
      </c>
      <c r="J167" s="715"/>
      <c r="K167" s="122"/>
      <c r="L167" s="117">
        <f t="shared" si="24"/>
        <v>0</v>
      </c>
      <c r="M167" s="448">
        <f t="shared" si="25"/>
        <v>364</v>
      </c>
      <c r="N167" s="423"/>
      <c r="O167" s="429">
        <f t="shared" si="31"/>
        <v>0</v>
      </c>
      <c r="P167" s="821">
        <v>2.7E-2</v>
      </c>
      <c r="Q167" s="821"/>
      <c r="R167" s="435">
        <v>1</v>
      </c>
      <c r="S167" s="59"/>
      <c r="T167" s="74"/>
      <c r="U167" s="74"/>
      <c r="V167" s="74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  <c r="AL167" s="59"/>
      <c r="AM167" s="59"/>
      <c r="AN167" s="59"/>
      <c r="AO167" s="59"/>
      <c r="AP167" s="59"/>
      <c r="AQ167" s="59"/>
      <c r="AR167" s="59"/>
      <c r="AS167" s="59"/>
      <c r="AT167" s="59"/>
      <c r="AU167" s="59"/>
      <c r="AV167" s="59"/>
      <c r="AW167" s="59"/>
      <c r="AX167" s="59"/>
      <c r="AY167" s="59"/>
      <c r="AZ167" s="59"/>
      <c r="BA167" s="59"/>
    </row>
    <row r="168" spans="1:63" ht="24.6" customHeight="1">
      <c r="A168" s="452" t="s">
        <v>1312</v>
      </c>
      <c r="B168" s="727" t="s">
        <v>7</v>
      </c>
      <c r="C168" s="725"/>
      <c r="D168" s="725" t="s">
        <v>1328</v>
      </c>
      <c r="E168" s="725"/>
      <c r="F168" s="725"/>
      <c r="G168" s="726"/>
      <c r="H168" s="396">
        <v>80</v>
      </c>
      <c r="I168" s="714">
        <v>8700</v>
      </c>
      <c r="J168" s="715"/>
      <c r="K168" s="122"/>
      <c r="L168" s="117">
        <f t="shared" si="24"/>
        <v>0</v>
      </c>
      <c r="M168" s="448">
        <f t="shared" si="25"/>
        <v>80</v>
      </c>
      <c r="N168" s="423"/>
      <c r="O168" s="429">
        <f t="shared" si="31"/>
        <v>0</v>
      </c>
      <c r="P168" s="865">
        <v>2E-3</v>
      </c>
      <c r="Q168" s="865"/>
      <c r="R168" s="435">
        <v>0.14000000000000001</v>
      </c>
      <c r="T168" s="74"/>
      <c r="U168" s="74"/>
      <c r="V168" s="74"/>
    </row>
    <row r="169" spans="1:63" s="5" customFormat="1" ht="24.6" customHeight="1">
      <c r="A169" s="452" t="s">
        <v>1257</v>
      </c>
      <c r="B169" s="817" t="s">
        <v>536</v>
      </c>
      <c r="C169" s="818"/>
      <c r="D169" s="725" t="s">
        <v>1329</v>
      </c>
      <c r="E169" s="725"/>
      <c r="F169" s="725"/>
      <c r="G169" s="726"/>
      <c r="H169" s="396">
        <v>158</v>
      </c>
      <c r="I169" s="714">
        <v>17100</v>
      </c>
      <c r="J169" s="715"/>
      <c r="K169" s="122"/>
      <c r="L169" s="420">
        <f t="shared" si="24"/>
        <v>0</v>
      </c>
      <c r="M169" s="448">
        <f t="shared" si="25"/>
        <v>158</v>
      </c>
      <c r="N169" s="423"/>
      <c r="O169" s="429">
        <f>M169*K169</f>
        <v>0</v>
      </c>
      <c r="P169" s="821">
        <v>2E-3</v>
      </c>
      <c r="Q169" s="821"/>
      <c r="R169" s="437">
        <v>2</v>
      </c>
      <c r="S169" s="33"/>
      <c r="T169" s="47"/>
      <c r="U169" s="74"/>
      <c r="V169" s="47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</row>
    <row r="170" spans="1:63" s="5" customFormat="1" ht="24.6" customHeight="1">
      <c r="A170" s="452" t="s">
        <v>1258</v>
      </c>
      <c r="B170" s="817" t="s">
        <v>248</v>
      </c>
      <c r="C170" s="818"/>
      <c r="D170" s="725" t="s">
        <v>1330</v>
      </c>
      <c r="E170" s="725"/>
      <c r="F170" s="725"/>
      <c r="G170" s="726"/>
      <c r="H170" s="396">
        <v>32</v>
      </c>
      <c r="I170" s="714">
        <v>3500</v>
      </c>
      <c r="J170" s="715"/>
      <c r="K170" s="122"/>
      <c r="L170" s="420">
        <f t="shared" si="24"/>
        <v>0</v>
      </c>
      <c r="M170" s="448">
        <f t="shared" si="25"/>
        <v>32</v>
      </c>
      <c r="N170" s="423"/>
      <c r="O170" s="429">
        <f t="shared" ref="O170" si="32">M170*K170</f>
        <v>0</v>
      </c>
      <c r="P170" s="821">
        <v>0.02</v>
      </c>
      <c r="Q170" s="821"/>
      <c r="R170" s="437">
        <v>0.1</v>
      </c>
      <c r="S170" s="33"/>
      <c r="T170" s="47"/>
      <c r="U170" s="74"/>
      <c r="V170" s="47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</row>
    <row r="171" spans="1:63" ht="24.6" customHeight="1">
      <c r="A171" s="452" t="s">
        <v>1027</v>
      </c>
      <c r="B171" s="727" t="s">
        <v>145</v>
      </c>
      <c r="C171" s="725"/>
      <c r="D171" s="725"/>
      <c r="E171" s="725"/>
      <c r="F171" s="725"/>
      <c r="G171" s="726"/>
      <c r="H171" s="396">
        <v>660</v>
      </c>
      <c r="I171" s="714">
        <v>71400</v>
      </c>
      <c r="J171" s="715"/>
      <c r="K171" s="122"/>
      <c r="L171" s="117">
        <f t="shared" si="24"/>
        <v>0</v>
      </c>
      <c r="M171" s="448">
        <f t="shared" si="25"/>
        <v>660</v>
      </c>
      <c r="N171" s="423"/>
      <c r="O171" s="429">
        <f>K171*M171</f>
        <v>0</v>
      </c>
      <c r="P171" s="865">
        <v>8.9999999999999993E-3</v>
      </c>
      <c r="Q171" s="865"/>
      <c r="R171" s="437">
        <v>0.91</v>
      </c>
      <c r="T171" s="74"/>
      <c r="U171" s="74"/>
      <c r="V171" s="74"/>
    </row>
    <row r="172" spans="1:63" s="61" customFormat="1" ht="15" customHeight="1">
      <c r="A172" s="234" t="s">
        <v>189</v>
      </c>
      <c r="B172" s="91"/>
      <c r="C172" s="91"/>
      <c r="D172" s="91"/>
      <c r="E172" s="91"/>
      <c r="F172" s="68"/>
      <c r="G172" s="68"/>
      <c r="H172" s="124"/>
      <c r="I172" s="124"/>
      <c r="J172" s="124"/>
      <c r="K172" s="125"/>
      <c r="L172" s="126"/>
      <c r="M172" s="127"/>
      <c r="N172" s="65"/>
      <c r="O172" s="128"/>
      <c r="P172" s="129"/>
      <c r="Q172" s="129"/>
      <c r="R172" s="233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  <c r="AL172" s="5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  <c r="AY172" s="59"/>
      <c r="AZ172" s="59"/>
      <c r="BA172" s="59"/>
    </row>
    <row r="173" spans="1:63">
      <c r="A173" s="896" t="str">
        <f>'Бытовая серия'!A129:R129</f>
        <v>www.general-aircond.ru</v>
      </c>
      <c r="B173" s="897"/>
      <c r="C173" s="897"/>
      <c r="D173" s="897"/>
      <c r="E173" s="897"/>
      <c r="F173" s="897"/>
      <c r="G173" s="897"/>
      <c r="H173" s="897"/>
      <c r="I173" s="897"/>
      <c r="J173" s="897"/>
      <c r="K173" s="897"/>
      <c r="L173" s="897"/>
      <c r="M173" s="897"/>
      <c r="N173" s="897"/>
      <c r="O173" s="897"/>
      <c r="P173" s="897"/>
      <c r="Q173" s="897"/>
      <c r="R173" s="898"/>
    </row>
    <row r="174" spans="1:63">
      <c r="A174" s="899"/>
      <c r="B174" s="900"/>
      <c r="C174" s="900"/>
      <c r="D174" s="900"/>
      <c r="E174" s="900"/>
      <c r="F174" s="900"/>
      <c r="G174" s="900"/>
      <c r="H174" s="900"/>
      <c r="I174" s="900"/>
      <c r="J174" s="900"/>
      <c r="K174" s="900"/>
      <c r="L174" s="900"/>
      <c r="M174" s="900"/>
      <c r="N174" s="900"/>
      <c r="O174" s="900"/>
      <c r="P174" s="900"/>
      <c r="Q174" s="900"/>
      <c r="R174" s="901"/>
    </row>
    <row r="175" spans="1:63">
      <c r="A175" s="891" t="str">
        <f>'Бытовая серия'!A131:R131</f>
        <v>компания "АЯК-Москва"</v>
      </c>
      <c r="B175" s="863"/>
      <c r="C175" s="863"/>
      <c r="D175" s="863"/>
      <c r="E175" s="863"/>
      <c r="F175" s="863"/>
      <c r="G175" s="863"/>
      <c r="H175" s="863"/>
      <c r="I175" s="863"/>
      <c r="J175" s="863"/>
      <c r="K175" s="863"/>
      <c r="L175" s="863"/>
      <c r="M175" s="863"/>
      <c r="N175" s="863"/>
      <c r="O175" s="863"/>
      <c r="P175" s="863"/>
      <c r="Q175" s="863"/>
      <c r="R175" s="892"/>
    </row>
    <row r="176" spans="1:63">
      <c r="A176" s="891" t="str">
        <f>'Бытовая серия'!A132:R132</f>
        <v>111020, г. Москва, ул. 2-я Синичкина, д. 9А, Бизнес-центр Синица Плаза</v>
      </c>
      <c r="B176" s="863"/>
      <c r="C176" s="863"/>
      <c r="D176" s="863"/>
      <c r="E176" s="863"/>
      <c r="F176" s="863"/>
      <c r="G176" s="863"/>
      <c r="H176" s="863"/>
      <c r="I176" s="863"/>
      <c r="J176" s="863"/>
      <c r="K176" s="863"/>
      <c r="L176" s="863"/>
      <c r="M176" s="863"/>
      <c r="N176" s="863"/>
      <c r="O176" s="863"/>
      <c r="P176" s="863"/>
      <c r="Q176" s="863"/>
      <c r="R176" s="892"/>
    </row>
    <row r="177" spans="1:18" ht="13.8" thickBot="1">
      <c r="A177" s="893" t="str">
        <f>'Бытовая серия'!A133:R133</f>
        <v>Тел./факс: 8-800-23456-05</v>
      </c>
      <c r="B177" s="894"/>
      <c r="C177" s="894"/>
      <c r="D177" s="894"/>
      <c r="E177" s="894"/>
      <c r="F177" s="894"/>
      <c r="G177" s="894"/>
      <c r="H177" s="894"/>
      <c r="I177" s="894"/>
      <c r="J177" s="894"/>
      <c r="K177" s="894"/>
      <c r="L177" s="894"/>
      <c r="M177" s="894"/>
      <c r="N177" s="894"/>
      <c r="O177" s="894"/>
      <c r="P177" s="894"/>
      <c r="Q177" s="894"/>
      <c r="R177" s="895"/>
    </row>
    <row r="178" spans="1:18" s="47" customFormat="1">
      <c r="G178" s="62"/>
    </row>
    <row r="179" spans="1:18" s="47" customFormat="1">
      <c r="G179" s="62"/>
    </row>
    <row r="180" spans="1:18" s="47" customFormat="1">
      <c r="G180" s="62"/>
    </row>
    <row r="181" spans="1:18" s="47" customFormat="1">
      <c r="G181" s="62"/>
    </row>
    <row r="182" spans="1:18" s="47" customFormat="1">
      <c r="G182" s="62"/>
    </row>
    <row r="183" spans="1:18" s="47" customFormat="1">
      <c r="G183" s="62"/>
    </row>
    <row r="184" spans="1:18" s="47" customFormat="1">
      <c r="G184" s="62"/>
    </row>
    <row r="185" spans="1:18" s="47" customFormat="1">
      <c r="G185" s="62"/>
    </row>
    <row r="186" spans="1:18" s="47" customFormat="1">
      <c r="G186" s="62"/>
    </row>
    <row r="187" spans="1:18" s="47" customFormat="1">
      <c r="G187" s="62"/>
    </row>
    <row r="188" spans="1:18" s="47" customFormat="1">
      <c r="G188" s="62"/>
    </row>
    <row r="189" spans="1:18" s="47" customFormat="1">
      <c r="G189" s="62"/>
    </row>
    <row r="190" spans="1:18" s="47" customFormat="1">
      <c r="G190" s="62"/>
    </row>
    <row r="191" spans="1:18" s="47" customFormat="1">
      <c r="G191" s="62"/>
    </row>
    <row r="192" spans="1:18" s="47" customFormat="1">
      <c r="G192" s="62"/>
    </row>
    <row r="193" spans="7:7" s="47" customFormat="1">
      <c r="G193" s="62"/>
    </row>
    <row r="194" spans="7:7" s="47" customFormat="1">
      <c r="G194" s="62"/>
    </row>
    <row r="195" spans="7:7" s="47" customFormat="1">
      <c r="G195" s="62"/>
    </row>
    <row r="196" spans="7:7" s="47" customFormat="1">
      <c r="G196" s="62"/>
    </row>
    <row r="197" spans="7:7" s="47" customFormat="1">
      <c r="G197" s="62"/>
    </row>
    <row r="198" spans="7:7" s="47" customFormat="1">
      <c r="G198" s="62"/>
    </row>
    <row r="199" spans="7:7" s="47" customFormat="1">
      <c r="G199" s="62"/>
    </row>
    <row r="200" spans="7:7" s="47" customFormat="1">
      <c r="G200" s="62"/>
    </row>
    <row r="201" spans="7:7" s="47" customFormat="1">
      <c r="G201" s="62"/>
    </row>
    <row r="202" spans="7:7" s="47" customFormat="1">
      <c r="G202" s="62"/>
    </row>
    <row r="203" spans="7:7" s="47" customFormat="1">
      <c r="G203" s="62"/>
    </row>
    <row r="204" spans="7:7" s="47" customFormat="1">
      <c r="G204" s="62"/>
    </row>
    <row r="205" spans="7:7" s="47" customFormat="1">
      <c r="G205" s="62"/>
    </row>
    <row r="206" spans="7:7" s="47" customFormat="1">
      <c r="G206" s="62"/>
    </row>
    <row r="207" spans="7:7" s="47" customFormat="1">
      <c r="G207" s="62"/>
    </row>
    <row r="208" spans="7:7" s="47" customFormat="1">
      <c r="G208" s="62"/>
    </row>
    <row r="209" spans="7:7" s="47" customFormat="1">
      <c r="G209" s="62"/>
    </row>
    <row r="210" spans="7:7" s="47" customFormat="1">
      <c r="G210" s="62"/>
    </row>
    <row r="211" spans="7:7" s="47" customFormat="1">
      <c r="G211" s="62"/>
    </row>
    <row r="212" spans="7:7" s="47" customFormat="1">
      <c r="G212" s="62"/>
    </row>
    <row r="213" spans="7:7" s="47" customFormat="1">
      <c r="G213" s="62"/>
    </row>
    <row r="214" spans="7:7" s="47" customFormat="1">
      <c r="G214" s="62"/>
    </row>
    <row r="215" spans="7:7" s="47" customFormat="1">
      <c r="G215" s="62"/>
    </row>
    <row r="216" spans="7:7" s="47" customFormat="1">
      <c r="G216" s="62"/>
    </row>
    <row r="217" spans="7:7" s="47" customFormat="1">
      <c r="G217" s="62"/>
    </row>
    <row r="218" spans="7:7" s="47" customFormat="1">
      <c r="G218" s="62"/>
    </row>
    <row r="219" spans="7:7" s="47" customFormat="1">
      <c r="G219" s="62"/>
    </row>
    <row r="220" spans="7:7" s="47" customFormat="1">
      <c r="G220" s="62"/>
    </row>
    <row r="221" spans="7:7" s="47" customFormat="1">
      <c r="G221" s="62"/>
    </row>
    <row r="222" spans="7:7" s="47" customFormat="1">
      <c r="G222" s="62"/>
    </row>
    <row r="223" spans="7:7" s="47" customFormat="1">
      <c r="G223" s="62"/>
    </row>
    <row r="224" spans="7:7" s="47" customFormat="1">
      <c r="G224" s="62"/>
    </row>
    <row r="225" spans="7:7" s="47" customFormat="1">
      <c r="G225" s="62"/>
    </row>
    <row r="226" spans="7:7" s="47" customFormat="1">
      <c r="G226" s="62"/>
    </row>
    <row r="227" spans="7:7" s="47" customFormat="1">
      <c r="G227" s="62"/>
    </row>
    <row r="228" spans="7:7" s="47" customFormat="1">
      <c r="G228" s="62"/>
    </row>
    <row r="229" spans="7:7" s="47" customFormat="1">
      <c r="G229" s="62"/>
    </row>
    <row r="230" spans="7:7" s="47" customFormat="1">
      <c r="G230" s="62"/>
    </row>
    <row r="231" spans="7:7" s="47" customFormat="1">
      <c r="G231" s="62"/>
    </row>
    <row r="232" spans="7:7" s="47" customFormat="1">
      <c r="G232" s="62"/>
    </row>
    <row r="233" spans="7:7" s="47" customFormat="1">
      <c r="G233" s="62"/>
    </row>
    <row r="234" spans="7:7" s="47" customFormat="1">
      <c r="G234" s="62"/>
    </row>
    <row r="235" spans="7:7" s="47" customFormat="1">
      <c r="G235" s="62"/>
    </row>
    <row r="236" spans="7:7" s="47" customFormat="1">
      <c r="G236" s="62"/>
    </row>
    <row r="237" spans="7:7" s="47" customFormat="1">
      <c r="G237" s="62"/>
    </row>
    <row r="238" spans="7:7" s="47" customFormat="1">
      <c r="G238" s="62"/>
    </row>
    <row r="239" spans="7:7" s="47" customFormat="1">
      <c r="G239" s="62"/>
    </row>
    <row r="240" spans="7:7" s="47" customFormat="1">
      <c r="G240" s="62"/>
    </row>
    <row r="241" spans="7:7" s="47" customFormat="1">
      <c r="G241" s="62"/>
    </row>
    <row r="242" spans="7:7" s="47" customFormat="1">
      <c r="G242" s="62"/>
    </row>
    <row r="243" spans="7:7" s="47" customFormat="1">
      <c r="G243" s="62"/>
    </row>
    <row r="244" spans="7:7" s="47" customFormat="1">
      <c r="G244" s="62"/>
    </row>
    <row r="245" spans="7:7" s="47" customFormat="1">
      <c r="G245" s="62"/>
    </row>
    <row r="246" spans="7:7" s="47" customFormat="1">
      <c r="G246" s="62"/>
    </row>
    <row r="247" spans="7:7" s="47" customFormat="1">
      <c r="G247" s="62"/>
    </row>
    <row r="248" spans="7:7" s="47" customFormat="1">
      <c r="G248" s="62"/>
    </row>
    <row r="249" spans="7:7" s="47" customFormat="1">
      <c r="G249" s="62"/>
    </row>
    <row r="250" spans="7:7" s="47" customFormat="1">
      <c r="G250" s="62"/>
    </row>
    <row r="251" spans="7:7" s="47" customFormat="1">
      <c r="G251" s="62"/>
    </row>
    <row r="252" spans="7:7" s="47" customFormat="1">
      <c r="G252" s="62"/>
    </row>
    <row r="253" spans="7:7" s="47" customFormat="1">
      <c r="G253" s="62"/>
    </row>
    <row r="254" spans="7:7" s="47" customFormat="1">
      <c r="G254" s="62"/>
    </row>
    <row r="255" spans="7:7" s="47" customFormat="1">
      <c r="G255" s="62"/>
    </row>
    <row r="256" spans="7:7" s="47" customFormat="1">
      <c r="G256" s="62"/>
    </row>
    <row r="257" spans="7:7" s="47" customFormat="1">
      <c r="G257" s="62"/>
    </row>
    <row r="258" spans="7:7" s="47" customFormat="1">
      <c r="G258" s="62"/>
    </row>
    <row r="259" spans="7:7" s="47" customFormat="1">
      <c r="G259" s="62"/>
    </row>
    <row r="260" spans="7:7" s="47" customFormat="1">
      <c r="G260" s="62"/>
    </row>
    <row r="261" spans="7:7" s="47" customFormat="1">
      <c r="G261" s="62"/>
    </row>
    <row r="262" spans="7:7" s="47" customFormat="1">
      <c r="G262" s="62"/>
    </row>
    <row r="263" spans="7:7" s="47" customFormat="1">
      <c r="G263" s="62"/>
    </row>
    <row r="264" spans="7:7" s="47" customFormat="1">
      <c r="G264" s="62"/>
    </row>
    <row r="265" spans="7:7" s="47" customFormat="1">
      <c r="G265" s="62"/>
    </row>
    <row r="266" spans="7:7" s="47" customFormat="1">
      <c r="G266" s="62"/>
    </row>
    <row r="267" spans="7:7" s="47" customFormat="1">
      <c r="G267" s="62"/>
    </row>
    <row r="268" spans="7:7" s="47" customFormat="1">
      <c r="G268" s="62"/>
    </row>
    <row r="269" spans="7:7" s="47" customFormat="1">
      <c r="G269" s="62"/>
    </row>
    <row r="270" spans="7:7" s="47" customFormat="1">
      <c r="G270" s="62"/>
    </row>
    <row r="271" spans="7:7" s="47" customFormat="1">
      <c r="G271" s="62"/>
    </row>
    <row r="272" spans="7:7" s="47" customFormat="1">
      <c r="G272" s="62"/>
    </row>
    <row r="273" spans="7:7" s="47" customFormat="1">
      <c r="G273" s="62"/>
    </row>
    <row r="274" spans="7:7" s="47" customFormat="1">
      <c r="G274" s="62"/>
    </row>
    <row r="275" spans="7:7" s="47" customFormat="1">
      <c r="G275" s="62"/>
    </row>
    <row r="276" spans="7:7" s="47" customFormat="1">
      <c r="G276" s="62"/>
    </row>
    <row r="277" spans="7:7" s="47" customFormat="1">
      <c r="G277" s="62"/>
    </row>
    <row r="278" spans="7:7" s="47" customFormat="1">
      <c r="G278" s="62"/>
    </row>
    <row r="279" spans="7:7" s="47" customFormat="1">
      <c r="G279" s="62"/>
    </row>
    <row r="280" spans="7:7" s="47" customFormat="1">
      <c r="G280" s="62"/>
    </row>
    <row r="281" spans="7:7" s="47" customFormat="1">
      <c r="G281" s="62"/>
    </row>
    <row r="282" spans="7:7" s="47" customFormat="1">
      <c r="G282" s="62"/>
    </row>
    <row r="283" spans="7:7" s="47" customFormat="1">
      <c r="G283" s="62"/>
    </row>
    <row r="284" spans="7:7" s="47" customFormat="1">
      <c r="G284" s="62"/>
    </row>
    <row r="285" spans="7:7" s="47" customFormat="1">
      <c r="G285" s="62"/>
    </row>
    <row r="286" spans="7:7" s="47" customFormat="1">
      <c r="G286" s="62"/>
    </row>
    <row r="287" spans="7:7" s="47" customFormat="1">
      <c r="G287" s="62"/>
    </row>
    <row r="288" spans="7:7" s="47" customFormat="1">
      <c r="G288" s="62"/>
    </row>
    <row r="289" spans="7:7" s="47" customFormat="1">
      <c r="G289" s="62"/>
    </row>
    <row r="290" spans="7:7" s="47" customFormat="1">
      <c r="G290" s="62"/>
    </row>
    <row r="291" spans="7:7" s="47" customFormat="1">
      <c r="G291" s="62"/>
    </row>
    <row r="292" spans="7:7" s="47" customFormat="1">
      <c r="G292" s="62"/>
    </row>
    <row r="293" spans="7:7" s="47" customFormat="1">
      <c r="G293" s="62"/>
    </row>
    <row r="294" spans="7:7" s="47" customFormat="1">
      <c r="G294" s="62"/>
    </row>
    <row r="295" spans="7:7" s="47" customFormat="1">
      <c r="G295" s="62"/>
    </row>
    <row r="296" spans="7:7" s="47" customFormat="1">
      <c r="G296" s="62"/>
    </row>
    <row r="297" spans="7:7" s="47" customFormat="1">
      <c r="G297" s="62"/>
    </row>
    <row r="298" spans="7:7" s="47" customFormat="1">
      <c r="G298" s="62"/>
    </row>
    <row r="299" spans="7:7" s="47" customFormat="1">
      <c r="G299" s="62"/>
    </row>
    <row r="300" spans="7:7" s="47" customFormat="1">
      <c r="G300" s="62"/>
    </row>
    <row r="301" spans="7:7" s="47" customFormat="1">
      <c r="G301" s="62"/>
    </row>
    <row r="302" spans="7:7" s="47" customFormat="1">
      <c r="G302" s="62"/>
    </row>
    <row r="303" spans="7:7" s="47" customFormat="1">
      <c r="G303" s="62"/>
    </row>
    <row r="304" spans="7:7" s="47" customFormat="1">
      <c r="G304" s="62"/>
    </row>
    <row r="305" spans="7:7" s="47" customFormat="1">
      <c r="G305" s="62"/>
    </row>
    <row r="306" spans="7:7" s="47" customFormat="1">
      <c r="G306" s="62"/>
    </row>
    <row r="307" spans="7:7" s="47" customFormat="1">
      <c r="G307" s="62"/>
    </row>
    <row r="308" spans="7:7" s="47" customFormat="1">
      <c r="G308" s="62"/>
    </row>
    <row r="309" spans="7:7" s="47" customFormat="1">
      <c r="G309" s="62"/>
    </row>
    <row r="310" spans="7:7" s="47" customFormat="1">
      <c r="G310" s="62"/>
    </row>
    <row r="311" spans="7:7" s="47" customFormat="1">
      <c r="G311" s="62"/>
    </row>
    <row r="312" spans="7:7" s="47" customFormat="1">
      <c r="G312" s="62"/>
    </row>
    <row r="313" spans="7:7" s="47" customFormat="1">
      <c r="G313" s="62"/>
    </row>
    <row r="314" spans="7:7" s="47" customFormat="1">
      <c r="G314" s="62"/>
    </row>
    <row r="315" spans="7:7" s="47" customFormat="1">
      <c r="G315" s="62"/>
    </row>
    <row r="316" spans="7:7" s="47" customFormat="1">
      <c r="G316" s="62"/>
    </row>
    <row r="317" spans="7:7" s="47" customFormat="1">
      <c r="G317" s="62"/>
    </row>
    <row r="318" spans="7:7" s="47" customFormat="1">
      <c r="G318" s="62"/>
    </row>
    <row r="319" spans="7:7" s="47" customFormat="1">
      <c r="G319" s="62"/>
    </row>
    <row r="320" spans="7:7" s="47" customFormat="1">
      <c r="G320" s="62"/>
    </row>
    <row r="321" spans="7:7" s="47" customFormat="1">
      <c r="G321" s="62"/>
    </row>
    <row r="322" spans="7:7" s="47" customFormat="1">
      <c r="G322" s="62"/>
    </row>
    <row r="323" spans="7:7" s="47" customFormat="1">
      <c r="G323" s="62"/>
    </row>
    <row r="324" spans="7:7" s="47" customFormat="1">
      <c r="G324" s="62"/>
    </row>
    <row r="325" spans="7:7" s="47" customFormat="1">
      <c r="G325" s="62"/>
    </row>
    <row r="326" spans="7:7" s="47" customFormat="1">
      <c r="G326" s="62"/>
    </row>
    <row r="327" spans="7:7" s="47" customFormat="1">
      <c r="G327" s="62"/>
    </row>
    <row r="328" spans="7:7" s="47" customFormat="1">
      <c r="G328" s="62"/>
    </row>
    <row r="329" spans="7:7" s="47" customFormat="1">
      <c r="G329" s="62"/>
    </row>
    <row r="330" spans="7:7" s="47" customFormat="1">
      <c r="G330" s="62"/>
    </row>
    <row r="331" spans="7:7" s="47" customFormat="1">
      <c r="G331" s="62"/>
    </row>
    <row r="332" spans="7:7" s="47" customFormat="1">
      <c r="G332" s="62"/>
    </row>
    <row r="333" spans="7:7" s="47" customFormat="1">
      <c r="G333" s="62"/>
    </row>
    <row r="334" spans="7:7" s="47" customFormat="1">
      <c r="G334" s="62"/>
    </row>
    <row r="335" spans="7:7" s="47" customFormat="1">
      <c r="G335" s="62"/>
    </row>
    <row r="336" spans="7:7" s="47" customFormat="1">
      <c r="G336" s="62"/>
    </row>
    <row r="337" spans="7:7" s="47" customFormat="1">
      <c r="G337" s="62"/>
    </row>
    <row r="338" spans="7:7" s="47" customFormat="1">
      <c r="G338" s="62"/>
    </row>
    <row r="339" spans="7:7" s="47" customFormat="1">
      <c r="G339" s="62"/>
    </row>
    <row r="340" spans="7:7" s="47" customFormat="1">
      <c r="G340" s="62"/>
    </row>
    <row r="341" spans="7:7" s="47" customFormat="1">
      <c r="G341" s="62"/>
    </row>
    <row r="342" spans="7:7" s="47" customFormat="1">
      <c r="G342" s="62"/>
    </row>
    <row r="343" spans="7:7" s="47" customFormat="1">
      <c r="G343" s="62"/>
    </row>
    <row r="344" spans="7:7" s="47" customFormat="1">
      <c r="G344" s="62"/>
    </row>
    <row r="345" spans="7:7" s="47" customFormat="1">
      <c r="G345" s="62"/>
    </row>
    <row r="346" spans="7:7" s="47" customFormat="1">
      <c r="G346" s="62"/>
    </row>
    <row r="347" spans="7:7" s="47" customFormat="1">
      <c r="G347" s="62"/>
    </row>
    <row r="348" spans="7:7" s="47" customFormat="1">
      <c r="G348" s="62"/>
    </row>
    <row r="349" spans="7:7" s="47" customFormat="1">
      <c r="G349" s="62"/>
    </row>
    <row r="350" spans="7:7" s="47" customFormat="1">
      <c r="G350" s="62"/>
    </row>
    <row r="351" spans="7:7" s="47" customFormat="1">
      <c r="G351" s="62"/>
    </row>
    <row r="352" spans="7:7" s="47" customFormat="1">
      <c r="G352" s="62"/>
    </row>
    <row r="353" spans="7:7" s="47" customFormat="1">
      <c r="G353" s="62"/>
    </row>
    <row r="354" spans="7:7" s="47" customFormat="1">
      <c r="G354" s="62"/>
    </row>
    <row r="355" spans="7:7" s="47" customFormat="1">
      <c r="G355" s="62"/>
    </row>
    <row r="356" spans="7:7" s="47" customFormat="1">
      <c r="G356" s="62"/>
    </row>
    <row r="357" spans="7:7" s="47" customFormat="1">
      <c r="G357" s="62"/>
    </row>
    <row r="358" spans="7:7" s="47" customFormat="1">
      <c r="G358" s="62"/>
    </row>
    <row r="359" spans="7:7" s="47" customFormat="1">
      <c r="G359" s="62"/>
    </row>
    <row r="360" spans="7:7" s="47" customFormat="1">
      <c r="G360" s="62"/>
    </row>
    <row r="361" spans="7:7" s="47" customFormat="1">
      <c r="G361" s="62"/>
    </row>
    <row r="362" spans="7:7" s="47" customFormat="1">
      <c r="G362" s="62"/>
    </row>
    <row r="363" spans="7:7" s="47" customFormat="1">
      <c r="G363" s="62"/>
    </row>
    <row r="364" spans="7:7" s="47" customFormat="1">
      <c r="G364" s="62"/>
    </row>
    <row r="365" spans="7:7" s="47" customFormat="1">
      <c r="G365" s="62"/>
    </row>
    <row r="366" spans="7:7" s="47" customFormat="1">
      <c r="G366" s="62"/>
    </row>
    <row r="367" spans="7:7" s="47" customFormat="1">
      <c r="G367" s="62"/>
    </row>
    <row r="368" spans="7:7" s="47" customFormat="1">
      <c r="G368" s="62"/>
    </row>
    <row r="369" spans="7:7" s="47" customFormat="1">
      <c r="G369" s="62"/>
    </row>
    <row r="370" spans="7:7" s="47" customFormat="1">
      <c r="G370" s="62"/>
    </row>
    <row r="371" spans="7:7" s="47" customFormat="1">
      <c r="G371" s="62"/>
    </row>
    <row r="372" spans="7:7" s="47" customFormat="1">
      <c r="G372" s="62"/>
    </row>
    <row r="373" spans="7:7" s="47" customFormat="1">
      <c r="G373" s="62"/>
    </row>
    <row r="374" spans="7:7" s="47" customFormat="1">
      <c r="G374" s="62"/>
    </row>
    <row r="375" spans="7:7" s="47" customFormat="1">
      <c r="G375" s="62"/>
    </row>
    <row r="376" spans="7:7" s="47" customFormat="1">
      <c r="G376" s="62"/>
    </row>
    <row r="377" spans="7:7" s="47" customFormat="1">
      <c r="G377" s="62"/>
    </row>
    <row r="378" spans="7:7" s="47" customFormat="1">
      <c r="G378" s="62"/>
    </row>
    <row r="379" spans="7:7" s="47" customFormat="1">
      <c r="G379" s="62"/>
    </row>
    <row r="380" spans="7:7" s="47" customFormat="1">
      <c r="G380" s="62"/>
    </row>
    <row r="381" spans="7:7" s="47" customFormat="1">
      <c r="G381" s="62"/>
    </row>
    <row r="382" spans="7:7" s="47" customFormat="1">
      <c r="G382" s="62"/>
    </row>
    <row r="383" spans="7:7" s="47" customFormat="1">
      <c r="G383" s="62"/>
    </row>
    <row r="384" spans="7:7" s="47" customFormat="1">
      <c r="G384" s="62"/>
    </row>
    <row r="385" spans="7:7" s="47" customFormat="1">
      <c r="G385" s="62"/>
    </row>
    <row r="386" spans="7:7" s="47" customFormat="1">
      <c r="G386" s="62"/>
    </row>
    <row r="387" spans="7:7" s="47" customFormat="1">
      <c r="G387" s="62"/>
    </row>
    <row r="388" spans="7:7" s="47" customFormat="1">
      <c r="G388" s="62"/>
    </row>
    <row r="389" spans="7:7" s="47" customFormat="1">
      <c r="G389" s="62"/>
    </row>
    <row r="390" spans="7:7" s="47" customFormat="1">
      <c r="G390" s="62"/>
    </row>
    <row r="391" spans="7:7" s="47" customFormat="1">
      <c r="G391" s="62"/>
    </row>
    <row r="392" spans="7:7" s="47" customFormat="1">
      <c r="G392" s="62"/>
    </row>
    <row r="393" spans="7:7" s="47" customFormat="1">
      <c r="G393" s="62"/>
    </row>
    <row r="394" spans="7:7" s="47" customFormat="1">
      <c r="G394" s="62"/>
    </row>
    <row r="395" spans="7:7" s="47" customFormat="1">
      <c r="G395" s="62"/>
    </row>
    <row r="396" spans="7:7" s="47" customFormat="1">
      <c r="G396" s="62"/>
    </row>
    <row r="397" spans="7:7" s="47" customFormat="1">
      <c r="G397" s="62"/>
    </row>
    <row r="398" spans="7:7" s="47" customFormat="1">
      <c r="G398" s="62"/>
    </row>
    <row r="399" spans="7:7" s="47" customFormat="1">
      <c r="G399" s="62"/>
    </row>
    <row r="400" spans="7:7" s="47" customFormat="1">
      <c r="G400" s="62"/>
    </row>
    <row r="401" spans="7:7" s="47" customFormat="1">
      <c r="G401" s="62"/>
    </row>
    <row r="402" spans="7:7" s="47" customFormat="1">
      <c r="G402" s="62"/>
    </row>
    <row r="403" spans="7:7" s="47" customFormat="1">
      <c r="G403" s="62"/>
    </row>
    <row r="404" spans="7:7" s="47" customFormat="1">
      <c r="G404" s="62"/>
    </row>
    <row r="405" spans="7:7" s="47" customFormat="1">
      <c r="G405" s="62"/>
    </row>
    <row r="406" spans="7:7" s="47" customFormat="1">
      <c r="G406" s="62"/>
    </row>
    <row r="407" spans="7:7" s="47" customFormat="1">
      <c r="G407" s="62"/>
    </row>
    <row r="408" spans="7:7" s="47" customFormat="1">
      <c r="G408" s="62"/>
    </row>
    <row r="409" spans="7:7" s="47" customFormat="1">
      <c r="G409" s="62"/>
    </row>
    <row r="410" spans="7:7" s="47" customFormat="1">
      <c r="G410" s="62"/>
    </row>
    <row r="411" spans="7:7" s="47" customFormat="1">
      <c r="G411" s="62"/>
    </row>
    <row r="412" spans="7:7" s="47" customFormat="1">
      <c r="G412" s="62"/>
    </row>
    <row r="413" spans="7:7" s="47" customFormat="1">
      <c r="G413" s="62"/>
    </row>
  </sheetData>
  <customSheetViews>
    <customSheetView guid="{FA833650-9147-48FF-9246-B3943D91CD8D}" scale="75" showPageBreaks="1" printArea="1" hiddenColumns="1" view="pageBreakPreview">
      <pane ySplit="7" topLeftCell="A8" activePane="bottomLeft" state="frozen"/>
      <selection pane="bottomLeft" activeCell="W17" sqref="W17"/>
      <pageMargins left="0.7" right="0.7" top="0.75" bottom="0.75" header="0.3" footer="0.3"/>
      <pageSetup paperSize="9" scale="38" orientation="portrait" r:id="rId1"/>
    </customSheetView>
  </customSheetViews>
  <mergeCells count="631">
    <mergeCell ref="P161:Q161"/>
    <mergeCell ref="B161:C161"/>
    <mergeCell ref="D161:G161"/>
    <mergeCell ref="P170:Q170"/>
    <mergeCell ref="B166:C166"/>
    <mergeCell ref="D166:G166"/>
    <mergeCell ref="B167:C167"/>
    <mergeCell ref="D167:G167"/>
    <mergeCell ref="B168:C168"/>
    <mergeCell ref="D168:G168"/>
    <mergeCell ref="B169:C169"/>
    <mergeCell ref="D169:G169"/>
    <mergeCell ref="B170:C170"/>
    <mergeCell ref="D170:G170"/>
    <mergeCell ref="I161:J161"/>
    <mergeCell ref="I162:J162"/>
    <mergeCell ref="I163:J163"/>
    <mergeCell ref="I164:J164"/>
    <mergeCell ref="I165:J165"/>
    <mergeCell ref="I166:J166"/>
    <mergeCell ref="I167:J167"/>
    <mergeCell ref="D85:D86"/>
    <mergeCell ref="B156:C156"/>
    <mergeCell ref="D156:G156"/>
    <mergeCell ref="B157:C157"/>
    <mergeCell ref="D157:G157"/>
    <mergeCell ref="M37:M38"/>
    <mergeCell ref="A43:A44"/>
    <mergeCell ref="C43:C44"/>
    <mergeCell ref="D43:D44"/>
    <mergeCell ref="I43:I44"/>
    <mergeCell ref="M43:M44"/>
    <mergeCell ref="I39:I40"/>
    <mergeCell ref="D61:D62"/>
    <mergeCell ref="G23:G24"/>
    <mergeCell ref="I23:I24"/>
    <mergeCell ref="M23:M24"/>
    <mergeCell ref="A27:N27"/>
    <mergeCell ref="A25:A26"/>
    <mergeCell ref="C25:C26"/>
    <mergeCell ref="D25:D26"/>
    <mergeCell ref="E25:E26"/>
    <mergeCell ref="F25:F26"/>
    <mergeCell ref="G25:G26"/>
    <mergeCell ref="I25:I26"/>
    <mergeCell ref="M25:M26"/>
    <mergeCell ref="A31:A32"/>
    <mergeCell ref="A41:A42"/>
    <mergeCell ref="M41:M42"/>
    <mergeCell ref="I37:I38"/>
    <mergeCell ref="A33:A34"/>
    <mergeCell ref="C33:C34"/>
    <mergeCell ref="D33:D34"/>
    <mergeCell ref="E33:E34"/>
    <mergeCell ref="F33:F34"/>
    <mergeCell ref="G33:G34"/>
    <mergeCell ref="I35:I36"/>
    <mergeCell ref="A79:A80"/>
    <mergeCell ref="C79:C80"/>
    <mergeCell ref="M39:M40"/>
    <mergeCell ref="I41:I42"/>
    <mergeCell ref="D39:D40"/>
    <mergeCell ref="E39:E40"/>
    <mergeCell ref="F39:F40"/>
    <mergeCell ref="M111:M112"/>
    <mergeCell ref="M105:M106"/>
    <mergeCell ref="I111:I112"/>
    <mergeCell ref="M109:M110"/>
    <mergeCell ref="A54:R54"/>
    <mergeCell ref="F55:F56"/>
    <mergeCell ref="G55:G56"/>
    <mergeCell ref="D73:D74"/>
    <mergeCell ref="E73:E74"/>
    <mergeCell ref="F101:F102"/>
    <mergeCell ref="D65:D66"/>
    <mergeCell ref="E65:E66"/>
    <mergeCell ref="F65:F66"/>
    <mergeCell ref="E63:E64"/>
    <mergeCell ref="F63:F64"/>
    <mergeCell ref="G63:G64"/>
    <mergeCell ref="G101:G102"/>
    <mergeCell ref="M69:M70"/>
    <mergeCell ref="D77:D78"/>
    <mergeCell ref="E77:E78"/>
    <mergeCell ref="I77:I78"/>
    <mergeCell ref="M77:M78"/>
    <mergeCell ref="G71:G72"/>
    <mergeCell ref="A73:A74"/>
    <mergeCell ref="M71:M72"/>
    <mergeCell ref="F69:F70"/>
    <mergeCell ref="A71:A72"/>
    <mergeCell ref="C71:C72"/>
    <mergeCell ref="D71:D72"/>
    <mergeCell ref="E71:E72"/>
    <mergeCell ref="F71:F72"/>
    <mergeCell ref="A69:A70"/>
    <mergeCell ref="G69:G70"/>
    <mergeCell ref="C69:C70"/>
    <mergeCell ref="E87:E88"/>
    <mergeCell ref="G61:G62"/>
    <mergeCell ref="F61:F62"/>
    <mergeCell ref="M63:M64"/>
    <mergeCell ref="C65:C66"/>
    <mergeCell ref="M75:M76"/>
    <mergeCell ref="F73:F74"/>
    <mergeCell ref="G73:G74"/>
    <mergeCell ref="I73:I74"/>
    <mergeCell ref="M73:M74"/>
    <mergeCell ref="C73:C74"/>
    <mergeCell ref="A84:R84"/>
    <mergeCell ref="A85:A86"/>
    <mergeCell ref="C85:C86"/>
    <mergeCell ref="A83:N83"/>
    <mergeCell ref="G81:G82"/>
    <mergeCell ref="F87:F88"/>
    <mergeCell ref="G87:G88"/>
    <mergeCell ref="I87:I88"/>
    <mergeCell ref="M87:M88"/>
    <mergeCell ref="M81:M82"/>
    <mergeCell ref="A81:A82"/>
    <mergeCell ref="C81:C82"/>
    <mergeCell ref="D81:D82"/>
    <mergeCell ref="P160:Q160"/>
    <mergeCell ref="M61:M62"/>
    <mergeCell ref="F103:F104"/>
    <mergeCell ref="M97:M98"/>
    <mergeCell ref="A99:N99"/>
    <mergeCell ref="A100:R100"/>
    <mergeCell ref="C101:C102"/>
    <mergeCell ref="I101:I102"/>
    <mergeCell ref="D101:D102"/>
    <mergeCell ref="A101:A102"/>
    <mergeCell ref="M101:M102"/>
    <mergeCell ref="E103:E104"/>
    <mergeCell ref="M103:M104"/>
    <mergeCell ref="A103:A104"/>
    <mergeCell ref="C103:C104"/>
    <mergeCell ref="I103:I104"/>
    <mergeCell ref="G103:G104"/>
    <mergeCell ref="D103:D104"/>
    <mergeCell ref="A67:N67"/>
    <mergeCell ref="A68:R68"/>
    <mergeCell ref="M85:M86"/>
    <mergeCell ref="A87:A88"/>
    <mergeCell ref="C87:C88"/>
    <mergeCell ref="D87:D88"/>
    <mergeCell ref="G107:G108"/>
    <mergeCell ref="E105:E106"/>
    <mergeCell ref="E109:E110"/>
    <mergeCell ref="F105:F106"/>
    <mergeCell ref="I105:I106"/>
    <mergeCell ref="A175:R175"/>
    <mergeCell ref="A176:R176"/>
    <mergeCell ref="A177:R177"/>
    <mergeCell ref="P162:Q162"/>
    <mergeCell ref="P167:Q167"/>
    <mergeCell ref="P163:Q163"/>
    <mergeCell ref="A173:R173"/>
    <mergeCell ref="P165:Q165"/>
    <mergeCell ref="A174:R174"/>
    <mergeCell ref="P166:Q166"/>
    <mergeCell ref="P171:Q171"/>
    <mergeCell ref="P168:Q168"/>
    <mergeCell ref="P169:Q169"/>
    <mergeCell ref="P164:Q164"/>
    <mergeCell ref="B171:G171"/>
    <mergeCell ref="P156:Q156"/>
    <mergeCell ref="P157:Q157"/>
    <mergeCell ref="P158:Q158"/>
    <mergeCell ref="P159:Q159"/>
    <mergeCell ref="M121:M122"/>
    <mergeCell ref="M107:M108"/>
    <mergeCell ref="D121:D122"/>
    <mergeCell ref="F123:F124"/>
    <mergeCell ref="G123:G124"/>
    <mergeCell ref="E113:E114"/>
    <mergeCell ref="G113:G114"/>
    <mergeCell ref="M113:M114"/>
    <mergeCell ref="A111:A112"/>
    <mergeCell ref="A119:A120"/>
    <mergeCell ref="C119:C120"/>
    <mergeCell ref="D119:D120"/>
    <mergeCell ref="E119:E120"/>
    <mergeCell ref="F119:F120"/>
    <mergeCell ref="G119:G120"/>
    <mergeCell ref="I119:I120"/>
    <mergeCell ref="M119:M120"/>
    <mergeCell ref="C107:C108"/>
    <mergeCell ref="D107:D108"/>
    <mergeCell ref="E107:E108"/>
    <mergeCell ref="F107:F108"/>
    <mergeCell ref="G109:G110"/>
    <mergeCell ref="D109:D110"/>
    <mergeCell ref="I107:I108"/>
    <mergeCell ref="P135:Q135"/>
    <mergeCell ref="P136:Q136"/>
    <mergeCell ref="P127:Q127"/>
    <mergeCell ref="P128:Q128"/>
    <mergeCell ref="P129:Q129"/>
    <mergeCell ref="P130:Q130"/>
    <mergeCell ref="P131:Q131"/>
    <mergeCell ref="P132:Q132"/>
    <mergeCell ref="P133:Q133"/>
    <mergeCell ref="P134:Q134"/>
    <mergeCell ref="C41:C42"/>
    <mergeCell ref="D41:D42"/>
    <mergeCell ref="E41:E42"/>
    <mergeCell ref="F41:F42"/>
    <mergeCell ref="G41:G42"/>
    <mergeCell ref="C39:C40"/>
    <mergeCell ref="G39:G40"/>
    <mergeCell ref="I55:I56"/>
    <mergeCell ref="I57:I58"/>
    <mergeCell ref="C55:C56"/>
    <mergeCell ref="D57:D58"/>
    <mergeCell ref="E57:E58"/>
    <mergeCell ref="F57:F58"/>
    <mergeCell ref="I49:I50"/>
    <mergeCell ref="C49:C50"/>
    <mergeCell ref="D49:D50"/>
    <mergeCell ref="E49:E50"/>
    <mergeCell ref="F49:F50"/>
    <mergeCell ref="G49:G50"/>
    <mergeCell ref="I45:I46"/>
    <mergeCell ref="D51:D52"/>
    <mergeCell ref="E51:E52"/>
    <mergeCell ref="F51:F52"/>
    <mergeCell ref="G51:G52"/>
    <mergeCell ref="I15:I16"/>
    <mergeCell ref="M15:M16"/>
    <mergeCell ref="C35:C36"/>
    <mergeCell ref="D35:D36"/>
    <mergeCell ref="E35:E36"/>
    <mergeCell ref="F35:F36"/>
    <mergeCell ref="G35:G36"/>
    <mergeCell ref="C37:C38"/>
    <mergeCell ref="D37:D38"/>
    <mergeCell ref="E37:E38"/>
    <mergeCell ref="F37:F38"/>
    <mergeCell ref="G37:G38"/>
    <mergeCell ref="M35:M36"/>
    <mergeCell ref="A23:A24"/>
    <mergeCell ref="C23:C24"/>
    <mergeCell ref="D23:D24"/>
    <mergeCell ref="E23:E24"/>
    <mergeCell ref="F23:F24"/>
    <mergeCell ref="A39:A40"/>
    <mergeCell ref="A37:A38"/>
    <mergeCell ref="F13:F14"/>
    <mergeCell ref="G13:G14"/>
    <mergeCell ref="A15:A16"/>
    <mergeCell ref="C15:C16"/>
    <mergeCell ref="D15:D16"/>
    <mergeCell ref="E15:E16"/>
    <mergeCell ref="F15:F16"/>
    <mergeCell ref="G15:G16"/>
    <mergeCell ref="M19:M20"/>
    <mergeCell ref="A21:A22"/>
    <mergeCell ref="C21:C22"/>
    <mergeCell ref="D21:D22"/>
    <mergeCell ref="E21:E22"/>
    <mergeCell ref="F21:F22"/>
    <mergeCell ref="G21:G22"/>
    <mergeCell ref="I21:I22"/>
    <mergeCell ref="M21:M22"/>
    <mergeCell ref="A49:A50"/>
    <mergeCell ref="P3:Q3"/>
    <mergeCell ref="H3:K3"/>
    <mergeCell ref="M3:N3"/>
    <mergeCell ref="Q5:Q6"/>
    <mergeCell ref="A5:A6"/>
    <mergeCell ref="C5:D5"/>
    <mergeCell ref="P5:P6"/>
    <mergeCell ref="H5:H6"/>
    <mergeCell ref="K5:K6"/>
    <mergeCell ref="L5:L6"/>
    <mergeCell ref="M5:M6"/>
    <mergeCell ref="I5:I6"/>
    <mergeCell ref="E5:F5"/>
    <mergeCell ref="G5:G6"/>
    <mergeCell ref="O5:O6"/>
    <mergeCell ref="N5:N6"/>
    <mergeCell ref="J5:J6"/>
    <mergeCell ref="A11:A12"/>
    <mergeCell ref="C11:C12"/>
    <mergeCell ref="D11:D12"/>
    <mergeCell ref="E9:E10"/>
    <mergeCell ref="F9:F10"/>
    <mergeCell ref="G9:G10"/>
    <mergeCell ref="A57:A58"/>
    <mergeCell ref="M49:M50"/>
    <mergeCell ref="A47:A48"/>
    <mergeCell ref="C47:C48"/>
    <mergeCell ref="D47:D48"/>
    <mergeCell ref="E47:E48"/>
    <mergeCell ref="F47:F48"/>
    <mergeCell ref="I47:I48"/>
    <mergeCell ref="F29:F30"/>
    <mergeCell ref="G29:G30"/>
    <mergeCell ref="I29:I30"/>
    <mergeCell ref="M29:M30"/>
    <mergeCell ref="C31:C32"/>
    <mergeCell ref="D31:D32"/>
    <mergeCell ref="E31:E32"/>
    <mergeCell ref="F31:F32"/>
    <mergeCell ref="G31:G32"/>
    <mergeCell ref="I31:I32"/>
    <mergeCell ref="M31:M32"/>
    <mergeCell ref="D29:D30"/>
    <mergeCell ref="E29:E30"/>
    <mergeCell ref="C29:C30"/>
    <mergeCell ref="A35:A36"/>
    <mergeCell ref="M47:M48"/>
    <mergeCell ref="M57:M58"/>
    <mergeCell ref="M65:M66"/>
    <mergeCell ref="A63:A64"/>
    <mergeCell ref="C63:C64"/>
    <mergeCell ref="G57:G58"/>
    <mergeCell ref="C57:C58"/>
    <mergeCell ref="A45:A46"/>
    <mergeCell ref="C45:C46"/>
    <mergeCell ref="D45:D46"/>
    <mergeCell ref="E45:E46"/>
    <mergeCell ref="F45:F46"/>
    <mergeCell ref="G45:G46"/>
    <mergeCell ref="G47:G48"/>
    <mergeCell ref="A55:A56"/>
    <mergeCell ref="A65:A66"/>
    <mergeCell ref="G65:G66"/>
    <mergeCell ref="A53:N53"/>
    <mergeCell ref="D55:D56"/>
    <mergeCell ref="E55:E56"/>
    <mergeCell ref="M51:M52"/>
    <mergeCell ref="A51:A52"/>
    <mergeCell ref="C51:C52"/>
    <mergeCell ref="M55:M56"/>
    <mergeCell ref="I59:I60"/>
    <mergeCell ref="D79:D80"/>
    <mergeCell ref="M79:M80"/>
    <mergeCell ref="I69:I70"/>
    <mergeCell ref="D69:D70"/>
    <mergeCell ref="E69:E70"/>
    <mergeCell ref="I71:I72"/>
    <mergeCell ref="F77:F78"/>
    <mergeCell ref="G77:G78"/>
    <mergeCell ref="A59:A60"/>
    <mergeCell ref="C59:C60"/>
    <mergeCell ref="D59:D60"/>
    <mergeCell ref="M59:M60"/>
    <mergeCell ref="D63:D64"/>
    <mergeCell ref="A61:A62"/>
    <mergeCell ref="C61:C62"/>
    <mergeCell ref="E61:E62"/>
    <mergeCell ref="E59:E60"/>
    <mergeCell ref="F59:F60"/>
    <mergeCell ref="A75:A76"/>
    <mergeCell ref="C75:C76"/>
    <mergeCell ref="D75:D76"/>
    <mergeCell ref="E75:E76"/>
    <mergeCell ref="A77:A78"/>
    <mergeCell ref="C77:C78"/>
    <mergeCell ref="M89:M90"/>
    <mergeCell ref="A91:A92"/>
    <mergeCell ref="C91:C92"/>
    <mergeCell ref="D91:D92"/>
    <mergeCell ref="E91:E92"/>
    <mergeCell ref="F91:F92"/>
    <mergeCell ref="G91:G92"/>
    <mergeCell ref="I91:I92"/>
    <mergeCell ref="M91:M92"/>
    <mergeCell ref="F89:F90"/>
    <mergeCell ref="G89:G90"/>
    <mergeCell ref="A89:A90"/>
    <mergeCell ref="C89:C90"/>
    <mergeCell ref="D89:D90"/>
    <mergeCell ref="E89:E90"/>
    <mergeCell ref="I89:I90"/>
    <mergeCell ref="I51:I52"/>
    <mergeCell ref="I61:I62"/>
    <mergeCell ref="E85:E86"/>
    <mergeCell ref="F85:F86"/>
    <mergeCell ref="G85:G86"/>
    <mergeCell ref="I85:I86"/>
    <mergeCell ref="F81:F82"/>
    <mergeCell ref="I63:I64"/>
    <mergeCell ref="I65:I66"/>
    <mergeCell ref="I81:I82"/>
    <mergeCell ref="E79:E80"/>
    <mergeCell ref="F79:F80"/>
    <mergeCell ref="G79:G80"/>
    <mergeCell ref="I79:I80"/>
    <mergeCell ref="G75:G76"/>
    <mergeCell ref="I75:I76"/>
    <mergeCell ref="F75:F76"/>
    <mergeCell ref="E81:E82"/>
    <mergeCell ref="G59:G60"/>
    <mergeCell ref="M93:M94"/>
    <mergeCell ref="E101:E102"/>
    <mergeCell ref="A95:A96"/>
    <mergeCell ref="C95:C96"/>
    <mergeCell ref="D95:D96"/>
    <mergeCell ref="E95:E96"/>
    <mergeCell ref="F95:F96"/>
    <mergeCell ref="G95:G96"/>
    <mergeCell ref="I95:I96"/>
    <mergeCell ref="M95:M96"/>
    <mergeCell ref="A97:A98"/>
    <mergeCell ref="C97:C98"/>
    <mergeCell ref="D97:D98"/>
    <mergeCell ref="E97:E98"/>
    <mergeCell ref="F97:F98"/>
    <mergeCell ref="G97:G98"/>
    <mergeCell ref="I97:I98"/>
    <mergeCell ref="I133:J133"/>
    <mergeCell ref="B131:C131"/>
    <mergeCell ref="D131:G131"/>
    <mergeCell ref="B132:C132"/>
    <mergeCell ref="B126:C126"/>
    <mergeCell ref="A116:R116"/>
    <mergeCell ref="D117:D118"/>
    <mergeCell ref="E117:E118"/>
    <mergeCell ref="D113:D114"/>
    <mergeCell ref="F113:F114"/>
    <mergeCell ref="C113:C114"/>
    <mergeCell ref="M123:M124"/>
    <mergeCell ref="I126:J126"/>
    <mergeCell ref="I127:J127"/>
    <mergeCell ref="A125:N125"/>
    <mergeCell ref="P126:Q126"/>
    <mergeCell ref="A121:A122"/>
    <mergeCell ref="C121:C122"/>
    <mergeCell ref="E121:E122"/>
    <mergeCell ref="F121:F122"/>
    <mergeCell ref="G121:G122"/>
    <mergeCell ref="A123:A124"/>
    <mergeCell ref="C123:C124"/>
    <mergeCell ref="D123:D124"/>
    <mergeCell ref="B133:C133"/>
    <mergeCell ref="D133:G133"/>
    <mergeCell ref="D126:G126"/>
    <mergeCell ref="B127:C127"/>
    <mergeCell ref="D127:G127"/>
    <mergeCell ref="B128:C128"/>
    <mergeCell ref="D128:G128"/>
    <mergeCell ref="B129:C129"/>
    <mergeCell ref="D129:G129"/>
    <mergeCell ref="B130:C130"/>
    <mergeCell ref="D130:G130"/>
    <mergeCell ref="D132:G132"/>
    <mergeCell ref="P142:Q142"/>
    <mergeCell ref="P143:Q143"/>
    <mergeCell ref="P146:Q146"/>
    <mergeCell ref="P148:Q148"/>
    <mergeCell ref="P153:Q153"/>
    <mergeCell ref="B148:C148"/>
    <mergeCell ref="D148:G148"/>
    <mergeCell ref="B149:C149"/>
    <mergeCell ref="F111:F112"/>
    <mergeCell ref="G111:G112"/>
    <mergeCell ref="F117:F118"/>
    <mergeCell ref="G117:G118"/>
    <mergeCell ref="I117:I118"/>
    <mergeCell ref="M117:M118"/>
    <mergeCell ref="A115:N115"/>
    <mergeCell ref="C111:C112"/>
    <mergeCell ref="D111:D112"/>
    <mergeCell ref="E111:E112"/>
    <mergeCell ref="P138:Q138"/>
    <mergeCell ref="P139:Q139"/>
    <mergeCell ref="I113:I114"/>
    <mergeCell ref="A117:A118"/>
    <mergeCell ref="C117:C118"/>
    <mergeCell ref="A113:A114"/>
    <mergeCell ref="P154:Q154"/>
    <mergeCell ref="P155:Q155"/>
    <mergeCell ref="P145:Q145"/>
    <mergeCell ref="P149:Q149"/>
    <mergeCell ref="P152:Q152"/>
    <mergeCell ref="P147:Q147"/>
    <mergeCell ref="P151:Q151"/>
    <mergeCell ref="P150:Q150"/>
    <mergeCell ref="P144:Q144"/>
    <mergeCell ref="D152:G152"/>
    <mergeCell ref="B158:C158"/>
    <mergeCell ref="D158:G158"/>
    <mergeCell ref="B154:C154"/>
    <mergeCell ref="D154:G154"/>
    <mergeCell ref="B145:C145"/>
    <mergeCell ref="D145:G145"/>
    <mergeCell ref="B135:C135"/>
    <mergeCell ref="D135:G135"/>
    <mergeCell ref="B153:C153"/>
    <mergeCell ref="D153:G153"/>
    <mergeCell ref="D146:G146"/>
    <mergeCell ref="B147:C147"/>
    <mergeCell ref="D147:G147"/>
    <mergeCell ref="B137:C137"/>
    <mergeCell ref="D137:G137"/>
    <mergeCell ref="D149:G149"/>
    <mergeCell ref="B150:C150"/>
    <mergeCell ref="D150:G150"/>
    <mergeCell ref="B151:C151"/>
    <mergeCell ref="D151:G151"/>
    <mergeCell ref="B152:C152"/>
    <mergeCell ref="B136:C136"/>
    <mergeCell ref="D136:G136"/>
    <mergeCell ref="B155:C155"/>
    <mergeCell ref="D155:G155"/>
    <mergeCell ref="B165:C165"/>
    <mergeCell ref="D165:G165"/>
    <mergeCell ref="B159:C159"/>
    <mergeCell ref="D159:G159"/>
    <mergeCell ref="B162:C162"/>
    <mergeCell ref="D162:G162"/>
    <mergeCell ref="B163:C163"/>
    <mergeCell ref="D163:G163"/>
    <mergeCell ref="B164:C164"/>
    <mergeCell ref="D164:G164"/>
    <mergeCell ref="B160:C160"/>
    <mergeCell ref="D160:G160"/>
    <mergeCell ref="P137:Q137"/>
    <mergeCell ref="B139:C139"/>
    <mergeCell ref="D139:G139"/>
    <mergeCell ref="B140:C140"/>
    <mergeCell ref="D140:G140"/>
    <mergeCell ref="B141:C141"/>
    <mergeCell ref="D141:G141"/>
    <mergeCell ref="P140:Q140"/>
    <mergeCell ref="P141:Q141"/>
    <mergeCell ref="I141:J141"/>
    <mergeCell ref="B138:C138"/>
    <mergeCell ref="D138:G138"/>
    <mergeCell ref="R5:R6"/>
    <mergeCell ref="I9:I10"/>
    <mergeCell ref="M9:M10"/>
    <mergeCell ref="A13:A14"/>
    <mergeCell ref="E11:E12"/>
    <mergeCell ref="F11:F12"/>
    <mergeCell ref="G11:G12"/>
    <mergeCell ref="I11:I12"/>
    <mergeCell ref="M11:M12"/>
    <mergeCell ref="E13:E14"/>
    <mergeCell ref="I13:I14"/>
    <mergeCell ref="M13:M14"/>
    <mergeCell ref="M45:M46"/>
    <mergeCell ref="E43:E44"/>
    <mergeCell ref="F43:F44"/>
    <mergeCell ref="G43:G44"/>
    <mergeCell ref="A7:N7"/>
    <mergeCell ref="A8:R8"/>
    <mergeCell ref="A9:A10"/>
    <mergeCell ref="C9:C10"/>
    <mergeCell ref="D9:D10"/>
    <mergeCell ref="A17:N17"/>
    <mergeCell ref="C13:C14"/>
    <mergeCell ref="D13:D14"/>
    <mergeCell ref="A28:R28"/>
    <mergeCell ref="A29:A30"/>
    <mergeCell ref="I33:I34"/>
    <mergeCell ref="M33:M34"/>
    <mergeCell ref="A18:R18"/>
    <mergeCell ref="A19:A20"/>
    <mergeCell ref="C19:C20"/>
    <mergeCell ref="D19:D20"/>
    <mergeCell ref="E19:E20"/>
    <mergeCell ref="F19:F20"/>
    <mergeCell ref="G19:G20"/>
    <mergeCell ref="I19:I20"/>
    <mergeCell ref="I128:J128"/>
    <mergeCell ref="I129:J129"/>
    <mergeCell ref="I130:J130"/>
    <mergeCell ref="I131:J131"/>
    <mergeCell ref="I132:J132"/>
    <mergeCell ref="A93:A94"/>
    <mergeCell ref="C93:C94"/>
    <mergeCell ref="D93:D94"/>
    <mergeCell ref="E93:E94"/>
    <mergeCell ref="F93:F94"/>
    <mergeCell ref="G93:G94"/>
    <mergeCell ref="I93:I94"/>
    <mergeCell ref="E123:E124"/>
    <mergeCell ref="I123:I124"/>
    <mergeCell ref="I121:I122"/>
    <mergeCell ref="A105:A106"/>
    <mergeCell ref="G105:G106"/>
    <mergeCell ref="I109:I110"/>
    <mergeCell ref="A107:A108"/>
    <mergeCell ref="A109:A110"/>
    <mergeCell ref="C109:C110"/>
    <mergeCell ref="C105:C106"/>
    <mergeCell ref="F109:F110"/>
    <mergeCell ref="D105:D106"/>
    <mergeCell ref="B134:C134"/>
    <mergeCell ref="I142:J142"/>
    <mergeCell ref="I143:J143"/>
    <mergeCell ref="I144:J144"/>
    <mergeCell ref="I145:J145"/>
    <mergeCell ref="I146:J146"/>
    <mergeCell ref="I147:J147"/>
    <mergeCell ref="I148:J148"/>
    <mergeCell ref="I149:J149"/>
    <mergeCell ref="I134:J134"/>
    <mergeCell ref="I135:J135"/>
    <mergeCell ref="I136:J136"/>
    <mergeCell ref="I137:J137"/>
    <mergeCell ref="I138:J138"/>
    <mergeCell ref="I139:J139"/>
    <mergeCell ref="I140:J140"/>
    <mergeCell ref="D134:G134"/>
    <mergeCell ref="B143:C143"/>
    <mergeCell ref="D143:G143"/>
    <mergeCell ref="B144:C144"/>
    <mergeCell ref="D144:G144"/>
    <mergeCell ref="B146:C146"/>
    <mergeCell ref="B142:C142"/>
    <mergeCell ref="D142:G142"/>
    <mergeCell ref="I150:J150"/>
    <mergeCell ref="I151:J151"/>
    <mergeCell ref="I168:J168"/>
    <mergeCell ref="I169:J169"/>
    <mergeCell ref="I170:J170"/>
    <mergeCell ref="I171:J171"/>
    <mergeCell ref="I152:J152"/>
    <mergeCell ref="I153:J153"/>
    <mergeCell ref="I154:J154"/>
    <mergeCell ref="I155:J155"/>
    <mergeCell ref="I156:J156"/>
    <mergeCell ref="I157:J157"/>
    <mergeCell ref="I158:J158"/>
    <mergeCell ref="I159:J159"/>
    <mergeCell ref="I160:J160"/>
  </mergeCells>
  <conditionalFormatting sqref="A127:A135">
    <cfRule type="duplicateValues" dxfId="149" priority="40" stopIfTrue="1"/>
  </conditionalFormatting>
  <conditionalFormatting sqref="A161">
    <cfRule type="duplicateValues" dxfId="148" priority="39" stopIfTrue="1"/>
  </conditionalFormatting>
  <conditionalFormatting sqref="A164">
    <cfRule type="duplicateValues" dxfId="147" priority="38" stopIfTrue="1"/>
  </conditionalFormatting>
  <conditionalFormatting sqref="A169">
    <cfRule type="duplicateValues" dxfId="146" priority="35" stopIfTrue="1"/>
  </conditionalFormatting>
  <conditionalFormatting sqref="A169">
    <cfRule type="duplicateValues" dxfId="145" priority="36" stopIfTrue="1"/>
    <cfRule type="duplicateValues" dxfId="144" priority="37" stopIfTrue="1"/>
  </conditionalFormatting>
  <conditionalFormatting sqref="A171 A165:A168 A162:A163 A136 A138:A160">
    <cfRule type="duplicateValues" dxfId="143" priority="41" stopIfTrue="1"/>
  </conditionalFormatting>
  <conditionalFormatting sqref="A170">
    <cfRule type="duplicateValues" dxfId="142" priority="42" stopIfTrue="1"/>
  </conditionalFormatting>
  <conditionalFormatting sqref="A170">
    <cfRule type="duplicateValues" dxfId="141" priority="43" stopIfTrue="1"/>
    <cfRule type="duplicateValues" dxfId="140" priority="44" stopIfTrue="1"/>
  </conditionalFormatting>
  <conditionalFormatting sqref="A137">
    <cfRule type="duplicateValues" dxfId="139" priority="34" stopIfTrue="1"/>
  </conditionalFormatting>
  <conditionalFormatting sqref="A125:A126">
    <cfRule type="duplicateValues" dxfId="138" priority="1513" stopIfTrue="1"/>
    <cfRule type="duplicateValues" dxfId="137" priority="1514" stopIfTrue="1"/>
  </conditionalFormatting>
  <hyperlinks>
    <hyperlink ref="A173" r:id="rId2" display="www.general-russia.ru"/>
  </hyperlinks>
  <pageMargins left="0.7" right="0.7" top="0.75" bottom="0.75" header="0.3" footer="0.3"/>
  <pageSetup paperSize="9" scale="20" orientation="portrait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24"/>
  <sheetViews>
    <sheetView view="pageBreakPreview" zoomScale="70" zoomScaleNormal="60" zoomScaleSheetLayoutView="70" workbookViewId="0">
      <pane ySplit="6" topLeftCell="A7" activePane="bottomLeft" state="frozen"/>
      <selection pane="bottomLeft" activeCell="B51" sqref="A51:XFD52"/>
    </sheetView>
  </sheetViews>
  <sheetFormatPr defaultColWidth="9.109375" defaultRowHeight="13.2"/>
  <cols>
    <col min="1" max="1" width="26.88671875" style="7" customWidth="1"/>
    <col min="2" max="2" width="17" style="7" customWidth="1"/>
    <col min="3" max="3" width="10.6640625" style="7" customWidth="1"/>
    <col min="4" max="4" width="11.33203125" style="7" customWidth="1"/>
    <col min="5" max="5" width="13.5546875" style="7" customWidth="1"/>
    <col min="6" max="6" width="10.33203125" style="7" customWidth="1"/>
    <col min="7" max="7" width="11.5546875" style="7" customWidth="1"/>
    <col min="8" max="8" width="10.88671875" style="7" customWidth="1"/>
    <col min="9" max="9" width="15.6640625" style="7" customWidth="1"/>
    <col min="10" max="10" width="18.109375" style="7" customWidth="1"/>
    <col min="11" max="11" width="8.88671875" style="7" customWidth="1"/>
    <col min="12" max="12" width="9.33203125" style="7" customWidth="1"/>
    <col min="13" max="13" width="14.109375" style="7" customWidth="1"/>
    <col min="14" max="14" width="12.33203125" style="7" customWidth="1"/>
    <col min="15" max="15" width="11.44140625" style="7" customWidth="1"/>
    <col min="16" max="16" width="17" style="46" customWidth="1"/>
    <col min="17" max="18" width="9.109375" style="7" customWidth="1"/>
    <col min="19" max="50" width="9.109375" style="47" customWidth="1"/>
    <col min="51" max="16384" width="9.109375" style="7"/>
  </cols>
  <sheetData>
    <row r="1" spans="1:58" ht="53.25" customHeight="1">
      <c r="A1" s="360"/>
      <c r="B1" s="361"/>
      <c r="C1" s="362"/>
      <c r="D1" s="361"/>
      <c r="E1" s="363"/>
      <c r="F1" s="361"/>
      <c r="G1" s="364"/>
      <c r="H1" s="361"/>
      <c r="I1" s="361"/>
      <c r="J1" s="361"/>
      <c r="K1" s="361"/>
      <c r="L1" s="365"/>
      <c r="M1" s="365"/>
      <c r="N1" s="365"/>
      <c r="O1" s="365"/>
      <c r="P1" s="371"/>
      <c r="Q1" s="464" t="s">
        <v>1192</v>
      </c>
      <c r="R1" s="372"/>
      <c r="AY1" s="47"/>
    </row>
    <row r="2" spans="1:58" ht="15.75" customHeight="1" thickBot="1">
      <c r="A2" s="368"/>
      <c r="B2" s="349"/>
      <c r="C2" s="350"/>
      <c r="D2" s="349"/>
      <c r="E2" s="351"/>
      <c r="F2" s="349"/>
      <c r="G2" s="352"/>
      <c r="H2" s="349"/>
      <c r="I2" s="349"/>
      <c r="J2" s="349"/>
      <c r="K2" s="349"/>
      <c r="L2" s="354"/>
      <c r="M2" s="354"/>
      <c r="N2" s="354"/>
      <c r="O2" s="369"/>
      <c r="P2" s="374"/>
      <c r="Q2" s="375"/>
      <c r="R2" s="377"/>
      <c r="AY2" s="47"/>
    </row>
    <row r="3" spans="1:58" ht="18.75" customHeight="1" thickBot="1">
      <c r="A3" s="224"/>
      <c r="B3" s="57"/>
      <c r="C3" s="461" t="s">
        <v>416</v>
      </c>
      <c r="D3" s="462">
        <v>0</v>
      </c>
      <c r="E3" s="106"/>
      <c r="F3" s="107"/>
      <c r="G3" s="107"/>
      <c r="H3" s="918" t="s">
        <v>175</v>
      </c>
      <c r="I3" s="918"/>
      <c r="J3" s="918"/>
      <c r="K3" s="919"/>
      <c r="L3" s="189">
        <f>SUM(O9:O102)</f>
        <v>0</v>
      </c>
      <c r="M3" s="768" t="s">
        <v>301</v>
      </c>
      <c r="N3" s="768"/>
      <c r="O3" s="108">
        <f>SUMPRODUCT(K9:K102,Q9:Q102)</f>
        <v>0</v>
      </c>
      <c r="P3" s="768" t="s">
        <v>174</v>
      </c>
      <c r="Q3" s="768"/>
      <c r="R3" s="225">
        <f>SUMPRODUCT(K9:K102,R9:R102)</f>
        <v>0</v>
      </c>
      <c r="AY3" s="47"/>
    </row>
    <row r="4" spans="1:58" s="46" customFormat="1" ht="8.4" customHeight="1">
      <c r="A4" s="226"/>
      <c r="B4" s="141"/>
      <c r="C4" s="92"/>
      <c r="D4" s="142"/>
      <c r="E4" s="142"/>
      <c r="F4" s="142"/>
      <c r="G4" s="142"/>
      <c r="H4" s="143"/>
      <c r="I4" s="143"/>
      <c r="J4" s="143"/>
      <c r="K4" s="92"/>
      <c r="L4" s="92"/>
      <c r="M4" s="92"/>
      <c r="N4" s="92"/>
      <c r="O4" s="92"/>
      <c r="P4" s="92"/>
      <c r="Q4" s="92"/>
      <c r="R4" s="22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</row>
    <row r="5" spans="1:58" ht="25.2" customHeight="1">
      <c r="A5" s="850" t="s">
        <v>21</v>
      </c>
      <c r="B5" s="203" t="s">
        <v>16</v>
      </c>
      <c r="C5" s="788" t="s">
        <v>22</v>
      </c>
      <c r="D5" s="788"/>
      <c r="E5" s="788" t="s">
        <v>30</v>
      </c>
      <c r="F5" s="788"/>
      <c r="G5" s="769" t="s">
        <v>179</v>
      </c>
      <c r="H5" s="789" t="s">
        <v>180</v>
      </c>
      <c r="I5" s="852" t="s">
        <v>1453</v>
      </c>
      <c r="J5" s="852" t="s">
        <v>1170</v>
      </c>
      <c r="K5" s="791" t="s">
        <v>18</v>
      </c>
      <c r="L5" s="779" t="s">
        <v>12</v>
      </c>
      <c r="M5" s="916" t="s">
        <v>177</v>
      </c>
      <c r="N5" s="772" t="s">
        <v>178</v>
      </c>
      <c r="O5" s="916" t="s">
        <v>17</v>
      </c>
      <c r="P5" s="915" t="s">
        <v>98</v>
      </c>
      <c r="Q5" s="915" t="s">
        <v>13</v>
      </c>
      <c r="R5" s="917" t="s">
        <v>14</v>
      </c>
    </row>
    <row r="6" spans="1:58" ht="30.6" customHeight="1">
      <c r="A6" s="850"/>
      <c r="B6" s="203" t="s">
        <v>15</v>
      </c>
      <c r="C6" s="204" t="s">
        <v>23</v>
      </c>
      <c r="D6" s="204" t="s">
        <v>24</v>
      </c>
      <c r="E6" s="204" t="s">
        <v>31</v>
      </c>
      <c r="F6" s="204" t="s">
        <v>32</v>
      </c>
      <c r="G6" s="769"/>
      <c r="H6" s="789"/>
      <c r="I6" s="852"/>
      <c r="J6" s="852"/>
      <c r="K6" s="791"/>
      <c r="L6" s="779"/>
      <c r="M6" s="916"/>
      <c r="N6" s="772"/>
      <c r="O6" s="916"/>
      <c r="P6" s="915"/>
      <c r="Q6" s="915"/>
      <c r="R6" s="917"/>
    </row>
    <row r="7" spans="1:58" customFormat="1" ht="29.4" customHeight="1">
      <c r="A7" s="731" t="s">
        <v>534</v>
      </c>
      <c r="B7" s="731"/>
      <c r="C7" s="731"/>
      <c r="D7" s="731"/>
      <c r="E7" s="731"/>
      <c r="F7" s="731"/>
      <c r="G7" s="731"/>
      <c r="H7" s="731"/>
      <c r="I7" s="731"/>
      <c r="J7" s="731"/>
      <c r="K7" s="731"/>
      <c r="L7" s="731"/>
      <c r="M7" s="731"/>
      <c r="N7" s="731"/>
      <c r="O7" s="731"/>
      <c r="P7" s="731"/>
      <c r="Q7" s="731"/>
      <c r="R7" s="731"/>
      <c r="S7" s="30"/>
      <c r="T7" s="74"/>
      <c r="U7" s="74"/>
      <c r="V7" s="74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</row>
    <row r="8" spans="1:58" customFormat="1" ht="29.4" customHeight="1">
      <c r="A8" s="744" t="s">
        <v>1394</v>
      </c>
      <c r="B8" s="745"/>
      <c r="C8" s="745"/>
      <c r="D8" s="745"/>
      <c r="E8" s="745"/>
      <c r="F8" s="745"/>
      <c r="G8" s="745"/>
      <c r="H8" s="745"/>
      <c r="I8" s="745"/>
      <c r="J8" s="745"/>
      <c r="K8" s="745"/>
      <c r="L8" s="745"/>
      <c r="M8" s="745"/>
      <c r="N8" s="745"/>
      <c r="O8" s="745"/>
      <c r="P8" s="745"/>
      <c r="Q8" s="745"/>
      <c r="R8" s="746"/>
      <c r="S8" s="30"/>
      <c r="T8" s="74"/>
      <c r="U8" s="74"/>
      <c r="V8" s="74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</row>
    <row r="9" spans="1:58" customFormat="1" ht="15" customHeight="1">
      <c r="A9" s="721" t="s">
        <v>822</v>
      </c>
      <c r="B9" s="109" t="s">
        <v>822</v>
      </c>
      <c r="C9" s="814" t="s">
        <v>327</v>
      </c>
      <c r="D9" s="814" t="s">
        <v>326</v>
      </c>
      <c r="E9" s="814" t="s">
        <v>48</v>
      </c>
      <c r="F9" s="814" t="s">
        <v>49</v>
      </c>
      <c r="G9" s="908">
        <v>2531</v>
      </c>
      <c r="H9" s="421">
        <v>1314</v>
      </c>
      <c r="I9" s="905">
        <v>273900</v>
      </c>
      <c r="J9" s="578">
        <v>142200</v>
      </c>
      <c r="K9" s="111"/>
      <c r="L9" s="117">
        <f>$D$3</f>
        <v>0</v>
      </c>
      <c r="M9" s="840">
        <f>SUM(G9-(G9*L9))</f>
        <v>2531</v>
      </c>
      <c r="N9" s="421">
        <f t="shared" ref="N9:N14" si="0">SUM(H9-(H9*L9))</f>
        <v>1314</v>
      </c>
      <c r="O9" s="434">
        <f t="shared" ref="O9:O14" si="1">K9*N9</f>
        <v>0</v>
      </c>
      <c r="P9" s="417" t="s">
        <v>106</v>
      </c>
      <c r="Q9" s="430">
        <v>0.16800000000000001</v>
      </c>
      <c r="R9" s="435">
        <v>17</v>
      </c>
      <c r="S9" s="30"/>
      <c r="T9" s="74"/>
      <c r="U9" s="74"/>
      <c r="V9" s="74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</row>
    <row r="10" spans="1:58" customFormat="1" ht="15" customHeight="1">
      <c r="A10" s="722"/>
      <c r="B10" s="109" t="s">
        <v>823</v>
      </c>
      <c r="C10" s="880"/>
      <c r="D10" s="880"/>
      <c r="E10" s="814"/>
      <c r="F10" s="814"/>
      <c r="G10" s="909"/>
      <c r="H10" s="421">
        <v>1217</v>
      </c>
      <c r="I10" s="906"/>
      <c r="J10" s="578">
        <v>131700</v>
      </c>
      <c r="K10" s="111"/>
      <c r="L10" s="117">
        <f t="shared" ref="L10:L14" si="2">$D$3</f>
        <v>0</v>
      </c>
      <c r="M10" s="840"/>
      <c r="N10" s="421">
        <f t="shared" si="0"/>
        <v>1217</v>
      </c>
      <c r="O10" s="434">
        <f t="shared" si="1"/>
        <v>0</v>
      </c>
      <c r="P10" s="417" t="s">
        <v>102</v>
      </c>
      <c r="Q10" s="430">
        <v>0.23799999999999999</v>
      </c>
      <c r="R10" s="435">
        <v>40</v>
      </c>
      <c r="S10" s="30"/>
      <c r="T10" s="74"/>
      <c r="U10" s="74"/>
      <c r="V10" s="74"/>
      <c r="W10" s="47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</row>
    <row r="11" spans="1:58" customFormat="1" ht="15" customHeight="1">
      <c r="A11" s="721" t="s">
        <v>824</v>
      </c>
      <c r="B11" s="109" t="s">
        <v>824</v>
      </c>
      <c r="C11" s="814" t="s">
        <v>328</v>
      </c>
      <c r="D11" s="814" t="s">
        <v>329</v>
      </c>
      <c r="E11" s="814" t="s">
        <v>51</v>
      </c>
      <c r="F11" s="814" t="s">
        <v>47</v>
      </c>
      <c r="G11" s="908">
        <v>2789</v>
      </c>
      <c r="H11" s="421">
        <v>1442</v>
      </c>
      <c r="I11" s="905">
        <v>301700</v>
      </c>
      <c r="J11" s="578">
        <v>156000</v>
      </c>
      <c r="K11" s="111"/>
      <c r="L11" s="117">
        <f t="shared" si="2"/>
        <v>0</v>
      </c>
      <c r="M11" s="840">
        <f>SUM(G11-(G11*L11))</f>
        <v>2789</v>
      </c>
      <c r="N11" s="421">
        <f t="shared" si="0"/>
        <v>1442</v>
      </c>
      <c r="O11" s="434">
        <f t="shared" si="1"/>
        <v>0</v>
      </c>
      <c r="P11" s="417" t="s">
        <v>106</v>
      </c>
      <c r="Q11" s="430">
        <v>0.17</v>
      </c>
      <c r="R11" s="435">
        <v>17</v>
      </c>
      <c r="S11" s="30"/>
      <c r="T11" s="74"/>
      <c r="U11" s="74"/>
      <c r="V11" s="74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</row>
    <row r="12" spans="1:58" customFormat="1" ht="15" customHeight="1">
      <c r="A12" s="722"/>
      <c r="B12" s="109" t="s">
        <v>825</v>
      </c>
      <c r="C12" s="880"/>
      <c r="D12" s="880"/>
      <c r="E12" s="814"/>
      <c r="F12" s="814"/>
      <c r="G12" s="909"/>
      <c r="H12" s="421">
        <v>1347</v>
      </c>
      <c r="I12" s="906"/>
      <c r="J12" s="578">
        <v>145700</v>
      </c>
      <c r="K12" s="111"/>
      <c r="L12" s="117">
        <f t="shared" si="2"/>
        <v>0</v>
      </c>
      <c r="M12" s="840"/>
      <c r="N12" s="421">
        <f t="shared" si="0"/>
        <v>1347</v>
      </c>
      <c r="O12" s="434">
        <f t="shared" si="1"/>
        <v>0</v>
      </c>
      <c r="P12" s="417" t="s">
        <v>102</v>
      </c>
      <c r="Q12" s="430">
        <v>0.23799999999999999</v>
      </c>
      <c r="R12" s="435">
        <v>40</v>
      </c>
      <c r="S12" s="30"/>
      <c r="T12" s="74"/>
      <c r="U12" s="74"/>
      <c r="V12" s="74"/>
      <c r="W12" s="47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</row>
    <row r="13" spans="1:58" customFormat="1" ht="15" customHeight="1">
      <c r="A13" s="721" t="s">
        <v>826</v>
      </c>
      <c r="B13" s="109" t="s">
        <v>826</v>
      </c>
      <c r="C13" s="814" t="s">
        <v>330</v>
      </c>
      <c r="D13" s="814" t="s">
        <v>331</v>
      </c>
      <c r="E13" s="814" t="s">
        <v>44</v>
      </c>
      <c r="F13" s="814" t="s">
        <v>45</v>
      </c>
      <c r="G13" s="908">
        <v>3041</v>
      </c>
      <c r="H13" s="421">
        <v>1567</v>
      </c>
      <c r="I13" s="905">
        <v>329000</v>
      </c>
      <c r="J13" s="578">
        <v>169500</v>
      </c>
      <c r="K13" s="111"/>
      <c r="L13" s="117">
        <f t="shared" si="2"/>
        <v>0</v>
      </c>
      <c r="M13" s="840">
        <f>SUM(G13-(G13*L13))</f>
        <v>3041</v>
      </c>
      <c r="N13" s="421">
        <f t="shared" si="0"/>
        <v>1567</v>
      </c>
      <c r="O13" s="434">
        <f t="shared" si="1"/>
        <v>0</v>
      </c>
      <c r="P13" s="417" t="s">
        <v>106</v>
      </c>
      <c r="Q13" s="430">
        <v>0.17</v>
      </c>
      <c r="R13" s="435">
        <v>17</v>
      </c>
      <c r="S13" s="30"/>
      <c r="T13" s="74"/>
      <c r="U13" s="74"/>
      <c r="V13" s="74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</row>
    <row r="14" spans="1:58" customFormat="1" ht="15" customHeight="1">
      <c r="A14" s="721"/>
      <c r="B14" s="109" t="s">
        <v>827</v>
      </c>
      <c r="C14" s="814"/>
      <c r="D14" s="814"/>
      <c r="E14" s="814"/>
      <c r="F14" s="814"/>
      <c r="G14" s="909"/>
      <c r="H14" s="421">
        <v>1474</v>
      </c>
      <c r="I14" s="906"/>
      <c r="J14" s="578">
        <v>159500</v>
      </c>
      <c r="K14" s="111"/>
      <c r="L14" s="117">
        <f t="shared" si="2"/>
        <v>0</v>
      </c>
      <c r="M14" s="840"/>
      <c r="N14" s="421">
        <f t="shared" si="0"/>
        <v>1474</v>
      </c>
      <c r="O14" s="434">
        <f t="shared" si="1"/>
        <v>0</v>
      </c>
      <c r="P14" s="432" t="s">
        <v>99</v>
      </c>
      <c r="Q14" s="430">
        <v>0.23799999999999999</v>
      </c>
      <c r="R14" s="435">
        <v>44</v>
      </c>
      <c r="S14" s="30"/>
      <c r="T14" s="74"/>
      <c r="U14" s="74"/>
      <c r="V14" s="74"/>
      <c r="W14" s="47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</row>
    <row r="15" spans="1:58" ht="30" customHeight="1">
      <c r="A15" s="849" t="s">
        <v>1391</v>
      </c>
      <c r="B15" s="731"/>
      <c r="C15" s="731"/>
      <c r="D15" s="731"/>
      <c r="E15" s="731"/>
      <c r="F15" s="731"/>
      <c r="G15" s="731"/>
      <c r="H15" s="731"/>
      <c r="I15" s="731"/>
      <c r="J15" s="731"/>
      <c r="K15" s="731"/>
      <c r="L15" s="731"/>
      <c r="M15" s="731"/>
      <c r="N15" s="731"/>
      <c r="O15" s="118"/>
      <c r="P15" s="119"/>
      <c r="Q15" s="119"/>
      <c r="R15" s="228"/>
      <c r="T15" s="74"/>
      <c r="U15" s="74"/>
      <c r="V15" s="74"/>
    </row>
    <row r="16" spans="1:58" ht="30" customHeight="1">
      <c r="A16" s="744" t="s">
        <v>535</v>
      </c>
      <c r="B16" s="745"/>
      <c r="C16" s="745"/>
      <c r="D16" s="745"/>
      <c r="E16" s="745"/>
      <c r="F16" s="745"/>
      <c r="G16" s="745"/>
      <c r="H16" s="745"/>
      <c r="I16" s="745"/>
      <c r="J16" s="745"/>
      <c r="K16" s="745"/>
      <c r="L16" s="745"/>
      <c r="M16" s="745"/>
      <c r="N16" s="745"/>
      <c r="O16" s="745"/>
      <c r="P16" s="745"/>
      <c r="Q16" s="745"/>
      <c r="R16" s="746"/>
      <c r="S16" s="62"/>
      <c r="T16" s="74"/>
      <c r="U16" s="74"/>
      <c r="V16" s="74"/>
    </row>
    <row r="17" spans="1:50" ht="15" customHeight="1">
      <c r="A17" s="721" t="s">
        <v>830</v>
      </c>
      <c r="B17" s="115" t="s">
        <v>831</v>
      </c>
      <c r="C17" s="814" t="s">
        <v>343</v>
      </c>
      <c r="D17" s="871" t="s">
        <v>344</v>
      </c>
      <c r="E17" s="814" t="s">
        <v>476</v>
      </c>
      <c r="F17" s="814" t="s">
        <v>477</v>
      </c>
      <c r="G17" s="908">
        <v>2391</v>
      </c>
      <c r="H17" s="421">
        <v>955</v>
      </c>
      <c r="I17" s="905">
        <v>258700</v>
      </c>
      <c r="J17" s="578">
        <v>103300</v>
      </c>
      <c r="K17" s="122"/>
      <c r="L17" s="117">
        <f t="shared" ref="L17:L22" si="3">$D$3</f>
        <v>0</v>
      </c>
      <c r="M17" s="840">
        <f>SUM(G17-(G17*L17))</f>
        <v>2391</v>
      </c>
      <c r="N17" s="421">
        <f t="shared" ref="N17:N34" si="4">SUM(H17-(H17*L17))</f>
        <v>955</v>
      </c>
      <c r="O17" s="434">
        <f t="shared" ref="O17:O34" si="5">K17*N17</f>
        <v>0</v>
      </c>
      <c r="P17" s="431" t="s">
        <v>483</v>
      </c>
      <c r="Q17" s="430">
        <v>0.317</v>
      </c>
      <c r="R17" s="435">
        <v>33</v>
      </c>
      <c r="T17" s="74"/>
      <c r="U17" s="74"/>
      <c r="V17" s="74"/>
    </row>
    <row r="18" spans="1:50" ht="15" customHeight="1">
      <c r="A18" s="722"/>
      <c r="B18" s="115" t="s">
        <v>671</v>
      </c>
      <c r="C18" s="880"/>
      <c r="D18" s="873"/>
      <c r="E18" s="814"/>
      <c r="F18" s="814"/>
      <c r="G18" s="909"/>
      <c r="H18" s="421">
        <v>1436</v>
      </c>
      <c r="I18" s="906"/>
      <c r="J18" s="578">
        <v>155400</v>
      </c>
      <c r="K18" s="122"/>
      <c r="L18" s="117">
        <f t="shared" si="3"/>
        <v>0</v>
      </c>
      <c r="M18" s="840"/>
      <c r="N18" s="421">
        <f t="shared" si="4"/>
        <v>1436</v>
      </c>
      <c r="O18" s="434">
        <f t="shared" si="5"/>
        <v>0</v>
      </c>
      <c r="P18" s="431" t="s">
        <v>485</v>
      </c>
      <c r="Q18" s="430">
        <v>0.14599999999999999</v>
      </c>
      <c r="R18" s="435">
        <v>40</v>
      </c>
      <c r="T18" s="74"/>
      <c r="U18" s="74"/>
      <c r="V18" s="74"/>
    </row>
    <row r="19" spans="1:50" ht="15" customHeight="1">
      <c r="A19" s="721" t="s">
        <v>838</v>
      </c>
      <c r="B19" s="115" t="s">
        <v>832</v>
      </c>
      <c r="C19" s="730" t="s">
        <v>478</v>
      </c>
      <c r="D19" s="883" t="s">
        <v>479</v>
      </c>
      <c r="E19" s="814" t="s">
        <v>34</v>
      </c>
      <c r="F19" s="814" t="s">
        <v>482</v>
      </c>
      <c r="G19" s="908">
        <v>2848</v>
      </c>
      <c r="H19" s="421">
        <v>1133</v>
      </c>
      <c r="I19" s="905">
        <v>308100</v>
      </c>
      <c r="J19" s="578">
        <v>122600</v>
      </c>
      <c r="K19" s="122"/>
      <c r="L19" s="117">
        <f t="shared" si="3"/>
        <v>0</v>
      </c>
      <c r="M19" s="840">
        <f>SUM(G19-(G19*L19))</f>
        <v>2848</v>
      </c>
      <c r="N19" s="421">
        <f t="shared" si="4"/>
        <v>1133</v>
      </c>
      <c r="O19" s="434">
        <f t="shared" si="5"/>
        <v>0</v>
      </c>
      <c r="P19" s="431" t="s">
        <v>483</v>
      </c>
      <c r="Q19" s="430">
        <v>0.317</v>
      </c>
      <c r="R19" s="435">
        <v>33</v>
      </c>
      <c r="T19" s="74"/>
      <c r="U19" s="74"/>
      <c r="V19" s="74"/>
    </row>
    <row r="20" spans="1:50" ht="15" customHeight="1">
      <c r="A20" s="722"/>
      <c r="B20" s="115" t="s">
        <v>673</v>
      </c>
      <c r="C20" s="880"/>
      <c r="D20" s="873"/>
      <c r="E20" s="814"/>
      <c r="F20" s="814"/>
      <c r="G20" s="909"/>
      <c r="H20" s="421">
        <v>1715</v>
      </c>
      <c r="I20" s="906"/>
      <c r="J20" s="578">
        <v>185500</v>
      </c>
      <c r="K20" s="122"/>
      <c r="L20" s="117">
        <f t="shared" si="3"/>
        <v>0</v>
      </c>
      <c r="M20" s="840"/>
      <c r="N20" s="421">
        <f t="shared" si="4"/>
        <v>1715</v>
      </c>
      <c r="O20" s="434">
        <f t="shared" si="5"/>
        <v>0</v>
      </c>
      <c r="P20" s="431" t="s">
        <v>485</v>
      </c>
      <c r="Q20" s="430">
        <v>0.14599999999999999</v>
      </c>
      <c r="R20" s="436">
        <v>42</v>
      </c>
      <c r="T20" s="74"/>
      <c r="U20" s="74"/>
      <c r="V20" s="74"/>
    </row>
    <row r="21" spans="1:50" ht="15" customHeight="1">
      <c r="A21" s="721" t="s">
        <v>839</v>
      </c>
      <c r="B21" s="115" t="s">
        <v>833</v>
      </c>
      <c r="C21" s="730" t="s">
        <v>480</v>
      </c>
      <c r="D21" s="883" t="s">
        <v>481</v>
      </c>
      <c r="E21" s="814" t="s">
        <v>195</v>
      </c>
      <c r="F21" s="814" t="s">
        <v>63</v>
      </c>
      <c r="G21" s="908">
        <v>3221</v>
      </c>
      <c r="H21" s="421">
        <v>1201</v>
      </c>
      <c r="I21" s="905">
        <v>348500</v>
      </c>
      <c r="J21" s="578">
        <v>130000</v>
      </c>
      <c r="K21" s="122"/>
      <c r="L21" s="117">
        <f t="shared" si="3"/>
        <v>0</v>
      </c>
      <c r="M21" s="840">
        <f>SUM(G21-(G21*L21))</f>
        <v>3221</v>
      </c>
      <c r="N21" s="421">
        <f t="shared" si="4"/>
        <v>1201</v>
      </c>
      <c r="O21" s="434">
        <f t="shared" si="5"/>
        <v>0</v>
      </c>
      <c r="P21" s="431" t="s">
        <v>484</v>
      </c>
      <c r="Q21" s="430">
        <v>0.40200000000000002</v>
      </c>
      <c r="R21" s="435">
        <v>41</v>
      </c>
      <c r="T21" s="74"/>
      <c r="U21" s="74"/>
      <c r="V21" s="74"/>
    </row>
    <row r="22" spans="1:50" ht="15" customHeight="1">
      <c r="A22" s="722"/>
      <c r="B22" s="115" t="s">
        <v>675</v>
      </c>
      <c r="C22" s="880"/>
      <c r="D22" s="873"/>
      <c r="E22" s="814"/>
      <c r="F22" s="814"/>
      <c r="G22" s="909"/>
      <c r="H22" s="421">
        <v>2020</v>
      </c>
      <c r="I22" s="906"/>
      <c r="J22" s="578">
        <v>218500</v>
      </c>
      <c r="K22" s="122"/>
      <c r="L22" s="117">
        <f t="shared" si="3"/>
        <v>0</v>
      </c>
      <c r="M22" s="840"/>
      <c r="N22" s="421">
        <f t="shared" si="4"/>
        <v>2020</v>
      </c>
      <c r="O22" s="434">
        <f t="shared" si="5"/>
        <v>0</v>
      </c>
      <c r="P22" s="431" t="s">
        <v>486</v>
      </c>
      <c r="Q22" s="430">
        <v>0.184</v>
      </c>
      <c r="R22" s="436">
        <v>46</v>
      </c>
      <c r="T22" s="74"/>
      <c r="U22" s="74"/>
      <c r="V22" s="74"/>
    </row>
    <row r="23" spans="1:50" ht="15" customHeight="1">
      <c r="A23" s="721" t="s">
        <v>840</v>
      </c>
      <c r="B23" s="115" t="s">
        <v>834</v>
      </c>
      <c r="C23" s="848" t="s">
        <v>1331</v>
      </c>
      <c r="D23" s="848" t="s">
        <v>1332</v>
      </c>
      <c r="E23" s="814" t="s">
        <v>34</v>
      </c>
      <c r="F23" s="814" t="s">
        <v>45</v>
      </c>
      <c r="G23" s="908">
        <v>4421</v>
      </c>
      <c r="H23" s="421">
        <v>1455</v>
      </c>
      <c r="I23" s="905">
        <v>478300</v>
      </c>
      <c r="J23" s="578">
        <v>157400</v>
      </c>
      <c r="K23" s="122"/>
      <c r="L23" s="117">
        <f t="shared" ref="L23:L34" si="6">$D$3</f>
        <v>0</v>
      </c>
      <c r="M23" s="840">
        <f>SUM(G23-(G23*L23))</f>
        <v>4421</v>
      </c>
      <c r="N23" s="421">
        <f t="shared" si="4"/>
        <v>1455</v>
      </c>
      <c r="O23" s="434">
        <f t="shared" si="5"/>
        <v>0</v>
      </c>
      <c r="P23" s="431" t="s">
        <v>484</v>
      </c>
      <c r="Q23" s="430">
        <v>0.40200000000000002</v>
      </c>
      <c r="R23" s="435">
        <v>41</v>
      </c>
      <c r="T23" s="74"/>
      <c r="U23" s="74"/>
      <c r="V23" s="74"/>
    </row>
    <row r="24" spans="1:50" ht="15" customHeight="1">
      <c r="A24" s="721"/>
      <c r="B24" s="115" t="s">
        <v>677</v>
      </c>
      <c r="C24" s="848"/>
      <c r="D24" s="848"/>
      <c r="E24" s="814"/>
      <c r="F24" s="814"/>
      <c r="G24" s="909"/>
      <c r="H24" s="421">
        <v>2966</v>
      </c>
      <c r="I24" s="906"/>
      <c r="J24" s="578">
        <v>320900</v>
      </c>
      <c r="K24" s="122"/>
      <c r="L24" s="117">
        <f t="shared" si="6"/>
        <v>0</v>
      </c>
      <c r="M24" s="840"/>
      <c r="N24" s="421">
        <f t="shared" si="4"/>
        <v>2966</v>
      </c>
      <c r="O24" s="434">
        <f t="shared" si="5"/>
        <v>0</v>
      </c>
      <c r="P24" s="431" t="s">
        <v>376</v>
      </c>
      <c r="Q24" s="430">
        <v>0.23699999999999999</v>
      </c>
      <c r="R24" s="436">
        <v>60</v>
      </c>
      <c r="T24" s="74"/>
      <c r="U24" s="74"/>
      <c r="V24" s="74"/>
    </row>
    <row r="25" spans="1:50" s="55" customFormat="1" ht="15" customHeight="1">
      <c r="A25" s="721" t="s">
        <v>841</v>
      </c>
      <c r="B25" s="115" t="s">
        <v>835</v>
      </c>
      <c r="C25" s="814" t="s">
        <v>1333</v>
      </c>
      <c r="D25" s="814" t="s">
        <v>1334</v>
      </c>
      <c r="E25" s="848" t="s">
        <v>34</v>
      </c>
      <c r="F25" s="814" t="s">
        <v>214</v>
      </c>
      <c r="G25" s="908">
        <v>4970</v>
      </c>
      <c r="H25" s="421">
        <v>1715</v>
      </c>
      <c r="I25" s="905">
        <v>537600</v>
      </c>
      <c r="J25" s="578">
        <v>185500</v>
      </c>
      <c r="K25" s="122"/>
      <c r="L25" s="117">
        <f t="shared" si="6"/>
        <v>0</v>
      </c>
      <c r="M25" s="840">
        <f>SUM(G25-(G25*L25))</f>
        <v>4970</v>
      </c>
      <c r="N25" s="421">
        <f t="shared" si="4"/>
        <v>1715</v>
      </c>
      <c r="O25" s="434">
        <f t="shared" si="5"/>
        <v>0</v>
      </c>
      <c r="P25" s="431" t="s">
        <v>492</v>
      </c>
      <c r="Q25" s="424">
        <v>0.48599999999999999</v>
      </c>
      <c r="R25" s="436">
        <v>48</v>
      </c>
      <c r="S25" s="52"/>
      <c r="T25" s="74"/>
      <c r="U25" s="74"/>
      <c r="V25" s="74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</row>
    <row r="26" spans="1:50" s="55" customFormat="1" ht="15" customHeight="1">
      <c r="A26" s="721"/>
      <c r="B26" s="115" t="s">
        <v>679</v>
      </c>
      <c r="C26" s="814"/>
      <c r="D26" s="814"/>
      <c r="E26" s="848"/>
      <c r="F26" s="814"/>
      <c r="G26" s="909"/>
      <c r="H26" s="421">
        <v>3255</v>
      </c>
      <c r="I26" s="906"/>
      <c r="J26" s="578">
        <v>352100</v>
      </c>
      <c r="K26" s="122"/>
      <c r="L26" s="117">
        <f t="shared" si="6"/>
        <v>0</v>
      </c>
      <c r="M26" s="840"/>
      <c r="N26" s="421">
        <f t="shared" si="4"/>
        <v>3255</v>
      </c>
      <c r="O26" s="434">
        <f t="shared" si="5"/>
        <v>0</v>
      </c>
      <c r="P26" s="431" t="s">
        <v>376</v>
      </c>
      <c r="Q26" s="430">
        <v>0.23699999999999999</v>
      </c>
      <c r="R26" s="436">
        <v>60</v>
      </c>
      <c r="S26" s="52"/>
      <c r="T26" s="74"/>
      <c r="U26" s="74"/>
      <c r="V26" s="74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</row>
    <row r="27" spans="1:50" s="53" customFormat="1" ht="15" customHeight="1">
      <c r="A27" s="886" t="s">
        <v>842</v>
      </c>
      <c r="B27" s="115" t="s">
        <v>835</v>
      </c>
      <c r="C27" s="814" t="s">
        <v>1333</v>
      </c>
      <c r="D27" s="814" t="s">
        <v>1334</v>
      </c>
      <c r="E27" s="848" t="s">
        <v>34</v>
      </c>
      <c r="F27" s="814" t="s">
        <v>214</v>
      </c>
      <c r="G27" s="908">
        <v>5459</v>
      </c>
      <c r="H27" s="421">
        <v>1715</v>
      </c>
      <c r="I27" s="905">
        <v>590500</v>
      </c>
      <c r="J27" s="578">
        <v>185500</v>
      </c>
      <c r="K27" s="122"/>
      <c r="L27" s="117">
        <f t="shared" si="6"/>
        <v>0</v>
      </c>
      <c r="M27" s="840">
        <f>SUM(G27-(G27*L27))</f>
        <v>5459</v>
      </c>
      <c r="N27" s="421">
        <f t="shared" si="4"/>
        <v>1715</v>
      </c>
      <c r="O27" s="434">
        <f t="shared" si="5"/>
        <v>0</v>
      </c>
      <c r="P27" s="431" t="s">
        <v>492</v>
      </c>
      <c r="Q27" s="424">
        <v>0.48599999999999999</v>
      </c>
      <c r="R27" s="436">
        <v>48</v>
      </c>
      <c r="S27" s="52"/>
      <c r="T27" s="74"/>
      <c r="U27" s="74"/>
      <c r="V27" s="74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</row>
    <row r="28" spans="1:50" s="53" customFormat="1" ht="15" customHeight="1">
      <c r="A28" s="886"/>
      <c r="B28" s="115" t="s">
        <v>680</v>
      </c>
      <c r="C28" s="814"/>
      <c r="D28" s="814"/>
      <c r="E28" s="848"/>
      <c r="F28" s="814"/>
      <c r="G28" s="909"/>
      <c r="H28" s="421">
        <v>3744</v>
      </c>
      <c r="I28" s="906"/>
      <c r="J28" s="578">
        <v>405000</v>
      </c>
      <c r="K28" s="122"/>
      <c r="L28" s="117">
        <f t="shared" si="6"/>
        <v>0</v>
      </c>
      <c r="M28" s="840"/>
      <c r="N28" s="421">
        <f t="shared" si="4"/>
        <v>3744</v>
      </c>
      <c r="O28" s="434">
        <f t="shared" si="5"/>
        <v>0</v>
      </c>
      <c r="P28" s="431" t="s">
        <v>376</v>
      </c>
      <c r="Q28" s="430">
        <v>0.23699999999999999</v>
      </c>
      <c r="R28" s="436">
        <v>61</v>
      </c>
      <c r="S28" s="52"/>
      <c r="T28" s="74"/>
      <c r="U28" s="74"/>
      <c r="V28" s="74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</row>
    <row r="29" spans="1:50" s="53" customFormat="1" ht="15" customHeight="1">
      <c r="A29" s="721" t="s">
        <v>843</v>
      </c>
      <c r="B29" s="115" t="s">
        <v>836</v>
      </c>
      <c r="C29" s="814" t="s">
        <v>488</v>
      </c>
      <c r="D29" s="814" t="s">
        <v>489</v>
      </c>
      <c r="E29" s="814" t="s">
        <v>490</v>
      </c>
      <c r="F29" s="814" t="s">
        <v>491</v>
      </c>
      <c r="G29" s="908">
        <v>5603</v>
      </c>
      <c r="H29" s="421">
        <v>2026</v>
      </c>
      <c r="I29" s="905">
        <v>606100</v>
      </c>
      <c r="J29" s="578">
        <v>219200</v>
      </c>
      <c r="K29" s="122"/>
      <c r="L29" s="117">
        <f t="shared" si="6"/>
        <v>0</v>
      </c>
      <c r="M29" s="840">
        <f>SUM(G29-(G29*L29))</f>
        <v>5603</v>
      </c>
      <c r="N29" s="421">
        <f t="shared" si="4"/>
        <v>2026</v>
      </c>
      <c r="O29" s="434">
        <f t="shared" si="5"/>
        <v>0</v>
      </c>
      <c r="P29" s="431" t="s">
        <v>492</v>
      </c>
      <c r="Q29" s="424">
        <v>0.48599999999999999</v>
      </c>
      <c r="R29" s="436">
        <v>48</v>
      </c>
      <c r="S29" s="52"/>
      <c r="T29" s="74"/>
      <c r="U29" s="74"/>
      <c r="V29" s="74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</row>
    <row r="30" spans="1:50" ht="15" customHeight="1">
      <c r="A30" s="721"/>
      <c r="B30" s="115" t="s">
        <v>682</v>
      </c>
      <c r="C30" s="814"/>
      <c r="D30" s="814"/>
      <c r="E30" s="814"/>
      <c r="F30" s="814"/>
      <c r="G30" s="909"/>
      <c r="H30" s="421">
        <v>3577</v>
      </c>
      <c r="I30" s="906"/>
      <c r="J30" s="578">
        <v>386900</v>
      </c>
      <c r="K30" s="122"/>
      <c r="L30" s="117">
        <f t="shared" si="6"/>
        <v>0</v>
      </c>
      <c r="M30" s="840"/>
      <c r="N30" s="421">
        <f t="shared" si="4"/>
        <v>3577</v>
      </c>
      <c r="O30" s="434">
        <f t="shared" si="5"/>
        <v>0</v>
      </c>
      <c r="P30" s="431" t="s">
        <v>381</v>
      </c>
      <c r="Q30" s="430">
        <v>0.3</v>
      </c>
      <c r="R30" s="436">
        <v>75</v>
      </c>
      <c r="T30" s="74"/>
      <c r="U30" s="74"/>
      <c r="V30" s="74"/>
    </row>
    <row r="31" spans="1:50" s="53" customFormat="1" ht="15" customHeight="1">
      <c r="A31" s="886" t="s">
        <v>844</v>
      </c>
      <c r="B31" s="115" t="s">
        <v>836</v>
      </c>
      <c r="C31" s="814" t="s">
        <v>488</v>
      </c>
      <c r="D31" s="814" t="s">
        <v>489</v>
      </c>
      <c r="E31" s="814" t="s">
        <v>490</v>
      </c>
      <c r="F31" s="814" t="s">
        <v>491</v>
      </c>
      <c r="G31" s="908">
        <v>6138</v>
      </c>
      <c r="H31" s="421">
        <v>2026</v>
      </c>
      <c r="I31" s="905">
        <v>664000</v>
      </c>
      <c r="J31" s="578">
        <v>219200</v>
      </c>
      <c r="K31" s="122"/>
      <c r="L31" s="117">
        <f t="shared" si="6"/>
        <v>0</v>
      </c>
      <c r="M31" s="840">
        <f>SUM(G31-(G31*L31))</f>
        <v>6138</v>
      </c>
      <c r="N31" s="421">
        <f t="shared" si="4"/>
        <v>2026</v>
      </c>
      <c r="O31" s="434">
        <f t="shared" si="5"/>
        <v>0</v>
      </c>
      <c r="P31" s="431" t="s">
        <v>492</v>
      </c>
      <c r="Q31" s="424">
        <v>0.48599999999999999</v>
      </c>
      <c r="R31" s="436">
        <v>48</v>
      </c>
      <c r="S31" s="52"/>
      <c r="T31" s="74"/>
      <c r="U31" s="74"/>
      <c r="V31" s="74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</row>
    <row r="32" spans="1:50" s="53" customFormat="1" ht="15" customHeight="1">
      <c r="A32" s="886"/>
      <c r="B32" s="115" t="s">
        <v>683</v>
      </c>
      <c r="C32" s="814"/>
      <c r="D32" s="814"/>
      <c r="E32" s="814"/>
      <c r="F32" s="814"/>
      <c r="G32" s="909"/>
      <c r="H32" s="421">
        <v>4112</v>
      </c>
      <c r="I32" s="906"/>
      <c r="J32" s="578">
        <v>444800</v>
      </c>
      <c r="K32" s="122"/>
      <c r="L32" s="117">
        <f t="shared" si="6"/>
        <v>0</v>
      </c>
      <c r="M32" s="840"/>
      <c r="N32" s="421">
        <f t="shared" si="4"/>
        <v>4112</v>
      </c>
      <c r="O32" s="434">
        <f t="shared" si="5"/>
        <v>0</v>
      </c>
      <c r="P32" s="431" t="s">
        <v>381</v>
      </c>
      <c r="Q32" s="430">
        <v>0.3</v>
      </c>
      <c r="R32" s="436">
        <v>75</v>
      </c>
      <c r="S32" s="52"/>
      <c r="T32" s="74"/>
      <c r="U32" s="74"/>
      <c r="V32" s="74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</row>
    <row r="33" spans="1:50" s="53" customFormat="1" ht="15" customHeight="1">
      <c r="A33" s="721" t="s">
        <v>845</v>
      </c>
      <c r="B33" s="115" t="s">
        <v>837</v>
      </c>
      <c r="C33" s="848" t="s">
        <v>1335</v>
      </c>
      <c r="D33" s="848" t="s">
        <v>1336</v>
      </c>
      <c r="E33" s="848" t="s">
        <v>55</v>
      </c>
      <c r="F33" s="848" t="s">
        <v>147</v>
      </c>
      <c r="G33" s="908">
        <v>6600</v>
      </c>
      <c r="H33" s="421">
        <v>2105</v>
      </c>
      <c r="I33" s="905">
        <v>713900</v>
      </c>
      <c r="J33" s="578">
        <v>227700</v>
      </c>
      <c r="K33" s="122"/>
      <c r="L33" s="117">
        <f t="shared" si="6"/>
        <v>0</v>
      </c>
      <c r="M33" s="840">
        <f>SUM(G33-(G33*L33))</f>
        <v>6600</v>
      </c>
      <c r="N33" s="421">
        <f t="shared" si="4"/>
        <v>2105</v>
      </c>
      <c r="O33" s="434">
        <f t="shared" si="5"/>
        <v>0</v>
      </c>
      <c r="P33" s="431" t="s">
        <v>492</v>
      </c>
      <c r="Q33" s="424">
        <v>0.48599999999999999</v>
      </c>
      <c r="R33" s="436">
        <v>48</v>
      </c>
      <c r="S33" s="52"/>
      <c r="T33" s="74"/>
      <c r="U33" s="74"/>
      <c r="V33" s="74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</row>
    <row r="34" spans="1:50" s="53" customFormat="1" ht="15" customHeight="1">
      <c r="A34" s="722"/>
      <c r="B34" s="115" t="s">
        <v>686</v>
      </c>
      <c r="C34" s="874"/>
      <c r="D34" s="874"/>
      <c r="E34" s="848"/>
      <c r="F34" s="848"/>
      <c r="G34" s="909"/>
      <c r="H34" s="421">
        <v>4495</v>
      </c>
      <c r="I34" s="906"/>
      <c r="J34" s="578">
        <v>486200</v>
      </c>
      <c r="K34" s="122"/>
      <c r="L34" s="117">
        <f t="shared" si="6"/>
        <v>0</v>
      </c>
      <c r="M34" s="840"/>
      <c r="N34" s="421">
        <f t="shared" si="4"/>
        <v>4495</v>
      </c>
      <c r="O34" s="434">
        <f t="shared" si="5"/>
        <v>0</v>
      </c>
      <c r="P34" s="431" t="s">
        <v>381</v>
      </c>
      <c r="Q34" s="430">
        <v>0.3</v>
      </c>
      <c r="R34" s="436">
        <v>75</v>
      </c>
      <c r="S34" s="52"/>
      <c r="T34" s="74"/>
      <c r="U34" s="74"/>
      <c r="V34" s="74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</row>
    <row r="35" spans="1:50" ht="30.6" customHeight="1">
      <c r="A35" s="849" t="s">
        <v>1392</v>
      </c>
      <c r="B35" s="731"/>
      <c r="C35" s="731"/>
      <c r="D35" s="731"/>
      <c r="E35" s="731"/>
      <c r="F35" s="731"/>
      <c r="G35" s="731"/>
      <c r="H35" s="731"/>
      <c r="I35" s="731"/>
      <c r="J35" s="731"/>
      <c r="K35" s="731"/>
      <c r="L35" s="731"/>
      <c r="M35" s="731"/>
      <c r="N35" s="731"/>
      <c r="O35" s="118"/>
      <c r="P35" s="119"/>
      <c r="Q35" s="119"/>
      <c r="R35" s="228"/>
      <c r="T35" s="74"/>
      <c r="U35" s="74"/>
      <c r="V35" s="74"/>
    </row>
    <row r="36" spans="1:50" ht="30.6" customHeight="1">
      <c r="A36" s="744" t="s">
        <v>535</v>
      </c>
      <c r="B36" s="745"/>
      <c r="C36" s="745"/>
      <c r="D36" s="745"/>
      <c r="E36" s="745"/>
      <c r="F36" s="745"/>
      <c r="G36" s="745"/>
      <c r="H36" s="745"/>
      <c r="I36" s="745"/>
      <c r="J36" s="745"/>
      <c r="K36" s="745"/>
      <c r="L36" s="745"/>
      <c r="M36" s="745"/>
      <c r="N36" s="745"/>
      <c r="O36" s="745"/>
      <c r="P36" s="745"/>
      <c r="Q36" s="745"/>
      <c r="R36" s="746"/>
      <c r="S36" s="62"/>
      <c r="T36" s="74"/>
      <c r="U36" s="74"/>
      <c r="V36" s="74"/>
    </row>
    <row r="37" spans="1:50" ht="15" customHeight="1">
      <c r="A37" s="721" t="s">
        <v>830</v>
      </c>
      <c r="B37" s="115" t="s">
        <v>831</v>
      </c>
      <c r="C37" s="730" t="s">
        <v>385</v>
      </c>
      <c r="D37" s="883" t="s">
        <v>386</v>
      </c>
      <c r="E37" s="814" t="s">
        <v>418</v>
      </c>
      <c r="F37" s="814" t="s">
        <v>419</v>
      </c>
      <c r="G37" s="908">
        <v>2033</v>
      </c>
      <c r="H37" s="421">
        <v>955</v>
      </c>
      <c r="I37" s="905">
        <v>219900</v>
      </c>
      <c r="J37" s="578">
        <v>103300</v>
      </c>
      <c r="K37" s="122"/>
      <c r="L37" s="117">
        <f t="shared" ref="L37:L42" si="7">$D$3</f>
        <v>0</v>
      </c>
      <c r="M37" s="840">
        <f>SUM(G37-(G37*L37))</f>
        <v>2033</v>
      </c>
      <c r="N37" s="421">
        <f t="shared" ref="N37:N52" si="8">SUM(H37-(H37*L37))</f>
        <v>955</v>
      </c>
      <c r="O37" s="434">
        <f t="shared" ref="O37:O52" si="9">K37*N37</f>
        <v>0</v>
      </c>
      <c r="P37" s="431" t="s">
        <v>483</v>
      </c>
      <c r="Q37" s="430">
        <v>0.317</v>
      </c>
      <c r="R37" s="435">
        <v>33</v>
      </c>
      <c r="T37" s="74"/>
      <c r="U37" s="74"/>
      <c r="V37" s="74"/>
    </row>
    <row r="38" spans="1:50" ht="15" customHeight="1">
      <c r="A38" s="722"/>
      <c r="B38" s="115" t="s">
        <v>696</v>
      </c>
      <c r="C38" s="880"/>
      <c r="D38" s="873"/>
      <c r="E38" s="814"/>
      <c r="F38" s="814"/>
      <c r="G38" s="909"/>
      <c r="H38" s="421">
        <v>1078</v>
      </c>
      <c r="I38" s="906"/>
      <c r="J38" s="578">
        <v>116600</v>
      </c>
      <c r="K38" s="122"/>
      <c r="L38" s="117">
        <f t="shared" si="7"/>
        <v>0</v>
      </c>
      <c r="M38" s="840"/>
      <c r="N38" s="421">
        <f t="shared" si="8"/>
        <v>1078</v>
      </c>
      <c r="O38" s="434">
        <f t="shared" si="9"/>
        <v>0</v>
      </c>
      <c r="P38" s="431" t="s">
        <v>296</v>
      </c>
      <c r="Q38" s="430">
        <v>0.126</v>
      </c>
      <c r="R38" s="436">
        <v>36</v>
      </c>
      <c r="T38" s="74"/>
      <c r="U38" s="74"/>
      <c r="V38" s="74"/>
    </row>
    <row r="39" spans="1:50" ht="15" customHeight="1">
      <c r="A39" s="721" t="s">
        <v>838</v>
      </c>
      <c r="B39" s="115" t="s">
        <v>832</v>
      </c>
      <c r="C39" s="730" t="s">
        <v>1337</v>
      </c>
      <c r="D39" s="883" t="s">
        <v>1338</v>
      </c>
      <c r="E39" s="814" t="s">
        <v>46</v>
      </c>
      <c r="F39" s="814" t="s">
        <v>487</v>
      </c>
      <c r="G39" s="908">
        <v>2419</v>
      </c>
      <c r="H39" s="421">
        <v>1133</v>
      </c>
      <c r="I39" s="905">
        <v>261700</v>
      </c>
      <c r="J39" s="578">
        <v>122600</v>
      </c>
      <c r="K39" s="122"/>
      <c r="L39" s="117">
        <f t="shared" si="7"/>
        <v>0</v>
      </c>
      <c r="M39" s="840">
        <f>SUM(G39-(G39*L39))</f>
        <v>2419</v>
      </c>
      <c r="N39" s="421">
        <f t="shared" si="8"/>
        <v>1133</v>
      </c>
      <c r="O39" s="434">
        <f t="shared" si="9"/>
        <v>0</v>
      </c>
      <c r="P39" s="431" t="s">
        <v>483</v>
      </c>
      <c r="Q39" s="430">
        <v>0.317</v>
      </c>
      <c r="R39" s="435">
        <v>33</v>
      </c>
      <c r="T39" s="74"/>
      <c r="U39" s="74"/>
      <c r="V39" s="74"/>
    </row>
    <row r="40" spans="1:50" ht="15" customHeight="1">
      <c r="A40" s="722"/>
      <c r="B40" s="115" t="s">
        <v>697</v>
      </c>
      <c r="C40" s="880"/>
      <c r="D40" s="873"/>
      <c r="E40" s="814"/>
      <c r="F40" s="814"/>
      <c r="G40" s="909"/>
      <c r="H40" s="421">
        <v>1286</v>
      </c>
      <c r="I40" s="906"/>
      <c r="J40" s="578">
        <v>139100</v>
      </c>
      <c r="K40" s="122"/>
      <c r="L40" s="117">
        <f t="shared" si="7"/>
        <v>0</v>
      </c>
      <c r="M40" s="840"/>
      <c r="N40" s="421">
        <f t="shared" si="8"/>
        <v>1286</v>
      </c>
      <c r="O40" s="434">
        <f t="shared" si="9"/>
        <v>0</v>
      </c>
      <c r="P40" s="431" t="s">
        <v>297</v>
      </c>
      <c r="Q40" s="430">
        <v>0.249</v>
      </c>
      <c r="R40" s="436">
        <v>40</v>
      </c>
      <c r="T40" s="74"/>
      <c r="U40" s="74"/>
      <c r="V40" s="74"/>
    </row>
    <row r="41" spans="1:50" ht="15" customHeight="1">
      <c r="A41" s="721" t="s">
        <v>839</v>
      </c>
      <c r="B41" s="115" t="s">
        <v>833</v>
      </c>
      <c r="C41" s="730" t="s">
        <v>1339</v>
      </c>
      <c r="D41" s="883" t="s">
        <v>1340</v>
      </c>
      <c r="E41" s="814" t="s">
        <v>433</v>
      </c>
      <c r="F41" s="814" t="s">
        <v>214</v>
      </c>
      <c r="G41" s="908">
        <v>2716</v>
      </c>
      <c r="H41" s="421">
        <v>1201</v>
      </c>
      <c r="I41" s="905">
        <v>293900</v>
      </c>
      <c r="J41" s="578">
        <v>130000</v>
      </c>
      <c r="K41" s="122"/>
      <c r="L41" s="117">
        <f t="shared" si="7"/>
        <v>0</v>
      </c>
      <c r="M41" s="840">
        <f>SUM(G41-(G41*L41))</f>
        <v>2716</v>
      </c>
      <c r="N41" s="421">
        <f t="shared" si="8"/>
        <v>1201</v>
      </c>
      <c r="O41" s="434">
        <f t="shared" si="9"/>
        <v>0</v>
      </c>
      <c r="P41" s="431" t="s">
        <v>484</v>
      </c>
      <c r="Q41" s="430">
        <v>0.40200000000000002</v>
      </c>
      <c r="R41" s="435">
        <v>41</v>
      </c>
      <c r="T41" s="74"/>
      <c r="U41" s="74"/>
      <c r="V41" s="74"/>
    </row>
    <row r="42" spans="1:50" ht="15" customHeight="1">
      <c r="A42" s="722"/>
      <c r="B42" s="115" t="s">
        <v>698</v>
      </c>
      <c r="C42" s="880"/>
      <c r="D42" s="873"/>
      <c r="E42" s="814"/>
      <c r="F42" s="814"/>
      <c r="G42" s="909"/>
      <c r="H42" s="421">
        <v>1515</v>
      </c>
      <c r="I42" s="906"/>
      <c r="J42" s="578">
        <v>163900</v>
      </c>
      <c r="K42" s="122"/>
      <c r="L42" s="117">
        <f t="shared" si="7"/>
        <v>0</v>
      </c>
      <c r="M42" s="840"/>
      <c r="N42" s="421">
        <f t="shared" si="8"/>
        <v>1515</v>
      </c>
      <c r="O42" s="434">
        <f t="shared" si="9"/>
        <v>0</v>
      </c>
      <c r="P42" s="431" t="s">
        <v>297</v>
      </c>
      <c r="Q42" s="430">
        <v>0.249</v>
      </c>
      <c r="R42" s="436">
        <v>42</v>
      </c>
      <c r="T42" s="74"/>
      <c r="U42" s="74"/>
      <c r="V42" s="74"/>
    </row>
    <row r="43" spans="1:50" s="53" customFormat="1" ht="15" customHeight="1">
      <c r="A43" s="721" t="s">
        <v>840</v>
      </c>
      <c r="B43" s="115" t="s">
        <v>834</v>
      </c>
      <c r="C43" s="848" t="s">
        <v>1341</v>
      </c>
      <c r="D43" s="848" t="s">
        <v>1342</v>
      </c>
      <c r="E43" s="848" t="s">
        <v>493</v>
      </c>
      <c r="F43" s="848" t="s">
        <v>147</v>
      </c>
      <c r="G43" s="908">
        <v>3678</v>
      </c>
      <c r="H43" s="421">
        <v>1455</v>
      </c>
      <c r="I43" s="905">
        <v>397900</v>
      </c>
      <c r="J43" s="578">
        <v>157400</v>
      </c>
      <c r="K43" s="122"/>
      <c r="L43" s="117">
        <f t="shared" ref="L43:L52" si="10">$D$3</f>
        <v>0</v>
      </c>
      <c r="M43" s="840">
        <f>SUM(G43-(G43*L43))</f>
        <v>3678</v>
      </c>
      <c r="N43" s="421">
        <f t="shared" si="8"/>
        <v>1455</v>
      </c>
      <c r="O43" s="434">
        <f t="shared" si="9"/>
        <v>0</v>
      </c>
      <c r="P43" s="431" t="s">
        <v>484</v>
      </c>
      <c r="Q43" s="430">
        <v>0.40200000000000002</v>
      </c>
      <c r="R43" s="435">
        <v>41</v>
      </c>
      <c r="S43" s="52"/>
      <c r="T43" s="74"/>
      <c r="U43" s="74"/>
      <c r="V43" s="74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</row>
    <row r="44" spans="1:50" s="53" customFormat="1" ht="15" customHeight="1">
      <c r="A44" s="721"/>
      <c r="B44" s="115" t="s">
        <v>699</v>
      </c>
      <c r="C44" s="848"/>
      <c r="D44" s="848"/>
      <c r="E44" s="848"/>
      <c r="F44" s="848"/>
      <c r="G44" s="909"/>
      <c r="H44" s="421">
        <v>2223</v>
      </c>
      <c r="I44" s="906"/>
      <c r="J44" s="578">
        <v>240500</v>
      </c>
      <c r="K44" s="122"/>
      <c r="L44" s="117">
        <f t="shared" si="10"/>
        <v>0</v>
      </c>
      <c r="M44" s="840"/>
      <c r="N44" s="421">
        <f t="shared" si="8"/>
        <v>2223</v>
      </c>
      <c r="O44" s="434">
        <f t="shared" si="9"/>
        <v>0</v>
      </c>
      <c r="P44" s="431" t="s">
        <v>376</v>
      </c>
      <c r="Q44" s="430">
        <v>0.23699999999999999</v>
      </c>
      <c r="R44" s="436">
        <v>61</v>
      </c>
      <c r="S44" s="52"/>
      <c r="T44" s="74"/>
      <c r="U44" s="74"/>
      <c r="V44" s="74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</row>
    <row r="45" spans="1:50" s="53" customFormat="1" ht="15" customHeight="1">
      <c r="A45" s="721" t="s">
        <v>841</v>
      </c>
      <c r="B45" s="115" t="s">
        <v>835</v>
      </c>
      <c r="C45" s="814" t="s">
        <v>1343</v>
      </c>
      <c r="D45" s="814" t="s">
        <v>1344</v>
      </c>
      <c r="E45" s="848" t="s">
        <v>215</v>
      </c>
      <c r="F45" s="848" t="s">
        <v>494</v>
      </c>
      <c r="G45" s="908">
        <v>4157</v>
      </c>
      <c r="H45" s="421">
        <v>1715</v>
      </c>
      <c r="I45" s="905">
        <v>449700</v>
      </c>
      <c r="J45" s="578">
        <v>185500</v>
      </c>
      <c r="K45" s="122"/>
      <c r="L45" s="117">
        <f t="shared" si="10"/>
        <v>0</v>
      </c>
      <c r="M45" s="840">
        <f>SUM(G45-(G45*L45))</f>
        <v>4157</v>
      </c>
      <c r="N45" s="421">
        <f t="shared" si="8"/>
        <v>1715</v>
      </c>
      <c r="O45" s="434">
        <f t="shared" si="9"/>
        <v>0</v>
      </c>
      <c r="P45" s="431" t="s">
        <v>492</v>
      </c>
      <c r="Q45" s="424">
        <v>0.48599999999999999</v>
      </c>
      <c r="R45" s="436">
        <v>48</v>
      </c>
      <c r="S45" s="52"/>
      <c r="T45" s="74"/>
      <c r="U45" s="74"/>
      <c r="V45" s="74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</row>
    <row r="46" spans="1:50" s="53" customFormat="1" ht="15" customHeight="1">
      <c r="A46" s="721"/>
      <c r="B46" s="115" t="s">
        <v>700</v>
      </c>
      <c r="C46" s="814"/>
      <c r="D46" s="814"/>
      <c r="E46" s="848"/>
      <c r="F46" s="848"/>
      <c r="G46" s="909"/>
      <c r="H46" s="421">
        <v>2442</v>
      </c>
      <c r="I46" s="906"/>
      <c r="J46" s="578">
        <v>264200</v>
      </c>
      <c r="K46" s="122"/>
      <c r="L46" s="117">
        <f t="shared" si="10"/>
        <v>0</v>
      </c>
      <c r="M46" s="840"/>
      <c r="N46" s="421">
        <f t="shared" si="8"/>
        <v>2442</v>
      </c>
      <c r="O46" s="434">
        <f t="shared" si="9"/>
        <v>0</v>
      </c>
      <c r="P46" s="431" t="s">
        <v>376</v>
      </c>
      <c r="Q46" s="430">
        <v>0.23699999999999999</v>
      </c>
      <c r="R46" s="436">
        <v>61</v>
      </c>
      <c r="S46" s="52"/>
      <c r="T46" s="74"/>
      <c r="U46" s="74"/>
      <c r="V46" s="74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</row>
    <row r="47" spans="1:50" s="53" customFormat="1" ht="15" customHeight="1">
      <c r="A47" s="886" t="s">
        <v>842</v>
      </c>
      <c r="B47" s="115" t="s">
        <v>835</v>
      </c>
      <c r="C47" s="814" t="s">
        <v>1343</v>
      </c>
      <c r="D47" s="814" t="s">
        <v>1344</v>
      </c>
      <c r="E47" s="848" t="s">
        <v>215</v>
      </c>
      <c r="F47" s="848" t="s">
        <v>494</v>
      </c>
      <c r="G47" s="908">
        <v>4522</v>
      </c>
      <c r="H47" s="421">
        <v>1715</v>
      </c>
      <c r="I47" s="905">
        <v>489200</v>
      </c>
      <c r="J47" s="578">
        <v>185500</v>
      </c>
      <c r="K47" s="122"/>
      <c r="L47" s="117">
        <f t="shared" si="10"/>
        <v>0</v>
      </c>
      <c r="M47" s="840">
        <f>SUM(G47-(G47*L47))</f>
        <v>4522</v>
      </c>
      <c r="N47" s="421">
        <f t="shared" si="8"/>
        <v>1715</v>
      </c>
      <c r="O47" s="434">
        <f t="shared" si="9"/>
        <v>0</v>
      </c>
      <c r="P47" s="431" t="s">
        <v>492</v>
      </c>
      <c r="Q47" s="424">
        <v>0.48599999999999999</v>
      </c>
      <c r="R47" s="436">
        <v>48</v>
      </c>
      <c r="S47" s="52"/>
      <c r="T47" s="74"/>
      <c r="U47" s="74"/>
      <c r="V47" s="74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</row>
    <row r="48" spans="1:50" s="53" customFormat="1" ht="15" customHeight="1">
      <c r="A48" s="886"/>
      <c r="B48" s="115" t="s">
        <v>701</v>
      </c>
      <c r="C48" s="814"/>
      <c r="D48" s="814"/>
      <c r="E48" s="848"/>
      <c r="F48" s="848"/>
      <c r="G48" s="909"/>
      <c r="H48" s="421">
        <v>2807</v>
      </c>
      <c r="I48" s="906"/>
      <c r="J48" s="578">
        <v>303700</v>
      </c>
      <c r="K48" s="122"/>
      <c r="L48" s="117">
        <f t="shared" si="10"/>
        <v>0</v>
      </c>
      <c r="M48" s="840"/>
      <c r="N48" s="421">
        <f t="shared" si="8"/>
        <v>2807</v>
      </c>
      <c r="O48" s="434">
        <f t="shared" si="9"/>
        <v>0</v>
      </c>
      <c r="P48" s="431" t="s">
        <v>376</v>
      </c>
      <c r="Q48" s="430">
        <v>0.23699999999999999</v>
      </c>
      <c r="R48" s="436">
        <v>62</v>
      </c>
      <c r="S48" s="52"/>
      <c r="T48" s="74"/>
      <c r="U48" s="74"/>
      <c r="V48" s="74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</row>
    <row r="49" spans="1:50" s="53" customFormat="1" ht="15" customHeight="1">
      <c r="A49" s="721" t="s">
        <v>843</v>
      </c>
      <c r="B49" s="115" t="s">
        <v>836</v>
      </c>
      <c r="C49" s="814" t="s">
        <v>1345</v>
      </c>
      <c r="D49" s="814" t="s">
        <v>1346</v>
      </c>
      <c r="E49" s="848" t="s">
        <v>495</v>
      </c>
      <c r="F49" s="848" t="s">
        <v>496</v>
      </c>
      <c r="G49" s="908">
        <v>4708</v>
      </c>
      <c r="H49" s="421">
        <v>2026</v>
      </c>
      <c r="I49" s="905">
        <v>509300</v>
      </c>
      <c r="J49" s="578">
        <v>219200</v>
      </c>
      <c r="K49" s="122"/>
      <c r="L49" s="117">
        <f t="shared" si="10"/>
        <v>0</v>
      </c>
      <c r="M49" s="840">
        <f>SUM(G49-(G49*L49))</f>
        <v>4708</v>
      </c>
      <c r="N49" s="421">
        <f t="shared" si="8"/>
        <v>2026</v>
      </c>
      <c r="O49" s="434">
        <f t="shared" si="9"/>
        <v>0</v>
      </c>
      <c r="P49" s="431" t="s">
        <v>492</v>
      </c>
      <c r="Q49" s="424">
        <v>0.48599999999999999</v>
      </c>
      <c r="R49" s="436">
        <v>48</v>
      </c>
      <c r="S49" s="52"/>
      <c r="T49" s="74"/>
      <c r="U49" s="74"/>
      <c r="V49" s="74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</row>
    <row r="50" spans="1:50" s="53" customFormat="1" ht="15" customHeight="1">
      <c r="A50" s="721"/>
      <c r="B50" s="115" t="s">
        <v>702</v>
      </c>
      <c r="C50" s="814"/>
      <c r="D50" s="814"/>
      <c r="E50" s="848"/>
      <c r="F50" s="848"/>
      <c r="G50" s="909"/>
      <c r="H50" s="421">
        <v>2682</v>
      </c>
      <c r="I50" s="906"/>
      <c r="J50" s="578">
        <v>290100</v>
      </c>
      <c r="K50" s="122"/>
      <c r="L50" s="117">
        <f t="shared" si="10"/>
        <v>0</v>
      </c>
      <c r="M50" s="840"/>
      <c r="N50" s="421">
        <f t="shared" si="8"/>
        <v>2682</v>
      </c>
      <c r="O50" s="434">
        <f t="shared" si="9"/>
        <v>0</v>
      </c>
      <c r="P50" s="431" t="s">
        <v>381</v>
      </c>
      <c r="Q50" s="430">
        <v>0.3</v>
      </c>
      <c r="R50" s="436">
        <v>71</v>
      </c>
      <c r="S50" s="52"/>
      <c r="T50" s="74"/>
      <c r="U50" s="74"/>
      <c r="V50" s="74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</row>
    <row r="51" spans="1:50" s="53" customFormat="1" ht="15" customHeight="1">
      <c r="A51" s="886" t="s">
        <v>844</v>
      </c>
      <c r="B51" s="115" t="s">
        <v>836</v>
      </c>
      <c r="C51" s="814" t="s">
        <v>1345</v>
      </c>
      <c r="D51" s="814" t="s">
        <v>1346</v>
      </c>
      <c r="E51" s="848" t="s">
        <v>495</v>
      </c>
      <c r="F51" s="848" t="s">
        <v>496</v>
      </c>
      <c r="G51" s="908">
        <v>5109</v>
      </c>
      <c r="H51" s="421">
        <v>2026</v>
      </c>
      <c r="I51" s="905">
        <v>552700</v>
      </c>
      <c r="J51" s="578">
        <v>219200</v>
      </c>
      <c r="K51" s="122"/>
      <c r="L51" s="117">
        <f t="shared" si="10"/>
        <v>0</v>
      </c>
      <c r="M51" s="840">
        <f>SUM(G51-(G51*L51))</f>
        <v>5109</v>
      </c>
      <c r="N51" s="421">
        <f t="shared" si="8"/>
        <v>2026</v>
      </c>
      <c r="O51" s="434">
        <f t="shared" si="9"/>
        <v>0</v>
      </c>
      <c r="P51" s="431" t="s">
        <v>492</v>
      </c>
      <c r="Q51" s="424">
        <v>0.48599999999999999</v>
      </c>
      <c r="R51" s="436">
        <v>48</v>
      </c>
      <c r="S51" s="52"/>
      <c r="T51" s="74"/>
      <c r="U51" s="74"/>
      <c r="V51" s="74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</row>
    <row r="52" spans="1:50" s="53" customFormat="1" ht="15" customHeight="1">
      <c r="A52" s="886"/>
      <c r="B52" s="115" t="s">
        <v>703</v>
      </c>
      <c r="C52" s="814"/>
      <c r="D52" s="814"/>
      <c r="E52" s="848"/>
      <c r="F52" s="848"/>
      <c r="G52" s="909"/>
      <c r="H52" s="421">
        <v>3083</v>
      </c>
      <c r="I52" s="906"/>
      <c r="J52" s="578">
        <v>333500</v>
      </c>
      <c r="K52" s="122"/>
      <c r="L52" s="117">
        <f t="shared" si="10"/>
        <v>0</v>
      </c>
      <c r="M52" s="840"/>
      <c r="N52" s="421">
        <f t="shared" si="8"/>
        <v>3083</v>
      </c>
      <c r="O52" s="434">
        <f t="shared" si="9"/>
        <v>0</v>
      </c>
      <c r="P52" s="431" t="s">
        <v>381</v>
      </c>
      <c r="Q52" s="430">
        <v>0.3</v>
      </c>
      <c r="R52" s="436">
        <v>72</v>
      </c>
      <c r="S52" s="52"/>
      <c r="T52" s="74"/>
      <c r="U52" s="74"/>
      <c r="V52" s="74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</row>
    <row r="53" spans="1:50" ht="30" customHeight="1">
      <c r="A53" s="849" t="s">
        <v>1393</v>
      </c>
      <c r="B53" s="731"/>
      <c r="C53" s="731"/>
      <c r="D53" s="731"/>
      <c r="E53" s="731"/>
      <c r="F53" s="731"/>
      <c r="G53" s="731"/>
      <c r="H53" s="731"/>
      <c r="I53" s="731"/>
      <c r="J53" s="731"/>
      <c r="K53" s="731"/>
      <c r="L53" s="731"/>
      <c r="M53" s="731"/>
      <c r="N53" s="731"/>
      <c r="O53" s="118"/>
      <c r="P53" s="119"/>
      <c r="Q53" s="119"/>
      <c r="R53" s="228"/>
      <c r="T53" s="74"/>
      <c r="U53" s="74"/>
      <c r="V53" s="74"/>
    </row>
    <row r="54" spans="1:50" ht="30" customHeight="1">
      <c r="A54" s="744" t="s">
        <v>1395</v>
      </c>
      <c r="B54" s="745"/>
      <c r="C54" s="745"/>
      <c r="D54" s="745"/>
      <c r="E54" s="745"/>
      <c r="F54" s="745"/>
      <c r="G54" s="745"/>
      <c r="H54" s="745"/>
      <c r="I54" s="745"/>
      <c r="J54" s="745"/>
      <c r="K54" s="745"/>
      <c r="L54" s="745"/>
      <c r="M54" s="745"/>
      <c r="N54" s="745"/>
      <c r="O54" s="745"/>
      <c r="P54" s="745"/>
      <c r="Q54" s="745"/>
      <c r="R54" s="746"/>
      <c r="S54" s="62"/>
      <c r="T54" s="74"/>
      <c r="U54" s="74"/>
      <c r="V54" s="74"/>
    </row>
    <row r="55" spans="1:50" ht="15" customHeight="1">
      <c r="A55" s="721" t="s">
        <v>846</v>
      </c>
      <c r="B55" s="115" t="s">
        <v>847</v>
      </c>
      <c r="C55" s="848" t="s">
        <v>1331</v>
      </c>
      <c r="D55" s="848" t="s">
        <v>1332</v>
      </c>
      <c r="E55" s="848" t="s">
        <v>34</v>
      </c>
      <c r="F55" s="848" t="s">
        <v>45</v>
      </c>
      <c r="G55" s="908">
        <v>4008</v>
      </c>
      <c r="H55" s="421">
        <v>2004</v>
      </c>
      <c r="I55" s="905">
        <v>433600</v>
      </c>
      <c r="J55" s="578">
        <v>216800</v>
      </c>
      <c r="K55" s="122"/>
      <c r="L55" s="117">
        <f t="shared" ref="L55:L66" si="11">$D$3</f>
        <v>0</v>
      </c>
      <c r="M55" s="840">
        <f>SUM(G55-(G55*L55))</f>
        <v>4008</v>
      </c>
      <c r="N55" s="421">
        <f t="shared" ref="N55:N66" si="12">SUM(H55-(H55*L55))</f>
        <v>2004</v>
      </c>
      <c r="O55" s="434">
        <f t="shared" ref="O55:O66" si="13">K55*N55</f>
        <v>0</v>
      </c>
      <c r="P55" s="431" t="s">
        <v>111</v>
      </c>
      <c r="Q55" s="430">
        <v>0.45200000000000001</v>
      </c>
      <c r="R55" s="435">
        <v>58</v>
      </c>
      <c r="T55" s="74"/>
      <c r="U55" s="74"/>
      <c r="V55" s="74"/>
    </row>
    <row r="56" spans="1:50" ht="15" customHeight="1">
      <c r="A56" s="721"/>
      <c r="B56" s="115" t="s">
        <v>729</v>
      </c>
      <c r="C56" s="848"/>
      <c r="D56" s="848"/>
      <c r="E56" s="848"/>
      <c r="F56" s="848"/>
      <c r="G56" s="909"/>
      <c r="H56" s="421">
        <v>2004</v>
      </c>
      <c r="I56" s="906"/>
      <c r="J56" s="578">
        <v>216800</v>
      </c>
      <c r="K56" s="122"/>
      <c r="L56" s="117">
        <f t="shared" si="11"/>
        <v>0</v>
      </c>
      <c r="M56" s="840"/>
      <c r="N56" s="421">
        <f t="shared" si="12"/>
        <v>2004</v>
      </c>
      <c r="O56" s="434">
        <f t="shared" si="13"/>
        <v>0</v>
      </c>
      <c r="P56" s="431" t="s">
        <v>100</v>
      </c>
      <c r="Q56" s="424">
        <v>0.45300000000000001</v>
      </c>
      <c r="R56" s="436">
        <v>68</v>
      </c>
      <c r="T56" s="74"/>
      <c r="U56" s="74"/>
      <c r="V56" s="74"/>
      <c r="W56" s="520"/>
    </row>
    <row r="57" spans="1:50" s="55" customFormat="1" ht="15" customHeight="1">
      <c r="A57" s="721" t="s">
        <v>851</v>
      </c>
      <c r="B57" s="115" t="s">
        <v>848</v>
      </c>
      <c r="C57" s="814" t="s">
        <v>1347</v>
      </c>
      <c r="D57" s="814" t="s">
        <v>1348</v>
      </c>
      <c r="E57" s="814" t="s">
        <v>34</v>
      </c>
      <c r="F57" s="814" t="s">
        <v>53</v>
      </c>
      <c r="G57" s="908">
        <v>5117</v>
      </c>
      <c r="H57" s="421">
        <v>2678</v>
      </c>
      <c r="I57" s="905">
        <v>553600</v>
      </c>
      <c r="J57" s="578">
        <v>289700</v>
      </c>
      <c r="K57" s="122"/>
      <c r="L57" s="117">
        <f t="shared" si="11"/>
        <v>0</v>
      </c>
      <c r="M57" s="840">
        <f>SUM(G57-(G57*L57))</f>
        <v>5117</v>
      </c>
      <c r="N57" s="421">
        <f t="shared" si="12"/>
        <v>2678</v>
      </c>
      <c r="O57" s="434">
        <f t="shared" si="13"/>
        <v>0</v>
      </c>
      <c r="P57" s="431" t="s">
        <v>111</v>
      </c>
      <c r="Q57" s="424">
        <v>0.45200000000000001</v>
      </c>
      <c r="R57" s="436">
        <v>58</v>
      </c>
      <c r="S57" s="52"/>
      <c r="T57" s="74"/>
      <c r="U57" s="74"/>
      <c r="V57" s="74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</row>
    <row r="58" spans="1:50" s="55" customFormat="1" ht="15" customHeight="1">
      <c r="A58" s="721"/>
      <c r="B58" s="115" t="s">
        <v>731</v>
      </c>
      <c r="C58" s="814"/>
      <c r="D58" s="814"/>
      <c r="E58" s="814"/>
      <c r="F58" s="814"/>
      <c r="G58" s="909"/>
      <c r="H58" s="421">
        <v>2439</v>
      </c>
      <c r="I58" s="906"/>
      <c r="J58" s="578">
        <v>263900</v>
      </c>
      <c r="K58" s="122"/>
      <c r="L58" s="117">
        <f t="shared" si="11"/>
        <v>0</v>
      </c>
      <c r="M58" s="840"/>
      <c r="N58" s="421">
        <f t="shared" si="12"/>
        <v>2439</v>
      </c>
      <c r="O58" s="434">
        <f t="shared" si="13"/>
        <v>0</v>
      </c>
      <c r="P58" s="431" t="s">
        <v>201</v>
      </c>
      <c r="Q58" s="424">
        <v>0.45300000000000001</v>
      </c>
      <c r="R58" s="436">
        <v>68</v>
      </c>
      <c r="S58" s="52"/>
      <c r="T58" s="74"/>
      <c r="U58" s="74"/>
      <c r="V58" s="74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</row>
    <row r="59" spans="1:50" s="53" customFormat="1" ht="15" customHeight="1">
      <c r="A59" s="886" t="s">
        <v>852</v>
      </c>
      <c r="B59" s="115" t="s">
        <v>849</v>
      </c>
      <c r="C59" s="848" t="s">
        <v>1349</v>
      </c>
      <c r="D59" s="848" t="s">
        <v>1350</v>
      </c>
      <c r="E59" s="848" t="s">
        <v>57</v>
      </c>
      <c r="F59" s="848" t="s">
        <v>58</v>
      </c>
      <c r="G59" s="908">
        <v>5415</v>
      </c>
      <c r="H59" s="421">
        <v>2678</v>
      </c>
      <c r="I59" s="905">
        <v>585800</v>
      </c>
      <c r="J59" s="578">
        <v>289700</v>
      </c>
      <c r="K59" s="122"/>
      <c r="L59" s="117">
        <f t="shared" si="11"/>
        <v>0</v>
      </c>
      <c r="M59" s="840">
        <f>SUM(G59-(G59*L59))</f>
        <v>5415</v>
      </c>
      <c r="N59" s="421">
        <f t="shared" si="12"/>
        <v>2678</v>
      </c>
      <c r="O59" s="434">
        <f t="shared" si="13"/>
        <v>0</v>
      </c>
      <c r="P59" s="431" t="s">
        <v>111</v>
      </c>
      <c r="Q59" s="424">
        <v>0.45200000000000001</v>
      </c>
      <c r="R59" s="436">
        <v>58</v>
      </c>
      <c r="S59" s="52"/>
      <c r="T59" s="74"/>
      <c r="U59" s="74"/>
      <c r="V59" s="74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</row>
    <row r="60" spans="1:50" s="53" customFormat="1" ht="15" customHeight="1">
      <c r="A60" s="886"/>
      <c r="B60" s="115" t="s">
        <v>733</v>
      </c>
      <c r="C60" s="874"/>
      <c r="D60" s="874"/>
      <c r="E60" s="848"/>
      <c r="F60" s="848"/>
      <c r="G60" s="909"/>
      <c r="H60" s="421">
        <v>2737</v>
      </c>
      <c r="I60" s="906"/>
      <c r="J60" s="578">
        <v>296100</v>
      </c>
      <c r="K60" s="122"/>
      <c r="L60" s="117">
        <f t="shared" si="11"/>
        <v>0</v>
      </c>
      <c r="M60" s="840"/>
      <c r="N60" s="421">
        <f t="shared" si="12"/>
        <v>2737</v>
      </c>
      <c r="O60" s="434">
        <f t="shared" si="13"/>
        <v>0</v>
      </c>
      <c r="P60" s="431" t="s">
        <v>116</v>
      </c>
      <c r="Q60" s="424">
        <v>0.66900000000000004</v>
      </c>
      <c r="R60" s="436">
        <v>117</v>
      </c>
      <c r="S60" s="52"/>
      <c r="T60" s="74"/>
      <c r="U60" s="74"/>
      <c r="V60" s="74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</row>
    <row r="61" spans="1:50" s="53" customFormat="1" ht="15" customHeight="1">
      <c r="A61" s="721" t="s">
        <v>853</v>
      </c>
      <c r="B61" s="115" t="s">
        <v>850</v>
      </c>
      <c r="C61" s="814" t="s">
        <v>1351</v>
      </c>
      <c r="D61" s="814" t="s">
        <v>1352</v>
      </c>
      <c r="E61" s="814" t="s">
        <v>34</v>
      </c>
      <c r="F61" s="814" t="s">
        <v>45</v>
      </c>
      <c r="G61" s="908">
        <v>5745</v>
      </c>
      <c r="H61" s="421">
        <v>2679</v>
      </c>
      <c r="I61" s="905">
        <v>621500</v>
      </c>
      <c r="J61" s="578">
        <v>289800</v>
      </c>
      <c r="K61" s="122"/>
      <c r="L61" s="117">
        <f t="shared" si="11"/>
        <v>0</v>
      </c>
      <c r="M61" s="840">
        <f>SUM(G61-(G61*L61))</f>
        <v>5745</v>
      </c>
      <c r="N61" s="421">
        <f t="shared" si="12"/>
        <v>2679</v>
      </c>
      <c r="O61" s="434">
        <f t="shared" si="13"/>
        <v>0</v>
      </c>
      <c r="P61" s="431" t="s">
        <v>111</v>
      </c>
      <c r="Q61" s="424">
        <v>0.45200000000000001</v>
      </c>
      <c r="R61" s="436">
        <v>58</v>
      </c>
      <c r="S61" s="52"/>
      <c r="T61" s="74"/>
      <c r="U61" s="74"/>
      <c r="V61" s="74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</row>
    <row r="62" spans="1:50" ht="15" customHeight="1">
      <c r="A62" s="721"/>
      <c r="B62" s="115" t="s">
        <v>739</v>
      </c>
      <c r="C62" s="814"/>
      <c r="D62" s="814"/>
      <c r="E62" s="814"/>
      <c r="F62" s="814"/>
      <c r="G62" s="909"/>
      <c r="H62" s="421">
        <v>3066</v>
      </c>
      <c r="I62" s="906"/>
      <c r="J62" s="578">
        <v>331700</v>
      </c>
      <c r="K62" s="122"/>
      <c r="L62" s="117">
        <f t="shared" si="11"/>
        <v>0</v>
      </c>
      <c r="M62" s="840"/>
      <c r="N62" s="421">
        <f t="shared" si="12"/>
        <v>3066</v>
      </c>
      <c r="O62" s="434">
        <f t="shared" si="13"/>
        <v>0</v>
      </c>
      <c r="P62" s="431" t="s">
        <v>107</v>
      </c>
      <c r="Q62" s="424">
        <v>0.66900000000000004</v>
      </c>
      <c r="R62" s="436">
        <v>94</v>
      </c>
      <c r="T62" s="74"/>
      <c r="U62" s="74"/>
      <c r="V62" s="74"/>
    </row>
    <row r="63" spans="1:50" s="53" customFormat="1" ht="15" customHeight="1">
      <c r="A63" s="886" t="s">
        <v>854</v>
      </c>
      <c r="B63" s="115" t="s">
        <v>850</v>
      </c>
      <c r="C63" s="739" t="s">
        <v>1281</v>
      </c>
      <c r="D63" s="739" t="s">
        <v>1282</v>
      </c>
      <c r="E63" s="848" t="s">
        <v>34</v>
      </c>
      <c r="F63" s="848" t="s">
        <v>45</v>
      </c>
      <c r="G63" s="908">
        <v>5997</v>
      </c>
      <c r="H63" s="421">
        <v>2679</v>
      </c>
      <c r="I63" s="905">
        <v>648700</v>
      </c>
      <c r="J63" s="578">
        <v>289800</v>
      </c>
      <c r="K63" s="122"/>
      <c r="L63" s="117">
        <f t="shared" si="11"/>
        <v>0</v>
      </c>
      <c r="M63" s="840">
        <f>SUM(G63-(G63*L63))</f>
        <v>5997</v>
      </c>
      <c r="N63" s="421">
        <f t="shared" si="12"/>
        <v>2679</v>
      </c>
      <c r="O63" s="434">
        <f t="shared" si="13"/>
        <v>0</v>
      </c>
      <c r="P63" s="431" t="s">
        <v>111</v>
      </c>
      <c r="Q63" s="424">
        <v>0.45200000000000001</v>
      </c>
      <c r="R63" s="436">
        <v>58</v>
      </c>
      <c r="S63" s="52"/>
      <c r="T63" s="74"/>
      <c r="U63" s="74"/>
      <c r="V63" s="74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</row>
    <row r="64" spans="1:50" s="53" customFormat="1" ht="15" customHeight="1">
      <c r="A64" s="886"/>
      <c r="B64" s="115" t="s">
        <v>740</v>
      </c>
      <c r="C64" s="885"/>
      <c r="D64" s="885"/>
      <c r="E64" s="848"/>
      <c r="F64" s="848"/>
      <c r="G64" s="909"/>
      <c r="H64" s="421">
        <v>3318</v>
      </c>
      <c r="I64" s="906"/>
      <c r="J64" s="578">
        <v>358900</v>
      </c>
      <c r="K64" s="122"/>
      <c r="L64" s="117">
        <f t="shared" si="11"/>
        <v>0</v>
      </c>
      <c r="M64" s="840"/>
      <c r="N64" s="421">
        <f t="shared" si="12"/>
        <v>3318</v>
      </c>
      <c r="O64" s="434">
        <f t="shared" si="13"/>
        <v>0</v>
      </c>
      <c r="P64" s="431" t="s">
        <v>107</v>
      </c>
      <c r="Q64" s="424">
        <v>0.66900000000000004</v>
      </c>
      <c r="R64" s="436">
        <v>117</v>
      </c>
      <c r="S64" s="52"/>
      <c r="T64" s="74"/>
      <c r="U64" s="74"/>
      <c r="V64" s="74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</row>
    <row r="65" spans="1:58" s="53" customFormat="1" ht="15" customHeight="1">
      <c r="A65" s="721" t="s">
        <v>855</v>
      </c>
      <c r="B65" s="109" t="s">
        <v>856</v>
      </c>
      <c r="C65" s="848" t="s">
        <v>1353</v>
      </c>
      <c r="D65" s="848" t="s">
        <v>1354</v>
      </c>
      <c r="E65" s="848" t="s">
        <v>55</v>
      </c>
      <c r="F65" s="848" t="s">
        <v>59</v>
      </c>
      <c r="G65" s="908">
        <v>6722</v>
      </c>
      <c r="H65" s="421">
        <v>2996</v>
      </c>
      <c r="I65" s="905">
        <v>727200</v>
      </c>
      <c r="J65" s="578">
        <v>324100</v>
      </c>
      <c r="K65" s="122"/>
      <c r="L65" s="117">
        <f t="shared" si="11"/>
        <v>0</v>
      </c>
      <c r="M65" s="840">
        <f>SUM(G65-(G65*L65))</f>
        <v>6722</v>
      </c>
      <c r="N65" s="421">
        <f t="shared" si="12"/>
        <v>2996</v>
      </c>
      <c r="O65" s="434">
        <f t="shared" si="13"/>
        <v>0</v>
      </c>
      <c r="P65" s="431" t="s">
        <v>111</v>
      </c>
      <c r="Q65" s="424">
        <v>0.45200000000000001</v>
      </c>
      <c r="R65" s="436">
        <v>60</v>
      </c>
      <c r="S65" s="52"/>
      <c r="T65" s="74"/>
      <c r="U65" s="74"/>
      <c r="V65" s="74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</row>
    <row r="66" spans="1:58" s="53" customFormat="1" ht="15" customHeight="1" thickBot="1">
      <c r="A66" s="722"/>
      <c r="B66" s="109" t="s">
        <v>743</v>
      </c>
      <c r="C66" s="874"/>
      <c r="D66" s="874"/>
      <c r="E66" s="848"/>
      <c r="F66" s="848"/>
      <c r="G66" s="913"/>
      <c r="H66" s="421">
        <v>3726</v>
      </c>
      <c r="I66" s="907"/>
      <c r="J66" s="578">
        <v>403100</v>
      </c>
      <c r="K66" s="122"/>
      <c r="L66" s="117">
        <f t="shared" si="11"/>
        <v>0</v>
      </c>
      <c r="M66" s="840"/>
      <c r="N66" s="421">
        <f t="shared" si="12"/>
        <v>3726</v>
      </c>
      <c r="O66" s="434">
        <f t="shared" si="13"/>
        <v>0</v>
      </c>
      <c r="P66" s="431" t="s">
        <v>107</v>
      </c>
      <c r="Q66" s="424">
        <v>0.66900000000000004</v>
      </c>
      <c r="R66" s="436">
        <v>117</v>
      </c>
      <c r="S66" s="52"/>
      <c r="T66" s="74"/>
      <c r="U66" s="74"/>
      <c r="V66" s="74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</row>
    <row r="67" spans="1:58" ht="30" customHeight="1">
      <c r="A67" s="807" t="s">
        <v>25</v>
      </c>
      <c r="B67" s="808"/>
      <c r="C67" s="808"/>
      <c r="D67" s="808"/>
      <c r="E67" s="808"/>
      <c r="F67" s="808"/>
      <c r="G67" s="808"/>
      <c r="H67" s="808"/>
      <c r="I67" s="808"/>
      <c r="J67" s="808"/>
      <c r="K67" s="808"/>
      <c r="L67" s="808"/>
      <c r="M67" s="808"/>
      <c r="N67" s="808"/>
      <c r="O67" s="94"/>
      <c r="P67" s="95"/>
      <c r="Q67" s="95"/>
      <c r="R67" s="214"/>
      <c r="T67" s="74"/>
      <c r="U67" s="74"/>
      <c r="V67" s="74"/>
    </row>
    <row r="68" spans="1:58" ht="55.2" customHeight="1">
      <c r="A68" s="304" t="s">
        <v>21</v>
      </c>
      <c r="B68" s="756" t="s">
        <v>533</v>
      </c>
      <c r="C68" s="757"/>
      <c r="D68" s="757" t="s">
        <v>463</v>
      </c>
      <c r="E68" s="757"/>
      <c r="F68" s="757"/>
      <c r="G68" s="914"/>
      <c r="H68" s="410" t="s">
        <v>181</v>
      </c>
      <c r="I68" s="878" t="s">
        <v>259</v>
      </c>
      <c r="J68" s="879"/>
      <c r="K68" s="202" t="s">
        <v>1174</v>
      </c>
      <c r="L68" s="202" t="s">
        <v>12</v>
      </c>
      <c r="M68" s="133" t="s">
        <v>177</v>
      </c>
      <c r="N68" s="121"/>
      <c r="O68" s="133" t="s">
        <v>17</v>
      </c>
      <c r="P68" s="866" t="s">
        <v>13</v>
      </c>
      <c r="Q68" s="866"/>
      <c r="R68" s="220" t="s">
        <v>14</v>
      </c>
      <c r="T68" s="74"/>
      <c r="U68" s="74"/>
      <c r="V68" s="74"/>
      <c r="AU68" s="7"/>
      <c r="AV68" s="7"/>
      <c r="AW68" s="7"/>
      <c r="AX68" s="7"/>
    </row>
    <row r="69" spans="1:58" s="20" customFormat="1" ht="26.4" customHeight="1">
      <c r="A69" s="452" t="s">
        <v>1396</v>
      </c>
      <c r="B69" s="727" t="s">
        <v>569</v>
      </c>
      <c r="C69" s="725"/>
      <c r="D69" s="725" t="s">
        <v>583</v>
      </c>
      <c r="E69" s="725"/>
      <c r="F69" s="725"/>
      <c r="G69" s="726"/>
      <c r="H69" s="396">
        <v>40</v>
      </c>
      <c r="I69" s="714">
        <v>4400</v>
      </c>
      <c r="J69" s="715"/>
      <c r="K69" s="122"/>
      <c r="L69" s="117">
        <f>$D$3</f>
        <v>0</v>
      </c>
      <c r="M69" s="448">
        <f t="shared" ref="M69:M102" si="14">SUM(H69-(H69*L69))</f>
        <v>40</v>
      </c>
      <c r="N69" s="422"/>
      <c r="O69" s="429">
        <f t="shared" ref="O69" si="15">K69*M69</f>
        <v>0</v>
      </c>
      <c r="P69" s="821">
        <v>5.0000000000000001E-3</v>
      </c>
      <c r="Q69" s="821"/>
      <c r="R69" s="437">
        <v>0.27</v>
      </c>
      <c r="S69" s="33"/>
      <c r="T69" s="74"/>
      <c r="U69" s="74"/>
      <c r="V69" s="74"/>
      <c r="W69" s="74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</row>
    <row r="70" spans="1:58" ht="24.6" customHeight="1">
      <c r="A70" s="452" t="s">
        <v>1011</v>
      </c>
      <c r="B70" s="727" t="s">
        <v>514</v>
      </c>
      <c r="C70" s="725"/>
      <c r="D70" s="725" t="s">
        <v>1358</v>
      </c>
      <c r="E70" s="725"/>
      <c r="F70" s="725"/>
      <c r="G70" s="726"/>
      <c r="H70" s="396">
        <v>154</v>
      </c>
      <c r="I70" s="714">
        <v>16700</v>
      </c>
      <c r="J70" s="715"/>
      <c r="K70" s="122"/>
      <c r="L70" s="117">
        <f>$D$3</f>
        <v>0</v>
      </c>
      <c r="M70" s="448">
        <f t="shared" si="14"/>
        <v>154</v>
      </c>
      <c r="N70" s="423"/>
      <c r="O70" s="429">
        <f>K70*M70</f>
        <v>0</v>
      </c>
      <c r="P70" s="821">
        <v>4.0000000000000001E-3</v>
      </c>
      <c r="Q70" s="821"/>
      <c r="R70" s="435">
        <v>2</v>
      </c>
      <c r="T70" s="74"/>
      <c r="U70" s="74"/>
      <c r="V70" s="74"/>
      <c r="AU70" s="7"/>
      <c r="AV70" s="7"/>
      <c r="AW70" s="7"/>
      <c r="AX70" s="7"/>
    </row>
    <row r="71" spans="1:58" ht="24.6" customHeight="1">
      <c r="A71" s="452" t="s">
        <v>1010</v>
      </c>
      <c r="B71" s="727" t="s">
        <v>581</v>
      </c>
      <c r="C71" s="725"/>
      <c r="D71" s="725" t="s">
        <v>1358</v>
      </c>
      <c r="E71" s="725"/>
      <c r="F71" s="725"/>
      <c r="G71" s="726"/>
      <c r="H71" s="396">
        <v>154</v>
      </c>
      <c r="I71" s="714">
        <v>16700</v>
      </c>
      <c r="J71" s="715"/>
      <c r="K71" s="122"/>
      <c r="L71" s="117">
        <f>$D$3</f>
        <v>0</v>
      </c>
      <c r="M71" s="448">
        <f t="shared" si="14"/>
        <v>154</v>
      </c>
      <c r="N71" s="423"/>
      <c r="O71" s="429">
        <f>K71*M71</f>
        <v>0</v>
      </c>
      <c r="P71" s="821">
        <v>4.0000000000000001E-3</v>
      </c>
      <c r="Q71" s="821"/>
      <c r="R71" s="435">
        <v>2</v>
      </c>
      <c r="T71" s="74"/>
      <c r="U71" s="74"/>
      <c r="V71" s="74"/>
      <c r="AU71" s="7"/>
      <c r="AV71" s="7"/>
      <c r="AW71" s="7"/>
      <c r="AX71" s="7"/>
    </row>
    <row r="72" spans="1:58" ht="24.6" customHeight="1">
      <c r="A72" s="472" t="s">
        <v>1376</v>
      </c>
      <c r="B72" s="727" t="s">
        <v>581</v>
      </c>
      <c r="C72" s="725"/>
      <c r="D72" s="725" t="s">
        <v>1358</v>
      </c>
      <c r="E72" s="725"/>
      <c r="F72" s="725"/>
      <c r="G72" s="726"/>
      <c r="H72" s="396">
        <v>154</v>
      </c>
      <c r="I72" s="714">
        <v>16700</v>
      </c>
      <c r="J72" s="715"/>
      <c r="K72" s="122"/>
      <c r="L72" s="420">
        <f>$D$3</f>
        <v>0</v>
      </c>
      <c r="M72" s="476">
        <f t="shared" si="14"/>
        <v>154</v>
      </c>
      <c r="N72" s="423"/>
      <c r="O72" s="471">
        <f>K72*M72</f>
        <v>0</v>
      </c>
      <c r="P72" s="821">
        <v>4.0000000000000001E-3</v>
      </c>
      <c r="Q72" s="821"/>
      <c r="R72" s="435">
        <v>2</v>
      </c>
      <c r="T72" s="74"/>
      <c r="U72" s="74"/>
      <c r="V72" s="74"/>
      <c r="AU72" s="7"/>
      <c r="AV72" s="7"/>
      <c r="AW72" s="7"/>
      <c r="AX72" s="7"/>
    </row>
    <row r="73" spans="1:58" ht="24.6" customHeight="1">
      <c r="A73" s="452" t="s">
        <v>1007</v>
      </c>
      <c r="B73" s="727" t="s">
        <v>514</v>
      </c>
      <c r="C73" s="725"/>
      <c r="D73" s="725" t="s">
        <v>1359</v>
      </c>
      <c r="E73" s="725"/>
      <c r="F73" s="725"/>
      <c r="G73" s="726"/>
      <c r="H73" s="396">
        <v>266</v>
      </c>
      <c r="I73" s="714">
        <v>28800</v>
      </c>
      <c r="J73" s="715"/>
      <c r="K73" s="122"/>
      <c r="L73" s="117">
        <f t="shared" ref="L73:L102" si="16">$D$3</f>
        <v>0</v>
      </c>
      <c r="M73" s="448">
        <f t="shared" si="14"/>
        <v>266</v>
      </c>
      <c r="N73" s="423"/>
      <c r="O73" s="429">
        <f t="shared" ref="O73:O94" si="17">K73*M73</f>
        <v>0</v>
      </c>
      <c r="P73" s="821">
        <v>4.0000000000000001E-3</v>
      </c>
      <c r="Q73" s="821"/>
      <c r="R73" s="435">
        <v>2</v>
      </c>
      <c r="T73" s="74"/>
      <c r="U73" s="74"/>
      <c r="V73" s="74"/>
      <c r="AU73" s="7"/>
      <c r="AV73" s="7"/>
      <c r="AW73" s="7"/>
      <c r="AX73" s="7"/>
    </row>
    <row r="74" spans="1:58" ht="24.6" customHeight="1">
      <c r="A74" s="452" t="s">
        <v>1008</v>
      </c>
      <c r="B74" s="727" t="s">
        <v>514</v>
      </c>
      <c r="C74" s="725"/>
      <c r="D74" s="725" t="s">
        <v>1359</v>
      </c>
      <c r="E74" s="725"/>
      <c r="F74" s="725"/>
      <c r="G74" s="726"/>
      <c r="H74" s="396">
        <v>203</v>
      </c>
      <c r="I74" s="714">
        <v>22000</v>
      </c>
      <c r="J74" s="715"/>
      <c r="K74" s="122"/>
      <c r="L74" s="117">
        <f t="shared" si="16"/>
        <v>0</v>
      </c>
      <c r="M74" s="448">
        <f t="shared" si="14"/>
        <v>203</v>
      </c>
      <c r="N74" s="423"/>
      <c r="O74" s="429">
        <f t="shared" si="17"/>
        <v>0</v>
      </c>
      <c r="P74" s="821">
        <v>1.7999999999999999E-2</v>
      </c>
      <c r="Q74" s="821"/>
      <c r="R74" s="435">
        <v>0.9</v>
      </c>
      <c r="T74" s="74"/>
      <c r="U74" s="74"/>
      <c r="V74" s="74"/>
      <c r="AU74" s="7"/>
      <c r="AV74" s="7"/>
      <c r="AW74" s="7"/>
      <c r="AX74" s="7"/>
    </row>
    <row r="75" spans="1:58" ht="24.6" customHeight="1">
      <c r="A75" s="452" t="s">
        <v>1023</v>
      </c>
      <c r="B75" s="727" t="s">
        <v>514</v>
      </c>
      <c r="C75" s="725"/>
      <c r="D75" s="725" t="s">
        <v>1360</v>
      </c>
      <c r="E75" s="725"/>
      <c r="F75" s="725"/>
      <c r="G75" s="726"/>
      <c r="H75" s="396">
        <v>189</v>
      </c>
      <c r="I75" s="714">
        <v>20500</v>
      </c>
      <c r="J75" s="715"/>
      <c r="K75" s="122"/>
      <c r="L75" s="117">
        <f>$D$3</f>
        <v>0</v>
      </c>
      <c r="M75" s="448">
        <f t="shared" si="14"/>
        <v>189</v>
      </c>
      <c r="N75" s="422"/>
      <c r="O75" s="429">
        <f>M75*K75</f>
        <v>0</v>
      </c>
      <c r="P75" s="821">
        <v>1.7999999999999999E-2</v>
      </c>
      <c r="Q75" s="821"/>
      <c r="R75" s="437">
        <v>0.98</v>
      </c>
      <c r="T75" s="74"/>
      <c r="U75" s="74"/>
      <c r="V75" s="74"/>
      <c r="AU75" s="7"/>
      <c r="AV75" s="7"/>
      <c r="AW75" s="7"/>
      <c r="AX75" s="7"/>
    </row>
    <row r="76" spans="1:58" ht="24.6" customHeight="1">
      <c r="A76" s="452" t="s">
        <v>1014</v>
      </c>
      <c r="B76" s="727" t="s">
        <v>515</v>
      </c>
      <c r="C76" s="725"/>
      <c r="D76" s="725" t="s">
        <v>1358</v>
      </c>
      <c r="E76" s="725"/>
      <c r="F76" s="725"/>
      <c r="G76" s="726"/>
      <c r="H76" s="396">
        <v>140</v>
      </c>
      <c r="I76" s="714">
        <v>15200</v>
      </c>
      <c r="J76" s="715"/>
      <c r="K76" s="122"/>
      <c r="L76" s="117">
        <f>$D$3</f>
        <v>0</v>
      </c>
      <c r="M76" s="448">
        <f t="shared" si="14"/>
        <v>140</v>
      </c>
      <c r="N76" s="422"/>
      <c r="O76" s="429">
        <f>M76*K76</f>
        <v>0</v>
      </c>
      <c r="P76" s="821">
        <v>1.7999999999999999E-2</v>
      </c>
      <c r="Q76" s="821"/>
      <c r="R76" s="437">
        <v>0.98</v>
      </c>
      <c r="T76" s="74"/>
      <c r="U76" s="74"/>
      <c r="V76" s="74"/>
      <c r="AU76" s="7"/>
      <c r="AV76" s="7"/>
      <c r="AW76" s="7"/>
      <c r="AX76" s="7"/>
    </row>
    <row r="77" spans="1:58" ht="24.6" customHeight="1">
      <c r="A77" s="452" t="s">
        <v>1013</v>
      </c>
      <c r="B77" s="727" t="s">
        <v>515</v>
      </c>
      <c r="C77" s="725"/>
      <c r="D77" s="725" t="s">
        <v>1358</v>
      </c>
      <c r="E77" s="725"/>
      <c r="F77" s="725"/>
      <c r="G77" s="726"/>
      <c r="H77" s="396">
        <v>140</v>
      </c>
      <c r="I77" s="714">
        <v>15200</v>
      </c>
      <c r="J77" s="715"/>
      <c r="K77" s="122"/>
      <c r="L77" s="117">
        <f>$D$3</f>
        <v>0</v>
      </c>
      <c r="M77" s="448">
        <f t="shared" si="14"/>
        <v>140</v>
      </c>
      <c r="N77" s="422"/>
      <c r="O77" s="429">
        <f>M77*K77</f>
        <v>0</v>
      </c>
      <c r="P77" s="821">
        <v>1.7999999999999999E-2</v>
      </c>
      <c r="Q77" s="821"/>
      <c r="R77" s="437">
        <v>0.98</v>
      </c>
      <c r="T77" s="74"/>
      <c r="U77" s="74"/>
      <c r="V77" s="74"/>
      <c r="AU77" s="7"/>
      <c r="AV77" s="7"/>
      <c r="AW77" s="7"/>
      <c r="AX77" s="7"/>
    </row>
    <row r="78" spans="1:58" ht="24.6" customHeight="1">
      <c r="A78" s="452" t="s">
        <v>1015</v>
      </c>
      <c r="B78" s="727" t="s">
        <v>156</v>
      </c>
      <c r="C78" s="725"/>
      <c r="D78" s="725" t="s">
        <v>1359</v>
      </c>
      <c r="E78" s="725"/>
      <c r="F78" s="725"/>
      <c r="G78" s="726"/>
      <c r="H78" s="396">
        <v>187</v>
      </c>
      <c r="I78" s="714">
        <v>20300</v>
      </c>
      <c r="J78" s="715"/>
      <c r="K78" s="122"/>
      <c r="L78" s="117">
        <f t="shared" si="16"/>
        <v>0</v>
      </c>
      <c r="M78" s="448">
        <f t="shared" si="14"/>
        <v>187</v>
      </c>
      <c r="N78" s="422"/>
      <c r="O78" s="486">
        <f>M78*K78</f>
        <v>0</v>
      </c>
      <c r="P78" s="821">
        <v>1.7999999999999999E-2</v>
      </c>
      <c r="Q78" s="821"/>
      <c r="R78" s="437">
        <v>0.98</v>
      </c>
      <c r="T78" s="74"/>
      <c r="U78" s="74"/>
      <c r="V78" s="74"/>
      <c r="AY78" s="47"/>
      <c r="AZ78" s="47"/>
      <c r="BA78" s="47"/>
      <c r="BB78" s="47"/>
      <c r="BC78" s="47"/>
      <c r="BD78" s="47"/>
      <c r="BE78" s="47"/>
      <c r="BF78" s="47"/>
    </row>
    <row r="79" spans="1:58" ht="24.6" customHeight="1">
      <c r="A79" s="452" t="s">
        <v>1048</v>
      </c>
      <c r="B79" s="727" t="s">
        <v>584</v>
      </c>
      <c r="C79" s="725"/>
      <c r="D79" s="725" t="s">
        <v>1361</v>
      </c>
      <c r="E79" s="725"/>
      <c r="F79" s="725"/>
      <c r="G79" s="726"/>
      <c r="H79" s="396">
        <v>203</v>
      </c>
      <c r="I79" s="714">
        <v>22000</v>
      </c>
      <c r="J79" s="715"/>
      <c r="K79" s="122"/>
      <c r="L79" s="117">
        <f>$D$3</f>
        <v>0</v>
      </c>
      <c r="M79" s="448">
        <f t="shared" si="14"/>
        <v>203</v>
      </c>
      <c r="N79" s="422"/>
      <c r="O79" s="429">
        <f>M79*K79</f>
        <v>0</v>
      </c>
      <c r="P79" s="821">
        <v>0.01</v>
      </c>
      <c r="Q79" s="821"/>
      <c r="R79" s="435">
        <v>0.5</v>
      </c>
      <c r="T79" s="74"/>
      <c r="U79" s="74"/>
      <c r="V79" s="74"/>
      <c r="AY79" s="47"/>
      <c r="AZ79" s="47"/>
      <c r="BA79" s="47"/>
      <c r="BB79" s="47"/>
      <c r="BC79" s="47"/>
      <c r="BD79" s="47"/>
      <c r="BE79" s="47"/>
      <c r="BF79" s="47"/>
    </row>
    <row r="80" spans="1:58" ht="24.6" customHeight="1">
      <c r="A80" s="452" t="s">
        <v>1016</v>
      </c>
      <c r="B80" s="727" t="s">
        <v>516</v>
      </c>
      <c r="C80" s="725"/>
      <c r="D80" s="725" t="s">
        <v>1361</v>
      </c>
      <c r="E80" s="725"/>
      <c r="F80" s="725"/>
      <c r="G80" s="726"/>
      <c r="H80" s="396">
        <v>240</v>
      </c>
      <c r="I80" s="714">
        <v>26000</v>
      </c>
      <c r="J80" s="715"/>
      <c r="K80" s="122"/>
      <c r="L80" s="117">
        <f>$D$3</f>
        <v>0</v>
      </c>
      <c r="M80" s="448">
        <f t="shared" si="14"/>
        <v>240</v>
      </c>
      <c r="N80" s="422"/>
      <c r="O80" s="429">
        <f>K80*M80</f>
        <v>0</v>
      </c>
      <c r="P80" s="821">
        <v>0.02</v>
      </c>
      <c r="Q80" s="821"/>
      <c r="R80" s="437">
        <v>0.3</v>
      </c>
      <c r="T80" s="74"/>
      <c r="U80" s="74"/>
      <c r="V80" s="74"/>
    </row>
    <row r="81" spans="1:58" ht="24.6" customHeight="1">
      <c r="A81" s="452" t="s">
        <v>1017</v>
      </c>
      <c r="B81" s="727" t="s">
        <v>517</v>
      </c>
      <c r="C81" s="725"/>
      <c r="D81" s="725" t="s">
        <v>1361</v>
      </c>
      <c r="E81" s="725"/>
      <c r="F81" s="725"/>
      <c r="G81" s="726"/>
      <c r="H81" s="396">
        <v>275</v>
      </c>
      <c r="I81" s="714">
        <v>29800</v>
      </c>
      <c r="J81" s="715"/>
      <c r="K81" s="122"/>
      <c r="L81" s="117">
        <f>$D$3</f>
        <v>0</v>
      </c>
      <c r="M81" s="448">
        <f t="shared" si="14"/>
        <v>275</v>
      </c>
      <c r="N81" s="422"/>
      <c r="O81" s="429">
        <f>K81*M81</f>
        <v>0</v>
      </c>
      <c r="P81" s="821">
        <v>1.6E-2</v>
      </c>
      <c r="Q81" s="821"/>
      <c r="R81" s="437">
        <v>2</v>
      </c>
      <c r="T81" s="74"/>
      <c r="U81" s="74"/>
      <c r="V81" s="74"/>
    </row>
    <row r="82" spans="1:58" ht="24.6" customHeight="1">
      <c r="A82" s="452" t="s">
        <v>1030</v>
      </c>
      <c r="B82" s="727" t="s">
        <v>1177</v>
      </c>
      <c r="C82" s="725"/>
      <c r="D82" s="725" t="s">
        <v>1358</v>
      </c>
      <c r="E82" s="725"/>
      <c r="F82" s="725"/>
      <c r="G82" s="726"/>
      <c r="H82" s="396">
        <v>187</v>
      </c>
      <c r="I82" s="714">
        <v>20300</v>
      </c>
      <c r="J82" s="715"/>
      <c r="K82" s="122"/>
      <c r="L82" s="117">
        <f t="shared" si="16"/>
        <v>0</v>
      </c>
      <c r="M82" s="448">
        <f t="shared" si="14"/>
        <v>187</v>
      </c>
      <c r="N82" s="423"/>
      <c r="O82" s="429">
        <f>K82*M82</f>
        <v>0</v>
      </c>
      <c r="P82" s="865">
        <v>1.6E-2</v>
      </c>
      <c r="Q82" s="865"/>
      <c r="R82" s="435">
        <v>1.5</v>
      </c>
      <c r="T82" s="74"/>
      <c r="U82" s="74"/>
      <c r="V82" s="74"/>
    </row>
    <row r="83" spans="1:58" ht="24.6" customHeight="1">
      <c r="A83" s="452" t="s">
        <v>1020</v>
      </c>
      <c r="B83" s="727" t="s">
        <v>532</v>
      </c>
      <c r="C83" s="725"/>
      <c r="D83" s="725" t="s">
        <v>1362</v>
      </c>
      <c r="E83" s="725"/>
      <c r="F83" s="725"/>
      <c r="G83" s="726"/>
      <c r="H83" s="396">
        <v>172</v>
      </c>
      <c r="I83" s="714">
        <v>18700</v>
      </c>
      <c r="J83" s="715"/>
      <c r="K83" s="122"/>
      <c r="L83" s="117">
        <f>$D$3</f>
        <v>0</v>
      </c>
      <c r="M83" s="448">
        <f t="shared" si="14"/>
        <v>172</v>
      </c>
      <c r="N83" s="422"/>
      <c r="O83" s="429">
        <f>K83*M83</f>
        <v>0</v>
      </c>
      <c r="P83" s="821">
        <v>0.02</v>
      </c>
      <c r="Q83" s="821"/>
      <c r="R83" s="437">
        <v>0.3</v>
      </c>
      <c r="T83" s="74"/>
      <c r="U83" s="74"/>
      <c r="V83" s="74"/>
    </row>
    <row r="84" spans="1:58" ht="24.6" customHeight="1">
      <c r="A84" s="452" t="s">
        <v>1021</v>
      </c>
      <c r="B84" s="727" t="s">
        <v>242</v>
      </c>
      <c r="C84" s="725"/>
      <c r="D84" s="725" t="s">
        <v>1362</v>
      </c>
      <c r="E84" s="725"/>
      <c r="F84" s="725"/>
      <c r="G84" s="726"/>
      <c r="H84" s="396">
        <v>266</v>
      </c>
      <c r="I84" s="714">
        <v>28800</v>
      </c>
      <c r="J84" s="715"/>
      <c r="K84" s="122"/>
      <c r="L84" s="117">
        <f t="shared" si="16"/>
        <v>0</v>
      </c>
      <c r="M84" s="448">
        <f t="shared" si="14"/>
        <v>266</v>
      </c>
      <c r="N84" s="423"/>
      <c r="O84" s="429">
        <f t="shared" si="17"/>
        <v>0</v>
      </c>
      <c r="P84" s="865">
        <v>0.02</v>
      </c>
      <c r="Q84" s="865"/>
      <c r="R84" s="438">
        <v>1.1000000000000001</v>
      </c>
      <c r="T84" s="74"/>
      <c r="U84" s="74"/>
      <c r="V84" s="74"/>
    </row>
    <row r="85" spans="1:58" ht="24.6" customHeight="1">
      <c r="A85" s="452" t="s">
        <v>1022</v>
      </c>
      <c r="B85" s="727" t="s">
        <v>242</v>
      </c>
      <c r="C85" s="725"/>
      <c r="D85" s="725" t="s">
        <v>1362</v>
      </c>
      <c r="E85" s="725"/>
      <c r="F85" s="725"/>
      <c r="G85" s="726"/>
      <c r="H85" s="396">
        <v>401</v>
      </c>
      <c r="I85" s="714">
        <v>43400</v>
      </c>
      <c r="J85" s="715"/>
      <c r="K85" s="122"/>
      <c r="L85" s="117">
        <f t="shared" si="16"/>
        <v>0</v>
      </c>
      <c r="M85" s="448">
        <f t="shared" si="14"/>
        <v>401</v>
      </c>
      <c r="N85" s="423"/>
      <c r="O85" s="429">
        <f t="shared" si="17"/>
        <v>0</v>
      </c>
      <c r="P85" s="865">
        <v>0.02</v>
      </c>
      <c r="Q85" s="865"/>
      <c r="R85" s="438">
        <v>1.1000000000000001</v>
      </c>
      <c r="T85" s="74"/>
      <c r="U85" s="74"/>
      <c r="V85" s="74"/>
    </row>
    <row r="86" spans="1:58" ht="24.6" customHeight="1">
      <c r="A86" s="452" t="s">
        <v>1024</v>
      </c>
      <c r="B86" s="727" t="s">
        <v>144</v>
      </c>
      <c r="C86" s="725"/>
      <c r="D86" s="725" t="s">
        <v>1359</v>
      </c>
      <c r="E86" s="725"/>
      <c r="F86" s="725"/>
      <c r="G86" s="726"/>
      <c r="H86" s="396">
        <v>548</v>
      </c>
      <c r="I86" s="714">
        <v>59300</v>
      </c>
      <c r="J86" s="715"/>
      <c r="K86" s="122"/>
      <c r="L86" s="117">
        <f t="shared" si="16"/>
        <v>0</v>
      </c>
      <c r="M86" s="448">
        <f t="shared" si="14"/>
        <v>548</v>
      </c>
      <c r="N86" s="423"/>
      <c r="O86" s="429">
        <f t="shared" si="17"/>
        <v>0</v>
      </c>
      <c r="P86" s="865">
        <v>6.0000000000000001E-3</v>
      </c>
      <c r="Q86" s="865"/>
      <c r="R86" s="438">
        <v>0.27</v>
      </c>
      <c r="T86" s="74"/>
      <c r="U86" s="74"/>
      <c r="V86" s="74"/>
    </row>
    <row r="87" spans="1:58" ht="24.6" customHeight="1">
      <c r="A87" s="452" t="s">
        <v>1025</v>
      </c>
      <c r="B87" s="727" t="s">
        <v>93</v>
      </c>
      <c r="C87" s="725"/>
      <c r="D87" s="725" t="s">
        <v>1359</v>
      </c>
      <c r="E87" s="725"/>
      <c r="F87" s="725"/>
      <c r="G87" s="726"/>
      <c r="H87" s="396">
        <v>531</v>
      </c>
      <c r="I87" s="714">
        <v>57500</v>
      </c>
      <c r="J87" s="715"/>
      <c r="K87" s="122"/>
      <c r="L87" s="117">
        <f t="shared" si="16"/>
        <v>0</v>
      </c>
      <c r="M87" s="448">
        <f t="shared" si="14"/>
        <v>531</v>
      </c>
      <c r="N87" s="423"/>
      <c r="O87" s="429">
        <f t="shared" si="17"/>
        <v>0</v>
      </c>
      <c r="P87" s="865">
        <v>1.6E-2</v>
      </c>
      <c r="Q87" s="865"/>
      <c r="R87" s="438">
        <v>2</v>
      </c>
      <c r="T87" s="74"/>
      <c r="U87" s="74"/>
      <c r="V87" s="74"/>
    </row>
    <row r="88" spans="1:58" ht="24.6" customHeight="1">
      <c r="A88" s="452" t="s">
        <v>1209</v>
      </c>
      <c r="B88" s="727" t="s">
        <v>1177</v>
      </c>
      <c r="C88" s="725"/>
      <c r="D88" s="725" t="s">
        <v>1359</v>
      </c>
      <c r="E88" s="725"/>
      <c r="F88" s="725"/>
      <c r="G88" s="726"/>
      <c r="H88" s="396">
        <v>187</v>
      </c>
      <c r="I88" s="714">
        <v>20300</v>
      </c>
      <c r="J88" s="715"/>
      <c r="K88" s="122"/>
      <c r="L88" s="117">
        <f t="shared" si="16"/>
        <v>0</v>
      </c>
      <c r="M88" s="448">
        <f t="shared" si="14"/>
        <v>187</v>
      </c>
      <c r="N88" s="423"/>
      <c r="O88" s="429">
        <f t="shared" si="17"/>
        <v>0</v>
      </c>
      <c r="P88" s="865">
        <v>1.6E-2</v>
      </c>
      <c r="Q88" s="865"/>
      <c r="R88" s="438">
        <v>1.5</v>
      </c>
      <c r="T88" s="74"/>
      <c r="U88" s="74"/>
      <c r="V88" s="74"/>
    </row>
    <row r="89" spans="1:58" ht="24.6" customHeight="1">
      <c r="A89" s="452" t="s">
        <v>1030</v>
      </c>
      <c r="B89" s="727" t="s">
        <v>1177</v>
      </c>
      <c r="C89" s="725"/>
      <c r="D89" s="725" t="s">
        <v>1358</v>
      </c>
      <c r="E89" s="725"/>
      <c r="F89" s="725"/>
      <c r="G89" s="726"/>
      <c r="H89" s="396">
        <v>187</v>
      </c>
      <c r="I89" s="714">
        <v>20300</v>
      </c>
      <c r="J89" s="715"/>
      <c r="K89" s="122"/>
      <c r="L89" s="117">
        <f t="shared" si="16"/>
        <v>0</v>
      </c>
      <c r="M89" s="448">
        <f t="shared" si="14"/>
        <v>187</v>
      </c>
      <c r="N89" s="423"/>
      <c r="O89" s="429">
        <f t="shared" si="17"/>
        <v>0</v>
      </c>
      <c r="P89" s="865">
        <v>1.6E-2</v>
      </c>
      <c r="Q89" s="865"/>
      <c r="R89" s="435">
        <v>1.5</v>
      </c>
      <c r="T89" s="74"/>
      <c r="U89" s="74"/>
      <c r="V89" s="74"/>
      <c r="AY89" s="47"/>
      <c r="AZ89" s="47"/>
      <c r="BA89" s="47"/>
    </row>
    <row r="90" spans="1:58" ht="24.6" customHeight="1">
      <c r="A90" s="452" t="s">
        <v>1026</v>
      </c>
      <c r="B90" s="727" t="s">
        <v>1178</v>
      </c>
      <c r="C90" s="725"/>
      <c r="D90" s="725" t="s">
        <v>1359</v>
      </c>
      <c r="E90" s="725"/>
      <c r="F90" s="725"/>
      <c r="G90" s="726"/>
      <c r="H90" s="396">
        <v>708</v>
      </c>
      <c r="I90" s="714">
        <v>76600</v>
      </c>
      <c r="J90" s="715"/>
      <c r="K90" s="122"/>
      <c r="L90" s="117">
        <f t="shared" si="16"/>
        <v>0</v>
      </c>
      <c r="M90" s="448">
        <f t="shared" si="14"/>
        <v>708</v>
      </c>
      <c r="N90" s="423"/>
      <c r="O90" s="429">
        <f t="shared" si="17"/>
        <v>0</v>
      </c>
      <c r="P90" s="865">
        <v>6.0000000000000001E-3</v>
      </c>
      <c r="Q90" s="865"/>
      <c r="R90" s="438">
        <v>0.27</v>
      </c>
      <c r="T90" s="74"/>
      <c r="U90" s="74"/>
      <c r="V90" s="74"/>
    </row>
    <row r="91" spans="1:58" ht="24.6" customHeight="1">
      <c r="A91" s="452" t="s">
        <v>1044</v>
      </c>
      <c r="B91" s="727" t="s">
        <v>146</v>
      </c>
      <c r="C91" s="725"/>
      <c r="D91" s="725" t="s">
        <v>1363</v>
      </c>
      <c r="E91" s="725"/>
      <c r="F91" s="725"/>
      <c r="G91" s="726"/>
      <c r="H91" s="396">
        <v>95</v>
      </c>
      <c r="I91" s="714">
        <v>10300</v>
      </c>
      <c r="J91" s="715"/>
      <c r="K91" s="122"/>
      <c r="L91" s="117">
        <f t="shared" si="16"/>
        <v>0</v>
      </c>
      <c r="M91" s="448">
        <f t="shared" si="14"/>
        <v>95</v>
      </c>
      <c r="N91" s="423"/>
      <c r="O91" s="429">
        <f t="shared" si="17"/>
        <v>0</v>
      </c>
      <c r="P91" s="821">
        <v>1.0999999999999999E-2</v>
      </c>
      <c r="Q91" s="821"/>
      <c r="R91" s="435">
        <v>2</v>
      </c>
      <c r="T91" s="74"/>
      <c r="U91" s="74"/>
      <c r="V91" s="74"/>
      <c r="AY91" s="47"/>
      <c r="AZ91" s="47"/>
      <c r="BA91" s="47"/>
    </row>
    <row r="92" spans="1:58" ht="24.6" customHeight="1">
      <c r="A92" s="452" t="s">
        <v>1049</v>
      </c>
      <c r="B92" s="727" t="s">
        <v>8</v>
      </c>
      <c r="C92" s="725"/>
      <c r="D92" s="725" t="s">
        <v>1364</v>
      </c>
      <c r="E92" s="725"/>
      <c r="F92" s="725"/>
      <c r="G92" s="726"/>
      <c r="H92" s="396">
        <v>319</v>
      </c>
      <c r="I92" s="714">
        <v>34600</v>
      </c>
      <c r="J92" s="715"/>
      <c r="K92" s="122"/>
      <c r="L92" s="117">
        <f t="shared" si="16"/>
        <v>0</v>
      </c>
      <c r="M92" s="448">
        <f t="shared" si="14"/>
        <v>319</v>
      </c>
      <c r="N92" s="423"/>
      <c r="O92" s="429">
        <f t="shared" si="17"/>
        <v>0</v>
      </c>
      <c r="P92" s="821">
        <v>2E-3</v>
      </c>
      <c r="Q92" s="821">
        <v>1.2</v>
      </c>
      <c r="R92" s="435">
        <v>1.2</v>
      </c>
      <c r="T92" s="74"/>
      <c r="U92" s="74"/>
      <c r="V92" s="74"/>
    </row>
    <row r="93" spans="1:58" customFormat="1" ht="24.6" customHeight="1">
      <c r="A93" s="452" t="s">
        <v>1355</v>
      </c>
      <c r="B93" s="727" t="s">
        <v>1182</v>
      </c>
      <c r="C93" s="725"/>
      <c r="D93" s="725" t="s">
        <v>1365</v>
      </c>
      <c r="E93" s="725"/>
      <c r="F93" s="725"/>
      <c r="G93" s="726"/>
      <c r="H93" s="396">
        <v>98</v>
      </c>
      <c r="I93" s="714">
        <v>10600</v>
      </c>
      <c r="J93" s="715"/>
      <c r="K93" s="122"/>
      <c r="L93" s="117">
        <f>$D$3</f>
        <v>0</v>
      </c>
      <c r="M93" s="448">
        <f t="shared" si="14"/>
        <v>98</v>
      </c>
      <c r="N93" s="422"/>
      <c r="O93" s="429">
        <f t="shared" si="17"/>
        <v>0</v>
      </c>
      <c r="P93" s="821">
        <v>5.0000000000000001E-3</v>
      </c>
      <c r="Q93" s="821"/>
      <c r="R93" s="437">
        <v>0.27</v>
      </c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</row>
    <row r="94" spans="1:58" customFormat="1" ht="24.6" customHeight="1">
      <c r="A94" s="452" t="s">
        <v>1356</v>
      </c>
      <c r="B94" s="727" t="s">
        <v>1182</v>
      </c>
      <c r="C94" s="725"/>
      <c r="D94" s="725" t="s">
        <v>1366</v>
      </c>
      <c r="E94" s="725"/>
      <c r="F94" s="725"/>
      <c r="G94" s="726"/>
      <c r="H94" s="396">
        <v>132</v>
      </c>
      <c r="I94" s="714">
        <v>14300</v>
      </c>
      <c r="J94" s="715"/>
      <c r="K94" s="122"/>
      <c r="L94" s="117">
        <f>$D$3</f>
        <v>0</v>
      </c>
      <c r="M94" s="448">
        <f t="shared" si="14"/>
        <v>132</v>
      </c>
      <c r="N94" s="422"/>
      <c r="O94" s="429">
        <f t="shared" si="17"/>
        <v>0</v>
      </c>
      <c r="P94" s="821">
        <v>5.0000000000000001E-3</v>
      </c>
      <c r="Q94" s="821"/>
      <c r="R94" s="437">
        <v>0.27</v>
      </c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</row>
    <row r="95" spans="1:58" ht="24.6" customHeight="1">
      <c r="A95" s="452" t="s">
        <v>1257</v>
      </c>
      <c r="B95" s="727" t="s">
        <v>536</v>
      </c>
      <c r="C95" s="725"/>
      <c r="D95" s="725" t="s">
        <v>1361</v>
      </c>
      <c r="E95" s="725"/>
      <c r="F95" s="725"/>
      <c r="G95" s="726"/>
      <c r="H95" s="396">
        <v>158</v>
      </c>
      <c r="I95" s="714">
        <v>17100</v>
      </c>
      <c r="J95" s="715"/>
      <c r="K95" s="122"/>
      <c r="L95" s="117">
        <f>$D$3</f>
        <v>0</v>
      </c>
      <c r="M95" s="448">
        <f t="shared" si="14"/>
        <v>158</v>
      </c>
      <c r="N95" s="423"/>
      <c r="O95" s="429">
        <f t="shared" ref="O95:O97" si="18">M95*K95</f>
        <v>0</v>
      </c>
      <c r="P95" s="821">
        <v>2E-3</v>
      </c>
      <c r="Q95" s="821"/>
      <c r="R95" s="437">
        <v>2</v>
      </c>
      <c r="T95" s="74"/>
      <c r="U95" s="74"/>
      <c r="V95" s="74"/>
    </row>
    <row r="96" spans="1:58" ht="49.95" customHeight="1">
      <c r="A96" s="452" t="s">
        <v>1210</v>
      </c>
      <c r="B96" s="727" t="s">
        <v>77</v>
      </c>
      <c r="C96" s="725"/>
      <c r="D96" s="725" t="s">
        <v>1367</v>
      </c>
      <c r="E96" s="725"/>
      <c r="F96" s="725"/>
      <c r="G96" s="726"/>
      <c r="H96" s="396">
        <v>103</v>
      </c>
      <c r="I96" s="714">
        <v>11200</v>
      </c>
      <c r="J96" s="715"/>
      <c r="K96" s="122"/>
      <c r="L96" s="420">
        <f t="shared" ref="L96:L100" si="19">$D$3</f>
        <v>0</v>
      </c>
      <c r="M96" s="448">
        <f t="shared" si="14"/>
        <v>103</v>
      </c>
      <c r="N96" s="423"/>
      <c r="O96" s="486">
        <f t="shared" si="18"/>
        <v>0</v>
      </c>
      <c r="P96" s="821">
        <v>1.4999999999999999E-2</v>
      </c>
      <c r="Q96" s="821"/>
      <c r="R96" s="435">
        <v>1.04</v>
      </c>
      <c r="U96" s="74"/>
      <c r="AT96" s="7"/>
      <c r="AU96" s="7"/>
      <c r="AV96" s="7"/>
      <c r="AW96" s="7"/>
      <c r="AX96" s="7"/>
    </row>
    <row r="97" spans="1:58" ht="24.6" customHeight="1">
      <c r="A97" s="452" t="s">
        <v>1258</v>
      </c>
      <c r="B97" s="727" t="s">
        <v>248</v>
      </c>
      <c r="C97" s="725"/>
      <c r="D97" s="725" t="s">
        <v>1361</v>
      </c>
      <c r="E97" s="725"/>
      <c r="F97" s="725"/>
      <c r="G97" s="726"/>
      <c r="H97" s="396">
        <v>32</v>
      </c>
      <c r="I97" s="714">
        <v>3500</v>
      </c>
      <c r="J97" s="715"/>
      <c r="K97" s="122"/>
      <c r="L97" s="420">
        <f t="shared" si="19"/>
        <v>0</v>
      </c>
      <c r="M97" s="448">
        <f t="shared" si="14"/>
        <v>32</v>
      </c>
      <c r="N97" s="423"/>
      <c r="O97" s="486">
        <f t="shared" si="18"/>
        <v>0</v>
      </c>
      <c r="P97" s="821">
        <v>0.02</v>
      </c>
      <c r="Q97" s="821"/>
      <c r="R97" s="437">
        <v>0.1</v>
      </c>
      <c r="T97" s="74"/>
      <c r="U97" s="74"/>
      <c r="V97" s="74"/>
    </row>
    <row r="98" spans="1:58" ht="24.6" customHeight="1">
      <c r="A98" s="452" t="s">
        <v>1211</v>
      </c>
      <c r="B98" s="727" t="s">
        <v>85</v>
      </c>
      <c r="C98" s="725"/>
      <c r="D98" s="725" t="s">
        <v>1368</v>
      </c>
      <c r="E98" s="725"/>
      <c r="F98" s="725"/>
      <c r="G98" s="726"/>
      <c r="H98" s="396">
        <v>103</v>
      </c>
      <c r="I98" s="714">
        <v>11200</v>
      </c>
      <c r="J98" s="715"/>
      <c r="K98" s="122"/>
      <c r="L98" s="420">
        <f t="shared" si="19"/>
        <v>0</v>
      </c>
      <c r="M98" s="448">
        <f t="shared" si="14"/>
        <v>103</v>
      </c>
      <c r="N98" s="423"/>
      <c r="O98" s="429">
        <f>K98*M98</f>
        <v>0</v>
      </c>
      <c r="P98" s="821">
        <v>2E-3</v>
      </c>
      <c r="Q98" s="821"/>
      <c r="R98" s="435">
        <v>0.23</v>
      </c>
      <c r="T98" s="74"/>
      <c r="U98" s="74"/>
      <c r="V98" s="74"/>
    </row>
    <row r="99" spans="1:58" customFormat="1" ht="24.6" customHeight="1">
      <c r="A99" s="452" t="s">
        <v>1357</v>
      </c>
      <c r="B99" s="727" t="s">
        <v>84</v>
      </c>
      <c r="C99" s="725"/>
      <c r="D99" s="725" t="s">
        <v>1368</v>
      </c>
      <c r="E99" s="725"/>
      <c r="F99" s="725"/>
      <c r="G99" s="726"/>
      <c r="H99" s="396">
        <v>266</v>
      </c>
      <c r="I99" s="714">
        <v>28800</v>
      </c>
      <c r="J99" s="715"/>
      <c r="K99" s="122"/>
      <c r="L99" s="420">
        <f t="shared" si="19"/>
        <v>0</v>
      </c>
      <c r="M99" s="448">
        <f t="shared" si="14"/>
        <v>266</v>
      </c>
      <c r="N99" s="422"/>
      <c r="O99" s="429">
        <f>K99*M99</f>
        <v>0</v>
      </c>
      <c r="P99" s="821">
        <v>0</v>
      </c>
      <c r="Q99" s="821"/>
      <c r="R99" s="437">
        <v>0.4</v>
      </c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</row>
    <row r="100" spans="1:58" s="5" customFormat="1" ht="24.6" customHeight="1">
      <c r="A100" s="552" t="s">
        <v>1012</v>
      </c>
      <c r="B100" s="727" t="s">
        <v>519</v>
      </c>
      <c r="C100" s="725"/>
      <c r="D100" s="725" t="s">
        <v>1368</v>
      </c>
      <c r="E100" s="725"/>
      <c r="F100" s="725"/>
      <c r="G100" s="726"/>
      <c r="H100" s="396">
        <v>148</v>
      </c>
      <c r="I100" s="714">
        <v>16100</v>
      </c>
      <c r="J100" s="715"/>
      <c r="K100" s="122"/>
      <c r="L100" s="420">
        <f t="shared" si="19"/>
        <v>0</v>
      </c>
      <c r="M100" s="448">
        <f t="shared" si="14"/>
        <v>148</v>
      </c>
      <c r="N100" s="422"/>
      <c r="O100" s="429">
        <f>K100*M100</f>
        <v>0</v>
      </c>
      <c r="P100" s="821">
        <v>1.6E-2</v>
      </c>
      <c r="Q100" s="821"/>
      <c r="R100" s="437">
        <v>1.5</v>
      </c>
      <c r="S100" s="33"/>
      <c r="T100" s="74"/>
      <c r="U100" s="74"/>
      <c r="V100" s="74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</row>
    <row r="101" spans="1:58" ht="24.6" customHeight="1">
      <c r="A101" s="452" t="s">
        <v>1040</v>
      </c>
      <c r="B101" s="727" t="s">
        <v>19</v>
      </c>
      <c r="C101" s="725"/>
      <c r="D101" s="725"/>
      <c r="E101" s="725"/>
      <c r="F101" s="725"/>
      <c r="G101" s="726"/>
      <c r="H101" s="396">
        <v>177</v>
      </c>
      <c r="I101" s="714">
        <v>19200</v>
      </c>
      <c r="J101" s="715"/>
      <c r="K101" s="122"/>
      <c r="L101" s="117">
        <f t="shared" si="16"/>
        <v>0</v>
      </c>
      <c r="M101" s="448">
        <f t="shared" si="14"/>
        <v>177</v>
      </c>
      <c r="N101" s="423"/>
      <c r="O101" s="429">
        <f t="shared" ref="O101" si="20">K101*M101</f>
        <v>0</v>
      </c>
      <c r="P101" s="865">
        <v>3.0000000000000001E-3</v>
      </c>
      <c r="Q101" s="865"/>
      <c r="R101" s="435">
        <v>0.6</v>
      </c>
      <c r="T101" s="74"/>
      <c r="U101" s="74"/>
      <c r="V101" s="74"/>
    </row>
    <row r="102" spans="1:58" ht="24.6" customHeight="1">
      <c r="A102" s="452" t="s">
        <v>1027</v>
      </c>
      <c r="B102" s="727" t="s">
        <v>145</v>
      </c>
      <c r="C102" s="725"/>
      <c r="D102" s="725"/>
      <c r="E102" s="725"/>
      <c r="F102" s="725"/>
      <c r="G102" s="726"/>
      <c r="H102" s="396">
        <v>660</v>
      </c>
      <c r="I102" s="714">
        <v>71400</v>
      </c>
      <c r="J102" s="715"/>
      <c r="K102" s="122"/>
      <c r="L102" s="117">
        <f t="shared" si="16"/>
        <v>0</v>
      </c>
      <c r="M102" s="448">
        <f t="shared" si="14"/>
        <v>660</v>
      </c>
      <c r="N102" s="423"/>
      <c r="O102" s="429">
        <f>K102*M102</f>
        <v>0</v>
      </c>
      <c r="P102" s="865">
        <v>8.9999999999999993E-3</v>
      </c>
      <c r="Q102" s="865"/>
      <c r="R102" s="437">
        <v>0.91</v>
      </c>
      <c r="T102" s="74"/>
      <c r="U102" s="74"/>
      <c r="V102" s="74"/>
    </row>
    <row r="103" spans="1:58" s="44" customFormat="1" ht="18" customHeight="1">
      <c r="A103" s="234" t="s">
        <v>189</v>
      </c>
      <c r="B103" s="136"/>
      <c r="C103" s="136"/>
      <c r="D103" s="136"/>
      <c r="E103" s="136"/>
      <c r="F103" s="58"/>
      <c r="G103" s="58"/>
      <c r="H103" s="49"/>
      <c r="I103" s="49"/>
      <c r="J103" s="49"/>
      <c r="K103" s="17"/>
      <c r="L103" s="50"/>
      <c r="M103" s="137"/>
      <c r="O103" s="138">
        <f>SUM(O15:O68)</f>
        <v>0</v>
      </c>
      <c r="P103" s="51"/>
      <c r="Q103" s="51"/>
      <c r="R103" s="235"/>
      <c r="S103" s="57"/>
      <c r="T103" s="74"/>
      <c r="U103" s="74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7"/>
      <c r="AR103" s="57"/>
      <c r="AS103" s="57"/>
      <c r="AT103" s="57"/>
      <c r="AU103" s="57"/>
      <c r="AV103" s="57"/>
      <c r="AW103" s="57"/>
      <c r="AX103" s="57"/>
    </row>
    <row r="104" spans="1:58" s="46" customFormat="1" ht="13.5" customHeight="1">
      <c r="A104" s="910" t="str">
        <f>'Бытовая серия'!A129:R129</f>
        <v>www.general-aircond.ru</v>
      </c>
      <c r="B104" s="911"/>
      <c r="C104" s="911"/>
      <c r="D104" s="911"/>
      <c r="E104" s="911"/>
      <c r="F104" s="911"/>
      <c r="G104" s="911"/>
      <c r="H104" s="911"/>
      <c r="I104" s="911"/>
      <c r="J104" s="911"/>
      <c r="K104" s="911"/>
      <c r="L104" s="911"/>
      <c r="M104" s="911"/>
      <c r="N104" s="911"/>
      <c r="O104" s="911"/>
      <c r="P104" s="911"/>
      <c r="Q104" s="911"/>
      <c r="R104" s="912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</row>
    <row r="105" spans="1:58" ht="13.5" customHeight="1">
      <c r="A105" s="899"/>
      <c r="B105" s="900"/>
      <c r="C105" s="900"/>
      <c r="D105" s="900"/>
      <c r="E105" s="900"/>
      <c r="F105" s="900"/>
      <c r="G105" s="900"/>
      <c r="H105" s="900"/>
      <c r="I105" s="900"/>
      <c r="J105" s="900"/>
      <c r="K105" s="900"/>
      <c r="L105" s="900"/>
      <c r="M105" s="900"/>
      <c r="N105" s="900"/>
      <c r="O105" s="900"/>
      <c r="P105" s="900"/>
      <c r="Q105" s="900"/>
      <c r="R105" s="901"/>
    </row>
    <row r="106" spans="1:58" ht="13.5" customHeight="1">
      <c r="A106" s="891" t="str">
        <f>'Бытовая серия'!A131:R131</f>
        <v>компания "АЯК-Москва"</v>
      </c>
      <c r="B106" s="863"/>
      <c r="C106" s="863"/>
      <c r="D106" s="863"/>
      <c r="E106" s="863"/>
      <c r="F106" s="863"/>
      <c r="G106" s="863"/>
      <c r="H106" s="863"/>
      <c r="I106" s="863"/>
      <c r="J106" s="863"/>
      <c r="K106" s="863"/>
      <c r="L106" s="863"/>
      <c r="M106" s="863"/>
      <c r="N106" s="863"/>
      <c r="O106" s="863"/>
      <c r="P106" s="863"/>
      <c r="Q106" s="863"/>
      <c r="R106" s="892"/>
    </row>
    <row r="107" spans="1:58" ht="13.5" customHeight="1">
      <c r="A107" s="891" t="str">
        <f>'Бытовая серия'!A132:R132</f>
        <v>111020, г. Москва, ул. 2-я Синичкина, д. 9А, Бизнес-центр Синица Плаза</v>
      </c>
      <c r="B107" s="863"/>
      <c r="C107" s="863"/>
      <c r="D107" s="863"/>
      <c r="E107" s="863"/>
      <c r="F107" s="863"/>
      <c r="G107" s="863"/>
      <c r="H107" s="863"/>
      <c r="I107" s="863"/>
      <c r="J107" s="863"/>
      <c r="K107" s="863"/>
      <c r="L107" s="863"/>
      <c r="M107" s="863"/>
      <c r="N107" s="863"/>
      <c r="O107" s="863"/>
      <c r="P107" s="863"/>
      <c r="Q107" s="863"/>
      <c r="R107" s="892"/>
    </row>
    <row r="108" spans="1:58" ht="13.5" customHeight="1" thickBot="1">
      <c r="A108" s="893" t="str">
        <f>'Бытовая серия'!A133:R133</f>
        <v>Тел./факс: 8-800-23456-05</v>
      </c>
      <c r="B108" s="894"/>
      <c r="C108" s="894"/>
      <c r="D108" s="894"/>
      <c r="E108" s="894"/>
      <c r="F108" s="894"/>
      <c r="G108" s="894"/>
      <c r="H108" s="894"/>
      <c r="I108" s="894"/>
      <c r="J108" s="894"/>
      <c r="K108" s="894"/>
      <c r="L108" s="894"/>
      <c r="M108" s="894"/>
      <c r="N108" s="894"/>
      <c r="O108" s="894"/>
      <c r="P108" s="894"/>
      <c r="Q108" s="894"/>
      <c r="R108" s="895"/>
    </row>
    <row r="109" spans="1:58" s="47" customFormat="1" ht="21" customHeight="1"/>
    <row r="110" spans="1:58" s="47" customFormat="1"/>
    <row r="111" spans="1:58" s="47" customFormat="1" ht="15" customHeight="1"/>
    <row r="112" spans="1:58" s="47" customFormat="1"/>
    <row r="113" s="47" customFormat="1" ht="15" customHeight="1"/>
    <row r="114" s="47" customFormat="1"/>
    <row r="115" s="47" customFormat="1" ht="13.5" customHeight="1"/>
    <row r="116" s="47" customFormat="1"/>
    <row r="117" s="47" customFormat="1" ht="13.5" customHeight="1"/>
    <row r="118" s="47" customFormat="1" ht="15" customHeight="1"/>
    <row r="119" s="47" customFormat="1"/>
    <row r="120" s="47" customFormat="1" ht="15" customHeight="1"/>
    <row r="121" s="47" customFormat="1"/>
    <row r="122" s="47" customFormat="1"/>
    <row r="123" s="47" customFormat="1" ht="13.5" customHeight="1"/>
    <row r="124" s="47" customFormat="1" ht="15" customHeight="1"/>
    <row r="125" s="47" customFormat="1"/>
    <row r="126" s="47" customFormat="1" ht="15" customHeight="1"/>
    <row r="127" s="47" customFormat="1"/>
    <row r="128" s="47" customFormat="1" ht="15" customHeight="1"/>
    <row r="129" s="47" customFormat="1"/>
    <row r="130" s="47" customFormat="1" ht="15" customHeight="1"/>
    <row r="131" s="47" customFormat="1"/>
    <row r="132" s="47" customFormat="1"/>
    <row r="133" s="47" customFormat="1"/>
    <row r="134" s="47" customFormat="1" ht="16.5" customHeight="1"/>
    <row r="135" s="47" customFormat="1" ht="16.5" customHeight="1"/>
    <row r="136" s="47" customFormat="1" ht="16.5" customHeight="1"/>
    <row r="137" s="47" customFormat="1" ht="16.5" customHeight="1"/>
    <row r="138" s="47" customFormat="1" ht="16.5" customHeight="1"/>
    <row r="139" s="47" customFormat="1" ht="16.5" customHeight="1"/>
    <row r="140" s="47" customFormat="1" ht="16.5" customHeight="1"/>
    <row r="141" s="47" customFormat="1" ht="16.5" customHeight="1"/>
    <row r="142" s="47" customFormat="1" ht="16.5" customHeight="1"/>
    <row r="143" s="47" customFormat="1" ht="16.5" customHeight="1"/>
    <row r="144" s="47" customFormat="1" ht="16.5" customHeight="1"/>
    <row r="145" s="47" customFormat="1"/>
    <row r="146" s="47" customFormat="1" ht="16.5" customHeight="1"/>
    <row r="147" s="47" customFormat="1" ht="16.5" customHeight="1"/>
    <row r="148" s="47" customFormat="1" ht="16.5" customHeight="1"/>
    <row r="149" s="47" customFormat="1" ht="16.5" customHeight="1"/>
    <row r="150" s="47" customFormat="1" ht="16.5" customHeight="1"/>
    <row r="151" s="47" customFormat="1"/>
    <row r="152" s="47" customFormat="1" ht="12.75" customHeight="1"/>
    <row r="153" s="47" customFormat="1" ht="12.75" customHeight="1"/>
    <row r="154" s="47" customFormat="1"/>
    <row r="155" s="47" customFormat="1" ht="27.75" customHeight="1"/>
    <row r="156" s="47" customFormat="1"/>
    <row r="157" s="47" customFormat="1"/>
    <row r="158" s="47" customFormat="1"/>
    <row r="159" s="47" customFormat="1"/>
    <row r="160" s="47" customFormat="1"/>
    <row r="161" s="47" customFormat="1"/>
    <row r="162" s="47" customFormat="1"/>
    <row r="163" s="47" customFormat="1"/>
    <row r="164" s="47" customFormat="1"/>
    <row r="165" s="47" customFormat="1"/>
    <row r="166" s="47" customFormat="1"/>
    <row r="167" s="47" customFormat="1"/>
    <row r="168" s="47" customFormat="1"/>
    <row r="169" s="47" customFormat="1"/>
    <row r="170" s="47" customFormat="1"/>
    <row r="171" s="47" customFormat="1"/>
    <row r="172" s="47" customFormat="1"/>
    <row r="173" s="47" customFormat="1"/>
    <row r="174" s="47" customFormat="1"/>
    <row r="175" s="47" customFormat="1"/>
    <row r="176" s="47" customFormat="1"/>
    <row r="177" s="47" customFormat="1"/>
    <row r="178" s="47" customFormat="1"/>
    <row r="179" s="47" customFormat="1"/>
    <row r="180" s="47" customFormat="1"/>
    <row r="181" s="47" customFormat="1"/>
    <row r="182" s="47" customFormat="1"/>
    <row r="183" s="47" customFormat="1"/>
    <row r="184" s="47" customFormat="1"/>
    <row r="185" s="47" customFormat="1"/>
    <row r="186" s="47" customFormat="1"/>
    <row r="187" s="47" customFormat="1"/>
    <row r="188" s="47" customFormat="1"/>
    <row r="189" s="47" customFormat="1"/>
    <row r="190" s="47" customFormat="1"/>
    <row r="191" s="47" customFormat="1"/>
    <row r="192" s="47" customFormat="1"/>
    <row r="193" s="47" customFormat="1"/>
    <row r="194" s="47" customFormat="1"/>
    <row r="195" s="47" customFormat="1"/>
    <row r="196" s="47" customFormat="1"/>
    <row r="197" s="47" customFormat="1"/>
    <row r="198" s="47" customFormat="1"/>
    <row r="199" s="47" customFormat="1"/>
    <row r="200" s="47" customFormat="1"/>
    <row r="201" s="47" customFormat="1"/>
    <row r="202" s="47" customFormat="1"/>
    <row r="203" s="47" customFormat="1"/>
    <row r="204" s="47" customFormat="1"/>
    <row r="205" s="47" customFormat="1"/>
    <row r="206" s="47" customFormat="1"/>
    <row r="207" s="47" customFormat="1"/>
    <row r="208" s="47" customFormat="1"/>
    <row r="209" s="47" customFormat="1"/>
    <row r="210" s="47" customFormat="1"/>
    <row r="211" s="47" customFormat="1"/>
    <row r="212" s="47" customFormat="1"/>
    <row r="213" s="47" customFormat="1"/>
    <row r="214" s="47" customFormat="1"/>
    <row r="215" s="47" customFormat="1"/>
    <row r="216" s="47" customFormat="1"/>
    <row r="217" s="47" customFormat="1"/>
    <row r="218" s="47" customFormat="1"/>
    <row r="219" s="47" customFormat="1"/>
    <row r="220" s="47" customFormat="1"/>
    <row r="221" s="47" customFormat="1"/>
    <row r="222" s="47" customFormat="1"/>
    <row r="223" s="47" customFormat="1"/>
    <row r="224" s="47" customFormat="1"/>
  </sheetData>
  <customSheetViews>
    <customSheetView guid="{FA833650-9147-48FF-9246-B3943D91CD8D}" scale="70" showPageBreaks="1" printArea="1" hiddenColumns="1" view="pageBreakPreview">
      <pane ySplit="7" topLeftCell="A8" activePane="bottomLeft" state="frozen"/>
      <selection pane="bottomLeft" activeCell="V15" sqref="V15"/>
      <pageMargins left="0.25" right="0.25" top="0.75" bottom="0.75" header="0.3" footer="0.3"/>
      <pageSetup paperSize="9" scale="44" fitToHeight="10" orientation="portrait" r:id="rId1"/>
      <headerFooter alignWithMargins="0"/>
    </customSheetView>
  </customSheetViews>
  <mergeCells count="379">
    <mergeCell ref="F55:F56"/>
    <mergeCell ref="E59:E60"/>
    <mergeCell ref="M31:M32"/>
    <mergeCell ref="P78:Q78"/>
    <mergeCell ref="P77:Q77"/>
    <mergeCell ref="P84:Q84"/>
    <mergeCell ref="F37:F38"/>
    <mergeCell ref="F41:F42"/>
    <mergeCell ref="E49:E50"/>
    <mergeCell ref="F49:F50"/>
    <mergeCell ref="E63:E64"/>
    <mergeCell ref="E61:E62"/>
    <mergeCell ref="F61:F62"/>
    <mergeCell ref="G59:G60"/>
    <mergeCell ref="M45:M46"/>
    <mergeCell ref="G43:G44"/>
    <mergeCell ref="G45:G46"/>
    <mergeCell ref="E55:E56"/>
    <mergeCell ref="E45:E46"/>
    <mergeCell ref="D73:G73"/>
    <mergeCell ref="D74:G74"/>
    <mergeCell ref="G47:G48"/>
    <mergeCell ref="P79:Q79"/>
    <mergeCell ref="D75:G75"/>
    <mergeCell ref="P96:Q96"/>
    <mergeCell ref="P99:Q99"/>
    <mergeCell ref="B97:C97"/>
    <mergeCell ref="D97:G97"/>
    <mergeCell ref="P98:Q98"/>
    <mergeCell ref="P97:Q97"/>
    <mergeCell ref="D99:G99"/>
    <mergeCell ref="P76:Q76"/>
    <mergeCell ref="P83:Q83"/>
    <mergeCell ref="P82:Q82"/>
    <mergeCell ref="D79:G79"/>
    <mergeCell ref="P95:Q95"/>
    <mergeCell ref="P91:Q91"/>
    <mergeCell ref="B92:C92"/>
    <mergeCell ref="D92:G92"/>
    <mergeCell ref="P89:Q89"/>
    <mergeCell ref="B93:C93"/>
    <mergeCell ref="D93:G93"/>
    <mergeCell ref="B94:C94"/>
    <mergeCell ref="D94:G94"/>
    <mergeCell ref="B95:C95"/>
    <mergeCell ref="D95:G95"/>
    <mergeCell ref="P93:Q93"/>
    <mergeCell ref="P94:Q94"/>
    <mergeCell ref="B75:C75"/>
    <mergeCell ref="I82:J82"/>
    <mergeCell ref="I83:J83"/>
    <mergeCell ref="I84:J84"/>
    <mergeCell ref="I85:J85"/>
    <mergeCell ref="I86:J86"/>
    <mergeCell ref="I87:J87"/>
    <mergeCell ref="I88:J88"/>
    <mergeCell ref="B91:C91"/>
    <mergeCell ref="D91:G91"/>
    <mergeCell ref="B89:C89"/>
    <mergeCell ref="D89:G89"/>
    <mergeCell ref="D86:G86"/>
    <mergeCell ref="B87:C87"/>
    <mergeCell ref="D87:G87"/>
    <mergeCell ref="P92:Q92"/>
    <mergeCell ref="P90:Q90"/>
    <mergeCell ref="B90:C90"/>
    <mergeCell ref="M33:M34"/>
    <mergeCell ref="G37:G38"/>
    <mergeCell ref="A33:A34"/>
    <mergeCell ref="C33:C34"/>
    <mergeCell ref="D33:D34"/>
    <mergeCell ref="M51:M52"/>
    <mergeCell ref="M49:M50"/>
    <mergeCell ref="M47:M48"/>
    <mergeCell ref="M41:M42"/>
    <mergeCell ref="F45:F46"/>
    <mergeCell ref="E47:E48"/>
    <mergeCell ref="F47:F48"/>
    <mergeCell ref="C39:C40"/>
    <mergeCell ref="A45:A46"/>
    <mergeCell ref="A47:A48"/>
    <mergeCell ref="A39:A40"/>
    <mergeCell ref="A41:A42"/>
    <mergeCell ref="P75:Q75"/>
    <mergeCell ref="D57:D58"/>
    <mergeCell ref="M43:M44"/>
    <mergeCell ref="P88:Q88"/>
    <mergeCell ref="G21:G22"/>
    <mergeCell ref="G23:G24"/>
    <mergeCell ref="I27:I28"/>
    <mergeCell ref="I29:I30"/>
    <mergeCell ref="I31:I32"/>
    <mergeCell ref="M29:M30"/>
    <mergeCell ref="G19:G20"/>
    <mergeCell ref="E25:E26"/>
    <mergeCell ref="F25:F26"/>
    <mergeCell ref="F19:F20"/>
    <mergeCell ref="P86:Q86"/>
    <mergeCell ref="B81:C81"/>
    <mergeCell ref="D81:G81"/>
    <mergeCell ref="B84:C84"/>
    <mergeCell ref="D84:G84"/>
    <mergeCell ref="B85:C85"/>
    <mergeCell ref="D85:G85"/>
    <mergeCell ref="B88:C88"/>
    <mergeCell ref="D88:G88"/>
    <mergeCell ref="B86:C86"/>
    <mergeCell ref="P85:Q85"/>
    <mergeCell ref="P81:Q81"/>
    <mergeCell ref="C45:C46"/>
    <mergeCell ref="D45:D46"/>
    <mergeCell ref="G25:G26"/>
    <mergeCell ref="D9:D10"/>
    <mergeCell ref="A11:A12"/>
    <mergeCell ref="A9:A10"/>
    <mergeCell ref="E9:E10"/>
    <mergeCell ref="E33:E34"/>
    <mergeCell ref="P69:Q69"/>
    <mergeCell ref="A36:R36"/>
    <mergeCell ref="A35:N35"/>
    <mergeCell ref="M37:M38"/>
    <mergeCell ref="M39:M40"/>
    <mergeCell ref="A61:A62"/>
    <mergeCell ref="M19:M20"/>
    <mergeCell ref="C13:C14"/>
    <mergeCell ref="F13:F14"/>
    <mergeCell ref="M13:M14"/>
    <mergeCell ref="F31:F32"/>
    <mergeCell ref="G27:G28"/>
    <mergeCell ref="M27:M28"/>
    <mergeCell ref="G29:G30"/>
    <mergeCell ref="M21:M22"/>
    <mergeCell ref="M23:M24"/>
    <mergeCell ref="A19:A20"/>
    <mergeCell ref="C19:C20"/>
    <mergeCell ref="M11:M12"/>
    <mergeCell ref="C9:C10"/>
    <mergeCell ref="G11:G12"/>
    <mergeCell ref="F11:F12"/>
    <mergeCell ref="G13:G14"/>
    <mergeCell ref="E13:E14"/>
    <mergeCell ref="D13:D14"/>
    <mergeCell ref="M9:M10"/>
    <mergeCell ref="D17:D18"/>
    <mergeCell ref="E17:E18"/>
    <mergeCell ref="F17:F18"/>
    <mergeCell ref="A13:A14"/>
    <mergeCell ref="P3:Q3"/>
    <mergeCell ref="F59:F60"/>
    <mergeCell ref="G55:G56"/>
    <mergeCell ref="A53:N53"/>
    <mergeCell ref="A54:R54"/>
    <mergeCell ref="A59:A60"/>
    <mergeCell ref="A5:A6"/>
    <mergeCell ref="P5:P6"/>
    <mergeCell ref="O5:O6"/>
    <mergeCell ref="R5:R6"/>
    <mergeCell ref="E5:F5"/>
    <mergeCell ref="H3:K3"/>
    <mergeCell ref="M3:N3"/>
    <mergeCell ref="M5:M6"/>
    <mergeCell ref="Q5:Q6"/>
    <mergeCell ref="A7:N7"/>
    <mergeCell ref="O7:R7"/>
    <mergeCell ref="C25:C26"/>
    <mergeCell ref="D25:D26"/>
    <mergeCell ref="M25:M26"/>
    <mergeCell ref="A8:R8"/>
    <mergeCell ref="C55:C56"/>
    <mergeCell ref="A37:A38"/>
    <mergeCell ref="C37:C38"/>
    <mergeCell ref="L5:L6"/>
    <mergeCell ref="C5:D5"/>
    <mergeCell ref="N5:N6"/>
    <mergeCell ref="K5:K6"/>
    <mergeCell ref="G61:G62"/>
    <mergeCell ref="J5:J6"/>
    <mergeCell ref="M55:M56"/>
    <mergeCell ref="M57:M58"/>
    <mergeCell ref="M59:M60"/>
    <mergeCell ref="M61:M62"/>
    <mergeCell ref="H5:H6"/>
    <mergeCell ref="F57:F58"/>
    <mergeCell ref="G5:G6"/>
    <mergeCell ref="A15:N15"/>
    <mergeCell ref="A17:A18"/>
    <mergeCell ref="C17:C18"/>
    <mergeCell ref="G9:G10"/>
    <mergeCell ref="F9:F10"/>
    <mergeCell ref="D11:D12"/>
    <mergeCell ref="E11:E12"/>
    <mergeCell ref="C11:C12"/>
    <mergeCell ref="A16:R16"/>
    <mergeCell ref="G17:G18"/>
    <mergeCell ref="M17:M18"/>
    <mergeCell ref="P101:Q101"/>
    <mergeCell ref="B69:C69"/>
    <mergeCell ref="D69:G69"/>
    <mergeCell ref="B68:C68"/>
    <mergeCell ref="D68:G68"/>
    <mergeCell ref="B70:C70"/>
    <mergeCell ref="P80:Q80"/>
    <mergeCell ref="P100:Q100"/>
    <mergeCell ref="B73:C73"/>
    <mergeCell ref="P70:Q70"/>
    <mergeCell ref="I73:J73"/>
    <mergeCell ref="I74:J74"/>
    <mergeCell ref="I75:J75"/>
    <mergeCell ref="I76:J76"/>
    <mergeCell ref="I77:J77"/>
    <mergeCell ref="I78:J78"/>
    <mergeCell ref="I79:J79"/>
    <mergeCell ref="I80:J80"/>
    <mergeCell ref="I81:J81"/>
    <mergeCell ref="I98:J98"/>
    <mergeCell ref="I99:J99"/>
    <mergeCell ref="I100:J100"/>
    <mergeCell ref="I101:J101"/>
    <mergeCell ref="P87:Q87"/>
    <mergeCell ref="A21:A22"/>
    <mergeCell ref="D19:D20"/>
    <mergeCell ref="E19:E20"/>
    <mergeCell ref="C21:C22"/>
    <mergeCell ref="D21:D22"/>
    <mergeCell ref="E21:E22"/>
    <mergeCell ref="F21:F22"/>
    <mergeCell ref="D43:D44"/>
    <mergeCell ref="F43:F44"/>
    <mergeCell ref="A43:A44"/>
    <mergeCell ref="E43:E44"/>
    <mergeCell ref="A23:A24"/>
    <mergeCell ref="C23:C24"/>
    <mergeCell ref="A27:A28"/>
    <mergeCell ref="D23:D24"/>
    <mergeCell ref="E23:E24"/>
    <mergeCell ref="F23:F24"/>
    <mergeCell ref="A25:A26"/>
    <mergeCell ref="A29:A30"/>
    <mergeCell ref="C29:C30"/>
    <mergeCell ref="F27:F28"/>
    <mergeCell ref="D39:D40"/>
    <mergeCell ref="C41:C42"/>
    <mergeCell ref="D41:D42"/>
    <mergeCell ref="B102:G102"/>
    <mergeCell ref="B101:G101"/>
    <mergeCell ref="B80:C80"/>
    <mergeCell ref="D80:G80"/>
    <mergeCell ref="B82:C82"/>
    <mergeCell ref="D82:G82"/>
    <mergeCell ref="B83:C83"/>
    <mergeCell ref="D83:G83"/>
    <mergeCell ref="D90:G90"/>
    <mergeCell ref="B98:C98"/>
    <mergeCell ref="D98:G98"/>
    <mergeCell ref="B100:C100"/>
    <mergeCell ref="D100:G100"/>
    <mergeCell ref="B99:C99"/>
    <mergeCell ref="B96:C96"/>
    <mergeCell ref="D96:G96"/>
    <mergeCell ref="A108:R108"/>
    <mergeCell ref="A106:R106"/>
    <mergeCell ref="A107:R107"/>
    <mergeCell ref="A104:R104"/>
    <mergeCell ref="A105:R105"/>
    <mergeCell ref="A65:A66"/>
    <mergeCell ref="C65:C66"/>
    <mergeCell ref="D65:D66"/>
    <mergeCell ref="E65:E66"/>
    <mergeCell ref="F65:F66"/>
    <mergeCell ref="G65:G66"/>
    <mergeCell ref="P102:Q102"/>
    <mergeCell ref="P73:Q73"/>
    <mergeCell ref="A67:N67"/>
    <mergeCell ref="M65:M66"/>
    <mergeCell ref="P74:Q74"/>
    <mergeCell ref="B76:C76"/>
    <mergeCell ref="D76:G76"/>
    <mergeCell ref="B77:C77"/>
    <mergeCell ref="D77:G77"/>
    <mergeCell ref="B78:C78"/>
    <mergeCell ref="D78:G78"/>
    <mergeCell ref="B79:C79"/>
    <mergeCell ref="B74:C74"/>
    <mergeCell ref="E39:E40"/>
    <mergeCell ref="E29:E30"/>
    <mergeCell ref="C27:C28"/>
    <mergeCell ref="D27:D28"/>
    <mergeCell ref="E27:E28"/>
    <mergeCell ref="D37:D38"/>
    <mergeCell ref="E37:E38"/>
    <mergeCell ref="F29:F30"/>
    <mergeCell ref="D29:D30"/>
    <mergeCell ref="D55:D56"/>
    <mergeCell ref="C63:C64"/>
    <mergeCell ref="C61:C62"/>
    <mergeCell ref="A57:A58"/>
    <mergeCell ref="C57:C58"/>
    <mergeCell ref="C59:C60"/>
    <mergeCell ref="D59:D60"/>
    <mergeCell ref="A55:A56"/>
    <mergeCell ref="D63:D64"/>
    <mergeCell ref="D61:D62"/>
    <mergeCell ref="A63:A64"/>
    <mergeCell ref="G49:G50"/>
    <mergeCell ref="G51:G52"/>
    <mergeCell ref="A31:A32"/>
    <mergeCell ref="C31:C32"/>
    <mergeCell ref="D31:D32"/>
    <mergeCell ref="E31:E32"/>
    <mergeCell ref="F51:F52"/>
    <mergeCell ref="G39:G40"/>
    <mergeCell ref="G41:G42"/>
    <mergeCell ref="C47:C48"/>
    <mergeCell ref="D47:D48"/>
    <mergeCell ref="C51:C52"/>
    <mergeCell ref="D51:D52"/>
    <mergeCell ref="C49:C50"/>
    <mergeCell ref="D49:D50"/>
    <mergeCell ref="E51:E52"/>
    <mergeCell ref="A51:A52"/>
    <mergeCell ref="A49:A50"/>
    <mergeCell ref="F39:F40"/>
    <mergeCell ref="E41:E42"/>
    <mergeCell ref="C43:C44"/>
    <mergeCell ref="F33:F34"/>
    <mergeCell ref="G33:G34"/>
    <mergeCell ref="G31:G32"/>
    <mergeCell ref="G57:G58"/>
    <mergeCell ref="B72:C72"/>
    <mergeCell ref="D72:G72"/>
    <mergeCell ref="P72:Q72"/>
    <mergeCell ref="G63:G64"/>
    <mergeCell ref="P68:Q68"/>
    <mergeCell ref="F63:F64"/>
    <mergeCell ref="P71:Q71"/>
    <mergeCell ref="D70:G70"/>
    <mergeCell ref="B71:C71"/>
    <mergeCell ref="D71:G71"/>
    <mergeCell ref="I71:J71"/>
    <mergeCell ref="I72:J72"/>
    <mergeCell ref="M63:M64"/>
    <mergeCell ref="E57:E58"/>
    <mergeCell ref="I5:I6"/>
    <mergeCell ref="I9:I10"/>
    <mergeCell ref="I11:I12"/>
    <mergeCell ref="I13:I14"/>
    <mergeCell ref="I17:I18"/>
    <mergeCell ref="I19:I20"/>
    <mergeCell ref="I21:I22"/>
    <mergeCell ref="I23:I24"/>
    <mergeCell ref="I25:I26"/>
    <mergeCell ref="I33:I34"/>
    <mergeCell ref="I37:I38"/>
    <mergeCell ref="I39:I40"/>
    <mergeCell ref="I41:I42"/>
    <mergeCell ref="I43:I44"/>
    <mergeCell ref="I45:I46"/>
    <mergeCell ref="I47:I48"/>
    <mergeCell ref="I49:I50"/>
    <mergeCell ref="I51:I52"/>
    <mergeCell ref="I55:I56"/>
    <mergeCell ref="I57:I58"/>
    <mergeCell ref="I59:I60"/>
    <mergeCell ref="I61:I62"/>
    <mergeCell ref="I63:I64"/>
    <mergeCell ref="I65:I66"/>
    <mergeCell ref="I68:J68"/>
    <mergeCell ref="I69:J69"/>
    <mergeCell ref="I70:J70"/>
    <mergeCell ref="I102:J102"/>
    <mergeCell ref="I89:J89"/>
    <mergeCell ref="I90:J90"/>
    <mergeCell ref="I91:J91"/>
    <mergeCell ref="I92:J92"/>
    <mergeCell ref="I93:J93"/>
    <mergeCell ref="I94:J94"/>
    <mergeCell ref="I95:J95"/>
    <mergeCell ref="I96:J96"/>
    <mergeCell ref="I97:J97"/>
  </mergeCells>
  <phoneticPr fontId="8" type="noConversion"/>
  <conditionalFormatting sqref="A70">
    <cfRule type="duplicateValues" dxfId="136" priority="107" stopIfTrue="1"/>
  </conditionalFormatting>
  <conditionalFormatting sqref="A101:A102 A98:A99 A71 A78 A92:A94 A84:A88 A90 A73:A75">
    <cfRule type="duplicateValues" dxfId="135" priority="106" stopIfTrue="1"/>
  </conditionalFormatting>
  <conditionalFormatting sqref="A76">
    <cfRule type="duplicateValues" dxfId="134" priority="105" stopIfTrue="1"/>
  </conditionalFormatting>
  <conditionalFormatting sqref="A77">
    <cfRule type="duplicateValues" dxfId="133" priority="104" stopIfTrue="1"/>
  </conditionalFormatting>
  <conditionalFormatting sqref="A95">
    <cfRule type="duplicateValues" dxfId="132" priority="103" stopIfTrue="1"/>
  </conditionalFormatting>
  <conditionalFormatting sqref="A95">
    <cfRule type="duplicateValues" dxfId="131" priority="101" stopIfTrue="1"/>
    <cfRule type="duplicateValues" dxfId="130" priority="102" stopIfTrue="1"/>
  </conditionalFormatting>
  <conditionalFormatting sqref="A82">
    <cfRule type="duplicateValues" dxfId="129" priority="100" stopIfTrue="1"/>
  </conditionalFormatting>
  <conditionalFormatting sqref="A80">
    <cfRule type="duplicateValues" dxfId="128" priority="99" stopIfTrue="1"/>
  </conditionalFormatting>
  <conditionalFormatting sqref="A81">
    <cfRule type="duplicateValues" dxfId="127" priority="98" stopIfTrue="1"/>
  </conditionalFormatting>
  <conditionalFormatting sqref="A79">
    <cfRule type="duplicateValues" dxfId="126" priority="95" stopIfTrue="1"/>
    <cfRule type="duplicateValues" dxfId="125" priority="96" stopIfTrue="1"/>
  </conditionalFormatting>
  <conditionalFormatting sqref="A79">
    <cfRule type="duplicateValues" dxfId="124" priority="97" stopIfTrue="1"/>
  </conditionalFormatting>
  <conditionalFormatting sqref="A97">
    <cfRule type="duplicateValues" dxfId="123" priority="94" stopIfTrue="1"/>
  </conditionalFormatting>
  <conditionalFormatting sqref="A97">
    <cfRule type="duplicateValues" dxfId="122" priority="92" stopIfTrue="1"/>
    <cfRule type="duplicateValues" dxfId="121" priority="93" stopIfTrue="1"/>
  </conditionalFormatting>
  <conditionalFormatting sqref="A69">
    <cfRule type="duplicateValues" dxfId="120" priority="89" stopIfTrue="1"/>
    <cfRule type="duplicateValues" dxfId="119" priority="90" stopIfTrue="1"/>
  </conditionalFormatting>
  <conditionalFormatting sqref="A69">
    <cfRule type="duplicateValues" dxfId="118" priority="91" stopIfTrue="1"/>
  </conditionalFormatting>
  <conditionalFormatting sqref="A83">
    <cfRule type="duplicateValues" dxfId="117" priority="108" stopIfTrue="1"/>
  </conditionalFormatting>
  <conditionalFormatting sqref="A91">
    <cfRule type="duplicateValues" dxfId="116" priority="88" stopIfTrue="1"/>
  </conditionalFormatting>
  <conditionalFormatting sqref="A96">
    <cfRule type="duplicateValues" dxfId="115" priority="85" stopIfTrue="1"/>
    <cfRule type="duplicateValues" dxfId="114" priority="86" stopIfTrue="1"/>
  </conditionalFormatting>
  <conditionalFormatting sqref="A96">
    <cfRule type="duplicateValues" dxfId="113" priority="87" stopIfTrue="1"/>
  </conditionalFormatting>
  <conditionalFormatting sqref="A89">
    <cfRule type="duplicateValues" dxfId="112" priority="84" stopIfTrue="1"/>
  </conditionalFormatting>
  <conditionalFormatting sqref="A100">
    <cfRule type="duplicateValues" dxfId="111" priority="83" stopIfTrue="1"/>
  </conditionalFormatting>
  <conditionalFormatting sqref="A72">
    <cfRule type="duplicateValues" dxfId="110" priority="82" stopIfTrue="1"/>
  </conditionalFormatting>
  <conditionalFormatting sqref="A23:A34">
    <cfRule type="duplicateValues" dxfId="109" priority="1442" stopIfTrue="1"/>
  </conditionalFormatting>
  <conditionalFormatting sqref="A19:A20">
    <cfRule type="duplicateValues" dxfId="108" priority="1443" stopIfTrue="1"/>
  </conditionalFormatting>
  <conditionalFormatting sqref="A43:A52">
    <cfRule type="duplicateValues" dxfId="107" priority="1444" stopIfTrue="1"/>
  </conditionalFormatting>
  <conditionalFormatting sqref="A37:A42">
    <cfRule type="duplicateValues" dxfId="106" priority="1446" stopIfTrue="1"/>
  </conditionalFormatting>
  <conditionalFormatting sqref="A17:A18 A21:A22">
    <cfRule type="duplicateValues" dxfId="105" priority="1447" stopIfTrue="1"/>
  </conditionalFormatting>
  <conditionalFormatting sqref="A53">
    <cfRule type="duplicateValues" dxfId="104" priority="1515" stopIfTrue="1"/>
  </conditionalFormatting>
  <conditionalFormatting sqref="A68">
    <cfRule type="duplicateValues" dxfId="103" priority="1516" stopIfTrue="1"/>
    <cfRule type="duplicateValues" dxfId="102" priority="1517" stopIfTrue="1"/>
  </conditionalFormatting>
  <conditionalFormatting sqref="A15">
    <cfRule type="duplicateValues" dxfId="101" priority="1518" stopIfTrue="1"/>
  </conditionalFormatting>
  <conditionalFormatting sqref="A35">
    <cfRule type="duplicateValues" dxfId="100" priority="1519" stopIfTrue="1"/>
  </conditionalFormatting>
  <conditionalFormatting sqref="A104:A65577 A4:A6 A55:A67">
    <cfRule type="duplicateValues" dxfId="99" priority="1520" stopIfTrue="1"/>
  </conditionalFormatting>
  <hyperlinks>
    <hyperlink ref="A104" r:id="rId2" display="www.general-russia.ru"/>
  </hyperlinks>
  <pageMargins left="0.25" right="0.25" top="0.75" bottom="0.75" header="0.3" footer="0.3"/>
  <pageSetup paperSize="9" scale="30" fitToHeight="10" orientation="portrait" r:id="rId3"/>
  <headerFooter alignWithMargins="0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221"/>
  <sheetViews>
    <sheetView zoomScale="85" zoomScaleNormal="85" zoomScaleSheetLayoutView="70" workbookViewId="0">
      <pane ySplit="7" topLeftCell="A8" activePane="bottomLeft" state="frozen"/>
      <selection pane="bottomLeft" activeCell="W9" sqref="W9"/>
    </sheetView>
  </sheetViews>
  <sheetFormatPr defaultColWidth="9.109375" defaultRowHeight="13.2"/>
  <cols>
    <col min="1" max="1" width="23.109375" style="7" customWidth="1"/>
    <col min="2" max="2" width="18.5546875" style="7" customWidth="1"/>
    <col min="3" max="4" width="8.5546875" style="7" customWidth="1"/>
    <col min="5" max="5" width="17.109375" style="21" customWidth="1"/>
    <col min="6" max="6" width="10.44140625" style="7" customWidth="1"/>
    <col min="7" max="7" width="16" style="7" customWidth="1"/>
    <col min="8" max="8" width="15.88671875" style="7" customWidth="1"/>
    <col min="9" max="9" width="8.109375" style="7" customWidth="1"/>
    <col min="10" max="10" width="8.33203125" style="7" customWidth="1"/>
    <col min="11" max="11" width="12.6640625" style="7" customWidth="1"/>
    <col min="12" max="12" width="12.44140625" style="7" customWidth="1"/>
    <col min="13" max="13" width="9.5546875" style="7" customWidth="1"/>
    <col min="14" max="14" width="21.33203125" style="7" customWidth="1"/>
    <col min="15" max="15" width="8.33203125" style="7" customWidth="1"/>
    <col min="16" max="16" width="10.33203125" style="7" customWidth="1"/>
    <col min="17" max="17" width="2.6640625" style="47" customWidth="1"/>
    <col min="18" max="18" width="9.109375" style="47" customWidth="1"/>
    <col min="19" max="19" width="5.88671875" style="47" customWidth="1"/>
    <col min="20" max="21" width="1.44140625" style="47" customWidth="1"/>
    <col min="22" max="22" width="8.5546875" style="47" customWidth="1"/>
    <col min="23" max="53" width="9.109375" style="47" customWidth="1"/>
    <col min="54" max="16384" width="9.109375" style="7"/>
  </cols>
  <sheetData>
    <row r="1" spans="1:53" ht="53.25" customHeight="1">
      <c r="A1" s="360"/>
      <c r="B1" s="361"/>
      <c r="C1" s="362"/>
      <c r="D1" s="361"/>
      <c r="E1" s="523"/>
      <c r="F1" s="361"/>
      <c r="G1" s="361"/>
      <c r="H1" s="361"/>
      <c r="I1" s="364"/>
      <c r="J1" s="361"/>
      <c r="K1" s="361"/>
      <c r="L1" s="365"/>
      <c r="M1" s="365"/>
      <c r="N1" s="378"/>
      <c r="O1" s="366" t="s">
        <v>1193</v>
      </c>
      <c r="P1" s="379"/>
      <c r="AZ1" s="7"/>
      <c r="BA1" s="7"/>
    </row>
    <row r="2" spans="1:53" ht="15.75" customHeight="1" thickBot="1">
      <c r="A2" s="368"/>
      <c r="B2" s="349"/>
      <c r="C2" s="350"/>
      <c r="D2" s="349"/>
      <c r="E2" s="524"/>
      <c r="F2" s="349"/>
      <c r="G2" s="349"/>
      <c r="H2" s="349"/>
      <c r="I2" s="352"/>
      <c r="J2" s="349"/>
      <c r="K2" s="349"/>
      <c r="L2" s="934"/>
      <c r="M2" s="934"/>
      <c r="N2" s="934"/>
      <c r="O2" s="934"/>
      <c r="P2" s="380"/>
      <c r="AZ2" s="7"/>
      <c r="BA2" s="7"/>
    </row>
    <row r="3" spans="1:53" ht="18.75" customHeight="1" thickBot="1">
      <c r="A3" s="224"/>
      <c r="B3" s="57"/>
      <c r="C3" s="461" t="s">
        <v>416</v>
      </c>
      <c r="D3" s="462">
        <v>0</v>
      </c>
      <c r="E3" s="525"/>
      <c r="F3" s="465" t="s">
        <v>175</v>
      </c>
      <c r="G3" s="465"/>
      <c r="H3" s="205"/>
      <c r="I3" s="206"/>
      <c r="J3" s="189">
        <f>SUM(M10:M52)</f>
        <v>0</v>
      </c>
      <c r="K3" s="939" t="s">
        <v>301</v>
      </c>
      <c r="L3" s="940"/>
      <c r="M3" s="108">
        <f>SUMPRODUCT(I10:I52,O10:O52)</f>
        <v>0</v>
      </c>
      <c r="N3" s="938" t="s">
        <v>174</v>
      </c>
      <c r="O3" s="888"/>
      <c r="P3" s="225">
        <f>SUMPRODUCT(I10:I52,P10:P52)</f>
        <v>0</v>
      </c>
      <c r="AZ3" s="7"/>
      <c r="BA3" s="7"/>
    </row>
    <row r="4" spans="1:53" ht="14.25" customHeight="1">
      <c r="A4" s="236"/>
      <c r="B4" s="92"/>
      <c r="C4" s="93"/>
      <c r="D4" s="93"/>
      <c r="E4" s="526"/>
      <c r="F4" s="93"/>
      <c r="G4" s="93"/>
      <c r="H4" s="93"/>
      <c r="I4" s="93"/>
      <c r="J4" s="941"/>
      <c r="K4" s="941"/>
      <c r="L4" s="941"/>
      <c r="M4" s="941"/>
      <c r="N4" s="941"/>
      <c r="O4" s="941"/>
      <c r="P4" s="942"/>
    </row>
    <row r="5" spans="1:53" ht="25.2" customHeight="1">
      <c r="A5" s="952" t="s">
        <v>21</v>
      </c>
      <c r="B5" s="770" t="s">
        <v>68</v>
      </c>
      <c r="C5" s="957" t="s">
        <v>22</v>
      </c>
      <c r="D5" s="958"/>
      <c r="E5" s="965" t="s">
        <v>179</v>
      </c>
      <c r="F5" s="832" t="s">
        <v>180</v>
      </c>
      <c r="G5" s="835" t="s">
        <v>1453</v>
      </c>
      <c r="H5" s="835" t="s">
        <v>1170</v>
      </c>
      <c r="I5" s="792" t="s">
        <v>1174</v>
      </c>
      <c r="J5" s="780" t="s">
        <v>12</v>
      </c>
      <c r="K5" s="778" t="s">
        <v>177</v>
      </c>
      <c r="L5" s="773" t="s">
        <v>178</v>
      </c>
      <c r="M5" s="778" t="s">
        <v>17</v>
      </c>
      <c r="N5" s="935" t="s">
        <v>98</v>
      </c>
      <c r="O5" s="935" t="s">
        <v>13</v>
      </c>
      <c r="P5" s="943" t="s">
        <v>14</v>
      </c>
    </row>
    <row r="6" spans="1:53" ht="25.2" customHeight="1">
      <c r="A6" s="953"/>
      <c r="B6" s="959"/>
      <c r="C6" s="955" t="s">
        <v>23</v>
      </c>
      <c r="D6" s="955" t="s">
        <v>24</v>
      </c>
      <c r="E6" s="966"/>
      <c r="F6" s="833"/>
      <c r="G6" s="836"/>
      <c r="H6" s="836"/>
      <c r="I6" s="963"/>
      <c r="J6" s="961"/>
      <c r="K6" s="946"/>
      <c r="L6" s="948"/>
      <c r="M6" s="946"/>
      <c r="N6" s="936"/>
      <c r="O6" s="936"/>
      <c r="P6" s="944"/>
    </row>
    <row r="7" spans="1:53" ht="21.75" customHeight="1">
      <c r="A7" s="954"/>
      <c r="B7" s="960"/>
      <c r="C7" s="956"/>
      <c r="D7" s="956"/>
      <c r="E7" s="967"/>
      <c r="F7" s="834"/>
      <c r="G7" s="837"/>
      <c r="H7" s="837"/>
      <c r="I7" s="964"/>
      <c r="J7" s="962"/>
      <c r="K7" s="947"/>
      <c r="L7" s="949"/>
      <c r="M7" s="947"/>
      <c r="N7" s="937"/>
      <c r="O7" s="937"/>
      <c r="P7" s="945"/>
    </row>
    <row r="8" spans="1:53" ht="30" customHeight="1">
      <c r="A8" s="920" t="s">
        <v>69</v>
      </c>
      <c r="B8" s="921"/>
      <c r="C8" s="921"/>
      <c r="D8" s="921"/>
      <c r="E8" s="921"/>
      <c r="F8" s="921"/>
      <c r="G8" s="921"/>
      <c r="H8" s="921"/>
      <c r="I8" s="921"/>
      <c r="J8" s="921"/>
      <c r="K8" s="921"/>
      <c r="L8" s="921"/>
      <c r="M8" s="118"/>
      <c r="N8" s="145"/>
      <c r="O8" s="119"/>
      <c r="P8" s="228"/>
    </row>
    <row r="9" spans="1:53" ht="39" customHeight="1">
      <c r="A9" s="902" t="s">
        <v>70</v>
      </c>
      <c r="B9" s="903"/>
      <c r="C9" s="903"/>
      <c r="D9" s="903"/>
      <c r="E9" s="903"/>
      <c r="F9" s="903"/>
      <c r="G9" s="903"/>
      <c r="H9" s="903"/>
      <c r="I9" s="903"/>
      <c r="J9" s="903"/>
      <c r="K9" s="903"/>
      <c r="L9" s="903"/>
      <c r="M9" s="903"/>
      <c r="N9" s="903"/>
      <c r="O9" s="903"/>
      <c r="P9" s="904"/>
    </row>
    <row r="10" spans="1:53" s="53" customFormat="1" ht="18.75" customHeight="1">
      <c r="A10" s="237" t="s">
        <v>733</v>
      </c>
      <c r="B10" s="146"/>
      <c r="C10" s="147">
        <v>10</v>
      </c>
      <c r="D10" s="148">
        <v>11.2</v>
      </c>
      <c r="E10" s="487"/>
      <c r="F10" s="392">
        <v>2737</v>
      </c>
      <c r="G10" s="395"/>
      <c r="H10" s="149">
        <v>296100</v>
      </c>
      <c r="I10" s="150"/>
      <c r="J10" s="117">
        <f t="shared" ref="J10:J17" si="0">$D$3</f>
        <v>0</v>
      </c>
      <c r="K10" s="638">
        <f>SUM(F10-(F10*J10))</f>
        <v>2737</v>
      </c>
      <c r="L10" s="414">
        <f t="shared" ref="L10:L17" si="1">SUM(F10-(F10*J10))</f>
        <v>2737</v>
      </c>
      <c r="M10" s="429">
        <f t="shared" ref="M10:M17" si="2">I10*L10</f>
        <v>0</v>
      </c>
      <c r="N10" s="426" t="s">
        <v>116</v>
      </c>
      <c r="O10" s="430">
        <v>0.66900000000000004</v>
      </c>
      <c r="P10" s="435">
        <v>117</v>
      </c>
      <c r="Q10" s="52"/>
      <c r="R10" s="52"/>
      <c r="S10" s="52"/>
      <c r="T10" s="74"/>
      <c r="U10" s="74"/>
      <c r="V10" s="74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</row>
    <row r="11" spans="1:53" s="53" customFormat="1" ht="18.75" customHeight="1">
      <c r="A11" s="237" t="s">
        <v>740</v>
      </c>
      <c r="B11" s="146"/>
      <c r="C11" s="147">
        <v>12.5</v>
      </c>
      <c r="D11" s="148">
        <v>14</v>
      </c>
      <c r="E11" s="487"/>
      <c r="F11" s="395">
        <v>3318</v>
      </c>
      <c r="G11" s="395"/>
      <c r="H11" s="149">
        <v>358900</v>
      </c>
      <c r="I11" s="150"/>
      <c r="J11" s="117">
        <f t="shared" si="0"/>
        <v>0</v>
      </c>
      <c r="K11" s="638">
        <f t="shared" ref="K11:K17" si="3">SUM(F11-(F11*J11))</f>
        <v>3318</v>
      </c>
      <c r="L11" s="414">
        <f t="shared" si="1"/>
        <v>3318</v>
      </c>
      <c r="M11" s="429">
        <f t="shared" si="2"/>
        <v>0</v>
      </c>
      <c r="N11" s="426" t="s">
        <v>116</v>
      </c>
      <c r="O11" s="430">
        <v>0.66900000000000004</v>
      </c>
      <c r="P11" s="435">
        <v>117</v>
      </c>
      <c r="Q11" s="52"/>
      <c r="R11" s="52"/>
      <c r="S11" s="52"/>
      <c r="T11" s="74"/>
      <c r="U11" s="74"/>
      <c r="V11" s="74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</row>
    <row r="12" spans="1:53" s="53" customFormat="1" ht="18.75" customHeight="1">
      <c r="A12" s="237" t="s">
        <v>743</v>
      </c>
      <c r="B12" s="146"/>
      <c r="C12" s="147">
        <v>14</v>
      </c>
      <c r="D12" s="148">
        <v>16</v>
      </c>
      <c r="E12" s="487"/>
      <c r="F12" s="395">
        <v>3726</v>
      </c>
      <c r="G12" s="395"/>
      <c r="H12" s="149">
        <v>403100</v>
      </c>
      <c r="I12" s="150"/>
      <c r="J12" s="117">
        <f t="shared" si="0"/>
        <v>0</v>
      </c>
      <c r="K12" s="638">
        <f t="shared" si="3"/>
        <v>3726</v>
      </c>
      <c r="L12" s="414">
        <f t="shared" si="1"/>
        <v>3726</v>
      </c>
      <c r="M12" s="429">
        <f t="shared" si="2"/>
        <v>0</v>
      </c>
      <c r="N12" s="426" t="s">
        <v>116</v>
      </c>
      <c r="O12" s="430">
        <v>0.66900000000000004</v>
      </c>
      <c r="P12" s="435">
        <v>117</v>
      </c>
      <c r="Q12" s="52"/>
      <c r="R12" s="52"/>
      <c r="S12" s="52"/>
      <c r="T12" s="74"/>
      <c r="U12" s="74"/>
      <c r="V12" s="74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</row>
    <row r="13" spans="1:53" s="53" customFormat="1" ht="18.75" customHeight="1">
      <c r="A13" s="237" t="s">
        <v>857</v>
      </c>
      <c r="B13" s="146"/>
      <c r="C13" s="147">
        <v>10</v>
      </c>
      <c r="D13" s="148">
        <v>11.2</v>
      </c>
      <c r="E13" s="487"/>
      <c r="F13" s="395">
        <v>3479</v>
      </c>
      <c r="G13" s="395"/>
      <c r="H13" s="149">
        <v>376300</v>
      </c>
      <c r="I13" s="150"/>
      <c r="J13" s="117">
        <f t="shared" si="0"/>
        <v>0</v>
      </c>
      <c r="K13" s="638">
        <f t="shared" si="3"/>
        <v>3479</v>
      </c>
      <c r="L13" s="414">
        <f t="shared" si="1"/>
        <v>3479</v>
      </c>
      <c r="M13" s="429">
        <f t="shared" si="2"/>
        <v>0</v>
      </c>
      <c r="N13" s="426" t="s">
        <v>116</v>
      </c>
      <c r="O13" s="430">
        <v>0.66900000000000004</v>
      </c>
      <c r="P13" s="435">
        <v>103</v>
      </c>
      <c r="Q13" s="52"/>
      <c r="R13" s="52"/>
      <c r="S13" s="52"/>
      <c r="T13" s="74"/>
      <c r="U13" s="74"/>
      <c r="V13" s="74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</row>
    <row r="14" spans="1:53" s="53" customFormat="1" ht="18.75" customHeight="1">
      <c r="A14" s="237" t="s">
        <v>858</v>
      </c>
      <c r="B14" s="146"/>
      <c r="C14" s="147">
        <v>12.5</v>
      </c>
      <c r="D14" s="148">
        <v>14</v>
      </c>
      <c r="E14" s="487"/>
      <c r="F14" s="395">
        <v>3820</v>
      </c>
      <c r="G14" s="395"/>
      <c r="H14" s="149">
        <v>413200</v>
      </c>
      <c r="I14" s="150"/>
      <c r="J14" s="117">
        <f t="shared" si="0"/>
        <v>0</v>
      </c>
      <c r="K14" s="638">
        <f t="shared" si="3"/>
        <v>3820</v>
      </c>
      <c r="L14" s="414">
        <f t="shared" si="1"/>
        <v>3820</v>
      </c>
      <c r="M14" s="429">
        <f t="shared" si="2"/>
        <v>0</v>
      </c>
      <c r="N14" s="426" t="s">
        <v>116</v>
      </c>
      <c r="O14" s="430">
        <v>0.66900000000000004</v>
      </c>
      <c r="P14" s="435">
        <v>103</v>
      </c>
      <c r="Q14" s="52"/>
      <c r="R14" s="52"/>
      <c r="S14" s="52"/>
      <c r="T14" s="74"/>
      <c r="U14" s="74"/>
      <c r="V14" s="74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</row>
    <row r="15" spans="1:53" s="53" customFormat="1" ht="18.75" customHeight="1">
      <c r="A15" s="237" t="s">
        <v>859</v>
      </c>
      <c r="B15" s="146"/>
      <c r="C15" s="147">
        <v>14</v>
      </c>
      <c r="D15" s="148">
        <v>16</v>
      </c>
      <c r="E15" s="487"/>
      <c r="F15" s="395">
        <v>4175</v>
      </c>
      <c r="G15" s="395"/>
      <c r="H15" s="149">
        <v>451600</v>
      </c>
      <c r="I15" s="150"/>
      <c r="J15" s="117">
        <f t="shared" si="0"/>
        <v>0</v>
      </c>
      <c r="K15" s="638">
        <f t="shared" si="3"/>
        <v>4175</v>
      </c>
      <c r="L15" s="414">
        <f t="shared" si="1"/>
        <v>4175</v>
      </c>
      <c r="M15" s="429">
        <f t="shared" si="2"/>
        <v>0</v>
      </c>
      <c r="N15" s="426" t="s">
        <v>116</v>
      </c>
      <c r="O15" s="430">
        <v>0.66900000000000004</v>
      </c>
      <c r="P15" s="435">
        <v>103</v>
      </c>
      <c r="Q15" s="52"/>
      <c r="R15" s="52"/>
      <c r="S15" s="52"/>
      <c r="T15" s="74"/>
      <c r="U15" s="74"/>
      <c r="V15" s="74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</row>
    <row r="16" spans="1:53" s="53" customFormat="1" ht="18.75" customHeight="1">
      <c r="A16" s="237" t="s">
        <v>807</v>
      </c>
      <c r="B16" s="146"/>
      <c r="C16" s="147">
        <v>19</v>
      </c>
      <c r="D16" s="148">
        <v>22.4</v>
      </c>
      <c r="E16" s="487"/>
      <c r="F16" s="395">
        <v>4690</v>
      </c>
      <c r="G16" s="395"/>
      <c r="H16" s="149">
        <v>507300</v>
      </c>
      <c r="I16" s="150"/>
      <c r="J16" s="117">
        <f t="shared" si="0"/>
        <v>0</v>
      </c>
      <c r="K16" s="638">
        <f t="shared" si="3"/>
        <v>4690</v>
      </c>
      <c r="L16" s="414">
        <f t="shared" si="1"/>
        <v>4690</v>
      </c>
      <c r="M16" s="429">
        <f t="shared" si="2"/>
        <v>0</v>
      </c>
      <c r="N16" s="413" t="s">
        <v>473</v>
      </c>
      <c r="O16" s="412">
        <v>1.097</v>
      </c>
      <c r="P16" s="438">
        <v>181</v>
      </c>
      <c r="Q16" s="52"/>
      <c r="R16" s="52"/>
      <c r="S16" s="52"/>
      <c r="T16" s="74"/>
      <c r="U16" s="74"/>
      <c r="V16" s="74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</row>
    <row r="17" spans="1:53" s="53" customFormat="1" ht="18.75" customHeight="1">
      <c r="A17" s="237" t="s">
        <v>809</v>
      </c>
      <c r="B17" s="146"/>
      <c r="C17" s="147">
        <v>22</v>
      </c>
      <c r="D17" s="148">
        <v>27</v>
      </c>
      <c r="E17" s="487"/>
      <c r="F17" s="395">
        <v>4962</v>
      </c>
      <c r="G17" s="395"/>
      <c r="H17" s="149">
        <v>536700</v>
      </c>
      <c r="I17" s="150"/>
      <c r="J17" s="117">
        <f t="shared" si="0"/>
        <v>0</v>
      </c>
      <c r="K17" s="638">
        <f t="shared" si="3"/>
        <v>4962</v>
      </c>
      <c r="L17" s="414">
        <f t="shared" si="1"/>
        <v>4962</v>
      </c>
      <c r="M17" s="429">
        <f t="shared" si="2"/>
        <v>0</v>
      </c>
      <c r="N17" s="413" t="s">
        <v>473</v>
      </c>
      <c r="O17" s="412">
        <v>1.097</v>
      </c>
      <c r="P17" s="435">
        <v>192</v>
      </c>
      <c r="Q17" s="52"/>
      <c r="R17" s="52"/>
      <c r="S17" s="52"/>
      <c r="T17" s="74"/>
      <c r="U17" s="74"/>
      <c r="V17" s="74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</row>
    <row r="18" spans="1:53" ht="42" customHeight="1">
      <c r="A18" s="920" t="s">
        <v>27</v>
      </c>
      <c r="B18" s="921"/>
      <c r="C18" s="921"/>
      <c r="D18" s="921"/>
      <c r="E18" s="921"/>
      <c r="F18" s="921"/>
      <c r="G18" s="921"/>
      <c r="H18" s="921"/>
      <c r="I18" s="921"/>
      <c r="J18" s="921"/>
      <c r="K18" s="921"/>
      <c r="L18" s="921"/>
      <c r="M18" s="921"/>
      <c r="N18" s="921"/>
      <c r="O18" s="921"/>
      <c r="P18" s="922"/>
      <c r="R18" s="52"/>
      <c r="T18" s="74"/>
      <c r="U18" s="74"/>
      <c r="V18" s="74"/>
    </row>
    <row r="19" spans="1:53" ht="30" customHeight="1">
      <c r="A19" s="902" t="s">
        <v>1397</v>
      </c>
      <c r="B19" s="903"/>
      <c r="C19" s="903"/>
      <c r="D19" s="903"/>
      <c r="E19" s="903"/>
      <c r="F19" s="903"/>
      <c r="G19" s="903"/>
      <c r="H19" s="903"/>
      <c r="I19" s="903"/>
      <c r="J19" s="903"/>
      <c r="K19" s="903"/>
      <c r="L19" s="903"/>
      <c r="M19" s="903"/>
      <c r="N19" s="903"/>
      <c r="O19" s="903"/>
      <c r="P19" s="904"/>
      <c r="R19" s="52"/>
      <c r="T19" s="74"/>
      <c r="U19" s="74"/>
      <c r="V19" s="74"/>
    </row>
    <row r="20" spans="1:53" ht="13.95" customHeight="1">
      <c r="A20" s="925" t="s">
        <v>706</v>
      </c>
      <c r="B20" s="109" t="s">
        <v>709</v>
      </c>
      <c r="C20" s="968">
        <v>5.2</v>
      </c>
      <c r="D20" s="968">
        <v>6</v>
      </c>
      <c r="E20" s="843">
        <v>1573</v>
      </c>
      <c r="F20" s="395">
        <v>1474</v>
      </c>
      <c r="G20" s="718">
        <v>170300</v>
      </c>
      <c r="H20" s="612">
        <v>159500</v>
      </c>
      <c r="I20" s="950"/>
      <c r="J20" s="117">
        <f t="shared" ref="J20:J31" si="4">$D$3</f>
        <v>0</v>
      </c>
      <c r="K20" s="923">
        <f>SUM(E20-(E20*J20))</f>
        <v>1573</v>
      </c>
      <c r="L20" s="414">
        <f t="shared" ref="L20:L31" si="5">SUM(F20-(F20*J20))</f>
        <v>1474</v>
      </c>
      <c r="M20" s="434">
        <f t="shared" ref="M20:M31" si="6">I20*L20</f>
        <v>0</v>
      </c>
      <c r="N20" s="431" t="s">
        <v>112</v>
      </c>
      <c r="O20" s="430">
        <v>0.121</v>
      </c>
      <c r="P20" s="435">
        <v>18</v>
      </c>
      <c r="R20" s="52"/>
      <c r="S20" s="52"/>
      <c r="T20" s="74"/>
      <c r="U20" s="74"/>
      <c r="V20" s="74"/>
      <c r="W20" s="52"/>
    </row>
    <row r="21" spans="1:53" s="53" customFormat="1" ht="13.95" customHeight="1">
      <c r="A21" s="735"/>
      <c r="B21" s="109" t="s">
        <v>1127</v>
      </c>
      <c r="C21" s="969"/>
      <c r="D21" s="969"/>
      <c r="E21" s="845"/>
      <c r="F21" s="395">
        <v>99</v>
      </c>
      <c r="G21" s="839"/>
      <c r="H21" s="612">
        <v>10800</v>
      </c>
      <c r="I21" s="951"/>
      <c r="J21" s="117">
        <f t="shared" si="4"/>
        <v>0</v>
      </c>
      <c r="K21" s="924"/>
      <c r="L21" s="414">
        <f t="shared" si="5"/>
        <v>99</v>
      </c>
      <c r="M21" s="434">
        <f t="shared" si="6"/>
        <v>0</v>
      </c>
      <c r="N21" s="431" t="s">
        <v>113</v>
      </c>
      <c r="O21" s="430">
        <v>6.9000000000000006E-2</v>
      </c>
      <c r="P21" s="435">
        <v>4.5</v>
      </c>
      <c r="Q21" s="52"/>
      <c r="R21" s="52"/>
      <c r="S21" s="52"/>
      <c r="T21" s="74"/>
      <c r="U21" s="74"/>
      <c r="V21" s="74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</row>
    <row r="22" spans="1:53" s="53" customFormat="1" ht="13.95" customHeight="1">
      <c r="A22" s="925" t="s">
        <v>863</v>
      </c>
      <c r="B22" s="109" t="s">
        <v>860</v>
      </c>
      <c r="C22" s="871">
        <v>6.25</v>
      </c>
      <c r="D22" s="926">
        <v>7</v>
      </c>
      <c r="E22" s="843">
        <v>2088</v>
      </c>
      <c r="F22" s="395">
        <v>1989</v>
      </c>
      <c r="G22" s="718">
        <v>226000</v>
      </c>
      <c r="H22" s="612">
        <v>215200</v>
      </c>
      <c r="I22" s="950"/>
      <c r="J22" s="117">
        <f t="shared" si="4"/>
        <v>0</v>
      </c>
      <c r="K22" s="923">
        <f t="shared" ref="K22" si="7">SUM(E22-(E22*J22))</f>
        <v>2088</v>
      </c>
      <c r="L22" s="414">
        <f t="shared" si="5"/>
        <v>1989</v>
      </c>
      <c r="M22" s="434">
        <f t="shared" si="6"/>
        <v>0</v>
      </c>
      <c r="N22" s="431" t="s">
        <v>112</v>
      </c>
      <c r="O22" s="430">
        <v>0.12</v>
      </c>
      <c r="P22" s="435">
        <v>20</v>
      </c>
      <c r="Q22" s="52"/>
      <c r="R22" s="52"/>
      <c r="S22" s="52"/>
      <c r="T22" s="74"/>
      <c r="U22" s="74"/>
      <c r="V22" s="74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</row>
    <row r="23" spans="1:53" s="53" customFormat="1" ht="12.75" customHeight="1">
      <c r="A23" s="735"/>
      <c r="B23" s="109" t="s">
        <v>1127</v>
      </c>
      <c r="C23" s="873"/>
      <c r="D23" s="927"/>
      <c r="E23" s="845"/>
      <c r="F23" s="395">
        <v>99</v>
      </c>
      <c r="G23" s="839"/>
      <c r="H23" s="612">
        <v>10800</v>
      </c>
      <c r="I23" s="951"/>
      <c r="J23" s="117">
        <f t="shared" si="4"/>
        <v>0</v>
      </c>
      <c r="K23" s="924"/>
      <c r="L23" s="414">
        <f t="shared" si="5"/>
        <v>99</v>
      </c>
      <c r="M23" s="434">
        <f t="shared" si="6"/>
        <v>0</v>
      </c>
      <c r="N23" s="431" t="s">
        <v>113</v>
      </c>
      <c r="O23" s="430">
        <v>6.9000000000000006E-2</v>
      </c>
      <c r="P23" s="435">
        <v>4.5</v>
      </c>
      <c r="Q23" s="52"/>
      <c r="R23" s="52"/>
      <c r="S23" s="52"/>
      <c r="T23" s="74"/>
      <c r="U23" s="74"/>
      <c r="V23" s="74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</row>
    <row r="24" spans="1:53" s="53" customFormat="1" ht="15" customHeight="1">
      <c r="A24" s="925" t="s">
        <v>711</v>
      </c>
      <c r="B24" s="109" t="s">
        <v>710</v>
      </c>
      <c r="C24" s="926">
        <v>7</v>
      </c>
      <c r="D24" s="926">
        <v>8</v>
      </c>
      <c r="E24" s="843">
        <v>1930</v>
      </c>
      <c r="F24" s="395">
        <v>1831</v>
      </c>
      <c r="G24" s="718">
        <v>208900</v>
      </c>
      <c r="H24" s="612">
        <v>198100</v>
      </c>
      <c r="I24" s="950"/>
      <c r="J24" s="117">
        <f t="shared" si="4"/>
        <v>0</v>
      </c>
      <c r="K24" s="923">
        <f t="shared" ref="K24" si="8">SUM(E24-(E24*J24))</f>
        <v>1930</v>
      </c>
      <c r="L24" s="414">
        <f t="shared" si="5"/>
        <v>1831</v>
      </c>
      <c r="M24" s="434">
        <f t="shared" si="6"/>
        <v>0</v>
      </c>
      <c r="N24" s="431" t="s">
        <v>112</v>
      </c>
      <c r="O24" s="430">
        <v>0.12</v>
      </c>
      <c r="P24" s="435">
        <v>20</v>
      </c>
      <c r="Q24" s="52"/>
      <c r="R24" s="52"/>
      <c r="S24" s="52"/>
      <c r="T24" s="74"/>
      <c r="U24" s="74"/>
      <c r="V24" s="74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</row>
    <row r="25" spans="1:53" s="53" customFormat="1" ht="12.75" customHeight="1">
      <c r="A25" s="735"/>
      <c r="B25" s="109" t="s">
        <v>1127</v>
      </c>
      <c r="C25" s="927"/>
      <c r="D25" s="927"/>
      <c r="E25" s="845"/>
      <c r="F25" s="395">
        <v>99</v>
      </c>
      <c r="G25" s="839"/>
      <c r="H25" s="612">
        <v>10800</v>
      </c>
      <c r="I25" s="951"/>
      <c r="J25" s="117">
        <f t="shared" si="4"/>
        <v>0</v>
      </c>
      <c r="K25" s="924"/>
      <c r="L25" s="414">
        <f t="shared" si="5"/>
        <v>99</v>
      </c>
      <c r="M25" s="434">
        <f t="shared" si="6"/>
        <v>0</v>
      </c>
      <c r="N25" s="431" t="s">
        <v>113</v>
      </c>
      <c r="O25" s="430">
        <v>6.9000000000000006E-2</v>
      </c>
      <c r="P25" s="435">
        <v>4.5</v>
      </c>
      <c r="Q25" s="52"/>
      <c r="R25" s="52"/>
      <c r="S25" s="52"/>
      <c r="T25" s="74"/>
      <c r="U25" s="74"/>
      <c r="V25" s="74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</row>
    <row r="26" spans="1:53" s="53" customFormat="1" ht="15" customHeight="1">
      <c r="A26" s="928" t="s">
        <v>727</v>
      </c>
      <c r="B26" s="109" t="s">
        <v>728</v>
      </c>
      <c r="C26" s="926">
        <v>8.5</v>
      </c>
      <c r="D26" s="926">
        <v>10</v>
      </c>
      <c r="E26" s="843">
        <v>2488</v>
      </c>
      <c r="F26" s="395">
        <v>2389</v>
      </c>
      <c r="G26" s="718">
        <v>269200</v>
      </c>
      <c r="H26" s="612">
        <v>258400</v>
      </c>
      <c r="I26" s="950"/>
      <c r="J26" s="117">
        <f t="shared" si="4"/>
        <v>0</v>
      </c>
      <c r="K26" s="923">
        <f t="shared" ref="K26" si="9">SUM(E26-(E26*J26))</f>
        <v>2488</v>
      </c>
      <c r="L26" s="414">
        <f t="shared" si="5"/>
        <v>2389</v>
      </c>
      <c r="M26" s="434">
        <f t="shared" si="6"/>
        <v>0</v>
      </c>
      <c r="N26" s="431" t="s">
        <v>114</v>
      </c>
      <c r="O26" s="430">
        <v>0.34</v>
      </c>
      <c r="P26" s="436">
        <v>32</v>
      </c>
      <c r="Q26" s="52"/>
      <c r="R26" s="52"/>
      <c r="S26" s="52"/>
      <c r="T26" s="74"/>
      <c r="U26" s="74"/>
      <c r="V26" s="74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</row>
    <row r="27" spans="1:53" s="53" customFormat="1" ht="12.75" customHeight="1">
      <c r="A27" s="929"/>
      <c r="B27" s="109" t="s">
        <v>1129</v>
      </c>
      <c r="C27" s="927"/>
      <c r="D27" s="927"/>
      <c r="E27" s="845"/>
      <c r="F27" s="395">
        <v>99</v>
      </c>
      <c r="G27" s="839"/>
      <c r="H27" s="612">
        <v>10800</v>
      </c>
      <c r="I27" s="951"/>
      <c r="J27" s="117">
        <f t="shared" si="4"/>
        <v>0</v>
      </c>
      <c r="K27" s="924"/>
      <c r="L27" s="414">
        <f t="shared" si="5"/>
        <v>99</v>
      </c>
      <c r="M27" s="434">
        <f t="shared" si="6"/>
        <v>0</v>
      </c>
      <c r="N27" s="431" t="s">
        <v>115</v>
      </c>
      <c r="O27" s="430">
        <v>0.11700000000000001</v>
      </c>
      <c r="P27" s="436">
        <v>8.5</v>
      </c>
      <c r="Q27" s="52"/>
      <c r="R27" s="52"/>
      <c r="S27" s="52"/>
      <c r="T27" s="74"/>
      <c r="U27" s="74"/>
      <c r="V27" s="74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</row>
    <row r="28" spans="1:53" s="53" customFormat="1" ht="15" customHeight="1">
      <c r="A28" s="928" t="s">
        <v>862</v>
      </c>
      <c r="B28" s="109" t="s">
        <v>730</v>
      </c>
      <c r="C28" s="926">
        <v>10</v>
      </c>
      <c r="D28" s="926">
        <v>11.2</v>
      </c>
      <c r="E28" s="843">
        <v>2699</v>
      </c>
      <c r="F28" s="395">
        <v>2600</v>
      </c>
      <c r="G28" s="718">
        <v>292100</v>
      </c>
      <c r="H28" s="612">
        <v>281300</v>
      </c>
      <c r="I28" s="950"/>
      <c r="J28" s="117">
        <f t="shared" si="4"/>
        <v>0</v>
      </c>
      <c r="K28" s="923">
        <f t="shared" ref="K28" si="10">SUM(E28-(E28*J28))</f>
        <v>2699</v>
      </c>
      <c r="L28" s="414">
        <f t="shared" si="5"/>
        <v>2600</v>
      </c>
      <c r="M28" s="434">
        <f t="shared" si="6"/>
        <v>0</v>
      </c>
      <c r="N28" s="431" t="s">
        <v>114</v>
      </c>
      <c r="O28" s="430">
        <v>0.34</v>
      </c>
      <c r="P28" s="436">
        <v>32</v>
      </c>
      <c r="Q28" s="52"/>
      <c r="R28" s="52"/>
      <c r="S28" s="52"/>
      <c r="T28" s="74"/>
      <c r="U28" s="74"/>
      <c r="V28" s="74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</row>
    <row r="29" spans="1:53" s="53" customFormat="1" ht="12.75" customHeight="1">
      <c r="A29" s="929"/>
      <c r="B29" s="109" t="s">
        <v>1129</v>
      </c>
      <c r="C29" s="927"/>
      <c r="D29" s="927"/>
      <c r="E29" s="845"/>
      <c r="F29" s="395">
        <v>99</v>
      </c>
      <c r="G29" s="839"/>
      <c r="H29" s="612">
        <v>10800</v>
      </c>
      <c r="I29" s="951"/>
      <c r="J29" s="117">
        <f t="shared" si="4"/>
        <v>0</v>
      </c>
      <c r="K29" s="924"/>
      <c r="L29" s="414">
        <f t="shared" si="5"/>
        <v>99</v>
      </c>
      <c r="M29" s="434">
        <f t="shared" si="6"/>
        <v>0</v>
      </c>
      <c r="N29" s="431" t="s">
        <v>115</v>
      </c>
      <c r="O29" s="430">
        <v>0.11700000000000001</v>
      </c>
      <c r="P29" s="436">
        <v>8.5</v>
      </c>
      <c r="Q29" s="52"/>
      <c r="R29" s="52"/>
      <c r="S29" s="52"/>
      <c r="T29" s="74"/>
      <c r="U29" s="74"/>
      <c r="V29" s="74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</row>
    <row r="30" spans="1:53" s="53" customFormat="1" ht="15" customHeight="1">
      <c r="A30" s="928" t="s">
        <v>861</v>
      </c>
      <c r="B30" s="109" t="s">
        <v>738</v>
      </c>
      <c r="C30" s="926">
        <v>12.5</v>
      </c>
      <c r="D30" s="926">
        <v>14</v>
      </c>
      <c r="E30" s="843">
        <v>2649</v>
      </c>
      <c r="F30" s="395">
        <v>2550</v>
      </c>
      <c r="G30" s="718">
        <v>286700</v>
      </c>
      <c r="H30" s="612">
        <v>275900</v>
      </c>
      <c r="I30" s="950"/>
      <c r="J30" s="117">
        <f t="shared" si="4"/>
        <v>0</v>
      </c>
      <c r="K30" s="923">
        <f t="shared" ref="K30" si="11">SUM(E30-(E30*J30))</f>
        <v>2649</v>
      </c>
      <c r="L30" s="414">
        <f t="shared" si="5"/>
        <v>2550</v>
      </c>
      <c r="M30" s="434">
        <f t="shared" si="6"/>
        <v>0</v>
      </c>
      <c r="N30" s="431" t="s">
        <v>114</v>
      </c>
      <c r="O30" s="430">
        <v>0.34</v>
      </c>
      <c r="P30" s="436">
        <v>33</v>
      </c>
      <c r="Q30" s="52"/>
      <c r="R30" s="52"/>
      <c r="S30" s="52"/>
      <c r="T30" s="74"/>
      <c r="U30" s="74"/>
      <c r="V30" s="74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</row>
    <row r="31" spans="1:53" s="53" customFormat="1" ht="12.75" customHeight="1">
      <c r="A31" s="929"/>
      <c r="B31" s="109" t="s">
        <v>1129</v>
      </c>
      <c r="C31" s="927"/>
      <c r="D31" s="927"/>
      <c r="E31" s="845"/>
      <c r="F31" s="395">
        <v>99</v>
      </c>
      <c r="G31" s="839"/>
      <c r="H31" s="612">
        <v>10800</v>
      </c>
      <c r="I31" s="951"/>
      <c r="J31" s="117">
        <f t="shared" si="4"/>
        <v>0</v>
      </c>
      <c r="K31" s="924"/>
      <c r="L31" s="414">
        <f t="shared" si="5"/>
        <v>99</v>
      </c>
      <c r="M31" s="434">
        <f t="shared" si="6"/>
        <v>0</v>
      </c>
      <c r="N31" s="431" t="s">
        <v>115</v>
      </c>
      <c r="O31" s="430">
        <v>0.11700000000000001</v>
      </c>
      <c r="P31" s="436">
        <v>8.5</v>
      </c>
      <c r="Q31" s="52"/>
      <c r="R31" s="52"/>
      <c r="S31" s="52"/>
      <c r="T31" s="74"/>
      <c r="U31" s="74"/>
      <c r="V31" s="74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</row>
    <row r="32" spans="1:53" ht="30" customHeight="1">
      <c r="A32" s="920" t="s">
        <v>28</v>
      </c>
      <c r="B32" s="921"/>
      <c r="C32" s="921"/>
      <c r="D32" s="921"/>
      <c r="E32" s="921"/>
      <c r="F32" s="921"/>
      <c r="G32" s="921"/>
      <c r="H32" s="921"/>
      <c r="I32" s="921"/>
      <c r="J32" s="921"/>
      <c r="K32" s="921"/>
      <c r="L32" s="921"/>
      <c r="M32" s="921"/>
      <c r="N32" s="921"/>
      <c r="O32" s="921"/>
      <c r="P32" s="922"/>
      <c r="R32" s="52"/>
      <c r="T32" s="74"/>
      <c r="U32" s="74"/>
      <c r="V32" s="74"/>
    </row>
    <row r="33" spans="1:53" ht="30" customHeight="1">
      <c r="A33" s="902" t="s">
        <v>71</v>
      </c>
      <c r="B33" s="903"/>
      <c r="C33" s="903"/>
      <c r="D33" s="903"/>
      <c r="E33" s="903"/>
      <c r="F33" s="903"/>
      <c r="G33" s="903"/>
      <c r="H33" s="903"/>
      <c r="I33" s="903"/>
      <c r="J33" s="903"/>
      <c r="K33" s="903"/>
      <c r="L33" s="903"/>
      <c r="M33" s="903"/>
      <c r="N33" s="903"/>
      <c r="O33" s="903"/>
      <c r="P33" s="904"/>
      <c r="R33" s="52"/>
      <c r="T33" s="74"/>
      <c r="U33" s="74"/>
      <c r="V33" s="74"/>
    </row>
    <row r="34" spans="1:53" s="53" customFormat="1" ht="21" customHeight="1">
      <c r="A34" s="221" t="s">
        <v>748</v>
      </c>
      <c r="B34" s="197"/>
      <c r="C34" s="151">
        <v>5.2</v>
      </c>
      <c r="D34" s="151">
        <v>6</v>
      </c>
      <c r="E34" s="487"/>
      <c r="F34" s="395">
        <v>1313</v>
      </c>
      <c r="G34" s="395"/>
      <c r="H34" s="149">
        <v>142100</v>
      </c>
      <c r="I34" s="150"/>
      <c r="J34" s="117">
        <f t="shared" ref="J34:J39" si="12">$D$3</f>
        <v>0</v>
      </c>
      <c r="K34" s="638">
        <f t="shared" ref="K34:K39" si="13">SUM(F34-(F34*J34))</f>
        <v>1313</v>
      </c>
      <c r="L34" s="414">
        <f t="shared" ref="L34:L39" si="14">SUM(F34-(F34*J34))</f>
        <v>1313</v>
      </c>
      <c r="M34" s="429">
        <f>I34*L34</f>
        <v>0</v>
      </c>
      <c r="N34" s="431" t="s">
        <v>196</v>
      </c>
      <c r="O34" s="430">
        <v>0.249</v>
      </c>
      <c r="P34" s="435">
        <v>30</v>
      </c>
      <c r="Q34" s="52"/>
      <c r="R34" s="52"/>
      <c r="S34" s="52"/>
      <c r="T34" s="74"/>
      <c r="U34" s="74"/>
      <c r="V34" s="74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</row>
    <row r="35" spans="1:53" s="53" customFormat="1" ht="21" customHeight="1">
      <c r="A35" s="221" t="s">
        <v>1408</v>
      </c>
      <c r="B35" s="197"/>
      <c r="C35" s="152">
        <v>6.25</v>
      </c>
      <c r="D35" s="153">
        <v>7</v>
      </c>
      <c r="E35" s="487"/>
      <c r="F35" s="395">
        <v>1526</v>
      </c>
      <c r="G35" s="395"/>
      <c r="H35" s="149">
        <v>165100</v>
      </c>
      <c r="I35" s="150"/>
      <c r="J35" s="117">
        <f t="shared" si="12"/>
        <v>0</v>
      </c>
      <c r="K35" s="638">
        <f t="shared" si="13"/>
        <v>1526</v>
      </c>
      <c r="L35" s="414">
        <f t="shared" si="14"/>
        <v>1526</v>
      </c>
      <c r="M35" s="429">
        <f t="shared" ref="M35:M39" si="15">I35*L35</f>
        <v>0</v>
      </c>
      <c r="N35" s="431" t="s">
        <v>108</v>
      </c>
      <c r="O35" s="430">
        <v>0.313</v>
      </c>
      <c r="P35" s="435">
        <v>45</v>
      </c>
      <c r="Q35" s="52"/>
      <c r="R35" s="52"/>
      <c r="S35" s="52"/>
      <c r="T35" s="74"/>
      <c r="U35" s="74"/>
      <c r="V35" s="74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</row>
    <row r="36" spans="1:53" ht="21" customHeight="1">
      <c r="A36" s="221" t="s">
        <v>779</v>
      </c>
      <c r="B36" s="197"/>
      <c r="C36" s="151">
        <v>7</v>
      </c>
      <c r="D36" s="153">
        <v>8</v>
      </c>
      <c r="E36" s="487"/>
      <c r="F36" s="395">
        <v>1792</v>
      </c>
      <c r="G36" s="395"/>
      <c r="H36" s="149">
        <v>193900</v>
      </c>
      <c r="I36" s="150"/>
      <c r="J36" s="117">
        <f t="shared" si="12"/>
        <v>0</v>
      </c>
      <c r="K36" s="638">
        <f t="shared" si="13"/>
        <v>1792</v>
      </c>
      <c r="L36" s="414">
        <f t="shared" si="14"/>
        <v>1792</v>
      </c>
      <c r="M36" s="429">
        <f t="shared" si="15"/>
        <v>0</v>
      </c>
      <c r="N36" s="431" t="s">
        <v>108</v>
      </c>
      <c r="O36" s="430">
        <v>0.313</v>
      </c>
      <c r="P36" s="435">
        <v>45</v>
      </c>
      <c r="R36" s="52"/>
      <c r="S36" s="52"/>
      <c r="T36" s="74"/>
      <c r="U36" s="74"/>
      <c r="V36" s="74"/>
      <c r="W36" s="52"/>
    </row>
    <row r="37" spans="1:53" ht="21" customHeight="1">
      <c r="A37" s="238" t="s">
        <v>780</v>
      </c>
      <c r="B37" s="197"/>
      <c r="C37" s="151">
        <v>8.5</v>
      </c>
      <c r="D37" s="153">
        <v>10</v>
      </c>
      <c r="E37" s="487"/>
      <c r="F37" s="395">
        <v>1894</v>
      </c>
      <c r="G37" s="395"/>
      <c r="H37" s="149">
        <v>204900</v>
      </c>
      <c r="I37" s="150"/>
      <c r="J37" s="117">
        <f t="shared" si="12"/>
        <v>0</v>
      </c>
      <c r="K37" s="638">
        <f t="shared" si="13"/>
        <v>1894</v>
      </c>
      <c r="L37" s="414">
        <f t="shared" si="14"/>
        <v>1894</v>
      </c>
      <c r="M37" s="429">
        <f t="shared" si="15"/>
        <v>0</v>
      </c>
      <c r="N37" s="431" t="s">
        <v>108</v>
      </c>
      <c r="O37" s="430">
        <v>0.313</v>
      </c>
      <c r="P37" s="435">
        <v>47</v>
      </c>
      <c r="R37" s="52"/>
      <c r="S37" s="52"/>
      <c r="T37" s="74"/>
      <c r="U37" s="74"/>
      <c r="V37" s="74"/>
      <c r="W37" s="52"/>
    </row>
    <row r="38" spans="1:53" ht="21" customHeight="1">
      <c r="A38" s="238" t="s">
        <v>782</v>
      </c>
      <c r="B38" s="197"/>
      <c r="C38" s="151">
        <v>9.4</v>
      </c>
      <c r="D38" s="153">
        <v>11.2</v>
      </c>
      <c r="E38" s="487"/>
      <c r="F38" s="395">
        <v>2455</v>
      </c>
      <c r="G38" s="395"/>
      <c r="H38" s="149">
        <v>265600</v>
      </c>
      <c r="I38" s="150"/>
      <c r="J38" s="117">
        <f t="shared" si="12"/>
        <v>0</v>
      </c>
      <c r="K38" s="638">
        <f t="shared" si="13"/>
        <v>2455</v>
      </c>
      <c r="L38" s="414">
        <f t="shared" si="14"/>
        <v>2455</v>
      </c>
      <c r="M38" s="429">
        <f t="shared" si="15"/>
        <v>0</v>
      </c>
      <c r="N38" s="431" t="s">
        <v>108</v>
      </c>
      <c r="O38" s="430">
        <v>0.313</v>
      </c>
      <c r="P38" s="435">
        <v>47</v>
      </c>
      <c r="R38" s="52"/>
      <c r="S38" s="52"/>
      <c r="T38" s="74"/>
      <c r="U38" s="74"/>
      <c r="V38" s="74"/>
      <c r="W38" s="52"/>
    </row>
    <row r="39" spans="1:53" ht="21" customHeight="1">
      <c r="A39" s="238" t="s">
        <v>783</v>
      </c>
      <c r="B39" s="197"/>
      <c r="C39" s="151">
        <v>12</v>
      </c>
      <c r="D39" s="153">
        <v>13.3</v>
      </c>
      <c r="E39" s="487"/>
      <c r="F39" s="395">
        <v>2500</v>
      </c>
      <c r="G39" s="395"/>
      <c r="H39" s="149">
        <v>270400</v>
      </c>
      <c r="I39" s="150"/>
      <c r="J39" s="117">
        <f t="shared" si="12"/>
        <v>0</v>
      </c>
      <c r="K39" s="638">
        <f t="shared" si="13"/>
        <v>2500</v>
      </c>
      <c r="L39" s="414">
        <f t="shared" si="14"/>
        <v>2500</v>
      </c>
      <c r="M39" s="429">
        <f t="shared" si="15"/>
        <v>0</v>
      </c>
      <c r="N39" s="431" t="s">
        <v>108</v>
      </c>
      <c r="O39" s="430">
        <v>0.313</v>
      </c>
      <c r="P39" s="435">
        <v>51</v>
      </c>
      <c r="R39" s="52"/>
      <c r="S39" s="52"/>
      <c r="T39" s="74"/>
      <c r="U39" s="74"/>
      <c r="V39" s="74"/>
      <c r="W39" s="52"/>
    </row>
    <row r="40" spans="1:53" ht="30" customHeight="1">
      <c r="A40" s="920" t="s">
        <v>1398</v>
      </c>
      <c r="B40" s="921"/>
      <c r="C40" s="921"/>
      <c r="D40" s="921"/>
      <c r="E40" s="921"/>
      <c r="F40" s="921"/>
      <c r="G40" s="921"/>
      <c r="H40" s="921"/>
      <c r="I40" s="921"/>
      <c r="J40" s="921"/>
      <c r="K40" s="921"/>
      <c r="L40" s="921"/>
      <c r="M40" s="921"/>
      <c r="N40" s="921"/>
      <c r="O40" s="921"/>
      <c r="P40" s="922"/>
      <c r="R40" s="52"/>
      <c r="T40" s="74"/>
      <c r="U40" s="74"/>
      <c r="V40" s="74"/>
    </row>
    <row r="41" spans="1:53" ht="30" customHeight="1">
      <c r="A41" s="902" t="s">
        <v>1399</v>
      </c>
      <c r="B41" s="903"/>
      <c r="C41" s="903"/>
      <c r="D41" s="903"/>
      <c r="E41" s="903"/>
      <c r="F41" s="903"/>
      <c r="G41" s="903"/>
      <c r="H41" s="903"/>
      <c r="I41" s="903"/>
      <c r="J41" s="903"/>
      <c r="K41" s="903"/>
      <c r="L41" s="903"/>
      <c r="M41" s="903"/>
      <c r="N41" s="903"/>
      <c r="O41" s="903"/>
      <c r="P41" s="904"/>
      <c r="R41" s="52"/>
      <c r="T41" s="74"/>
      <c r="U41" s="74"/>
      <c r="V41" s="74"/>
    </row>
    <row r="42" spans="1:53" s="53" customFormat="1" ht="22.5" customHeight="1">
      <c r="A42" s="221" t="s">
        <v>828</v>
      </c>
      <c r="B42" s="197"/>
      <c r="C42" s="151">
        <v>5.2</v>
      </c>
      <c r="D42" s="151">
        <v>6</v>
      </c>
      <c r="E42" s="487"/>
      <c r="F42" s="395">
        <v>1260</v>
      </c>
      <c r="G42" s="395"/>
      <c r="H42" s="149">
        <v>136300</v>
      </c>
      <c r="I42" s="150"/>
      <c r="J42" s="117">
        <f t="shared" ref="J42:J47" si="16">$D$3</f>
        <v>0</v>
      </c>
      <c r="K42" s="638">
        <f t="shared" ref="K42:K47" si="17">SUM(F42-(F42*J42))</f>
        <v>1260</v>
      </c>
      <c r="L42" s="414">
        <f t="shared" ref="L42:L47" si="18">SUM(F42-(F42*J42))</f>
        <v>1260</v>
      </c>
      <c r="M42" s="429">
        <f t="shared" ref="M42:M47" si="19">I42*L42</f>
        <v>0</v>
      </c>
      <c r="N42" s="431" t="s">
        <v>110</v>
      </c>
      <c r="O42" s="430">
        <v>0.29099999999999998</v>
      </c>
      <c r="P42" s="435">
        <v>36</v>
      </c>
      <c r="Q42" s="52"/>
      <c r="R42" s="52"/>
      <c r="S42" s="52"/>
      <c r="T42" s="74"/>
      <c r="U42" s="74"/>
      <c r="V42" s="74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</row>
    <row r="43" spans="1:53" s="53" customFormat="1" ht="22.5" customHeight="1">
      <c r="A43" s="221" t="s">
        <v>864</v>
      </c>
      <c r="B43" s="197"/>
      <c r="C43" s="152">
        <v>6.25</v>
      </c>
      <c r="D43" s="153">
        <v>7</v>
      </c>
      <c r="E43" s="487"/>
      <c r="F43" s="395">
        <v>1683</v>
      </c>
      <c r="G43" s="395"/>
      <c r="H43" s="149">
        <v>182100</v>
      </c>
      <c r="I43" s="150"/>
      <c r="J43" s="117">
        <f t="shared" si="16"/>
        <v>0</v>
      </c>
      <c r="K43" s="638">
        <f t="shared" si="17"/>
        <v>1683</v>
      </c>
      <c r="L43" s="414">
        <f t="shared" si="18"/>
        <v>1683</v>
      </c>
      <c r="M43" s="429">
        <f t="shared" si="19"/>
        <v>0</v>
      </c>
      <c r="N43" s="431" t="s">
        <v>110</v>
      </c>
      <c r="O43" s="430">
        <v>0.29099999999999998</v>
      </c>
      <c r="P43" s="435">
        <v>36</v>
      </c>
      <c r="Q43" s="52"/>
      <c r="R43" s="52"/>
      <c r="S43" s="52"/>
      <c r="T43" s="74"/>
      <c r="U43" s="74"/>
      <c r="V43" s="74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</row>
    <row r="44" spans="1:53" s="53" customFormat="1" ht="22.5" customHeight="1">
      <c r="A44" s="221" t="s">
        <v>829</v>
      </c>
      <c r="B44" s="197"/>
      <c r="C44" s="151">
        <v>6.8</v>
      </c>
      <c r="D44" s="153">
        <v>8</v>
      </c>
      <c r="E44" s="487"/>
      <c r="F44" s="395">
        <v>1805</v>
      </c>
      <c r="G44" s="395"/>
      <c r="H44" s="149">
        <v>195300</v>
      </c>
      <c r="I44" s="150"/>
      <c r="J44" s="117">
        <f t="shared" si="16"/>
        <v>0</v>
      </c>
      <c r="K44" s="638">
        <f t="shared" si="17"/>
        <v>1805</v>
      </c>
      <c r="L44" s="414">
        <f t="shared" si="18"/>
        <v>1805</v>
      </c>
      <c r="M44" s="429">
        <f t="shared" si="19"/>
        <v>0</v>
      </c>
      <c r="N44" s="431" t="s">
        <v>110</v>
      </c>
      <c r="O44" s="430">
        <v>0.29099999999999998</v>
      </c>
      <c r="P44" s="435">
        <v>36</v>
      </c>
      <c r="Q44" s="52"/>
      <c r="R44" s="52"/>
      <c r="S44" s="52"/>
      <c r="T44" s="74"/>
      <c r="U44" s="74"/>
      <c r="V44" s="74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</row>
    <row r="45" spans="1:53" s="53" customFormat="1" ht="22.5" customHeight="1">
      <c r="A45" s="238" t="s">
        <v>847</v>
      </c>
      <c r="B45" s="197"/>
      <c r="C45" s="151">
        <v>8.5</v>
      </c>
      <c r="D45" s="153">
        <v>10</v>
      </c>
      <c r="E45" s="487"/>
      <c r="F45" s="395">
        <v>2004</v>
      </c>
      <c r="G45" s="395"/>
      <c r="H45" s="149">
        <v>216800</v>
      </c>
      <c r="I45" s="150"/>
      <c r="J45" s="117">
        <f t="shared" si="16"/>
        <v>0</v>
      </c>
      <c r="K45" s="638">
        <f t="shared" si="17"/>
        <v>2004</v>
      </c>
      <c r="L45" s="414">
        <f t="shared" si="18"/>
        <v>2004</v>
      </c>
      <c r="M45" s="429">
        <f t="shared" si="19"/>
        <v>0</v>
      </c>
      <c r="N45" s="431" t="s">
        <v>111</v>
      </c>
      <c r="O45" s="430">
        <v>0.45200000000000001</v>
      </c>
      <c r="P45" s="435">
        <v>58</v>
      </c>
      <c r="Q45" s="52"/>
      <c r="R45" s="52"/>
      <c r="S45" s="52"/>
      <c r="T45" s="74"/>
      <c r="U45" s="74"/>
      <c r="V45" s="74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</row>
    <row r="46" spans="1:53" s="53" customFormat="1" ht="22.5" customHeight="1">
      <c r="A46" s="238" t="s">
        <v>848</v>
      </c>
      <c r="B46" s="197"/>
      <c r="C46" s="151">
        <v>9.4</v>
      </c>
      <c r="D46" s="153">
        <v>11.2</v>
      </c>
      <c r="E46" s="487"/>
      <c r="F46" s="395">
        <v>2678</v>
      </c>
      <c r="G46" s="395"/>
      <c r="H46" s="149">
        <v>289700</v>
      </c>
      <c r="I46" s="150"/>
      <c r="J46" s="117">
        <f t="shared" si="16"/>
        <v>0</v>
      </c>
      <c r="K46" s="638">
        <f t="shared" si="17"/>
        <v>2678</v>
      </c>
      <c r="L46" s="414">
        <f t="shared" si="18"/>
        <v>2678</v>
      </c>
      <c r="M46" s="429">
        <f t="shared" si="19"/>
        <v>0</v>
      </c>
      <c r="N46" s="431" t="s">
        <v>111</v>
      </c>
      <c r="O46" s="430">
        <v>0.45200000000000001</v>
      </c>
      <c r="P46" s="435">
        <v>58</v>
      </c>
      <c r="Q46" s="52"/>
      <c r="R46" s="52"/>
      <c r="S46" s="52"/>
      <c r="T46" s="74"/>
      <c r="U46" s="74"/>
      <c r="V46" s="74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</row>
    <row r="47" spans="1:53" s="53" customFormat="1" ht="22.5" customHeight="1">
      <c r="A47" s="238" t="s">
        <v>850</v>
      </c>
      <c r="B47" s="197"/>
      <c r="C47" s="151">
        <v>12</v>
      </c>
      <c r="D47" s="153">
        <v>13.3</v>
      </c>
      <c r="E47" s="487"/>
      <c r="F47" s="395">
        <v>2679</v>
      </c>
      <c r="G47" s="395"/>
      <c r="H47" s="149">
        <v>289800</v>
      </c>
      <c r="I47" s="150"/>
      <c r="J47" s="117">
        <f t="shared" si="16"/>
        <v>0</v>
      </c>
      <c r="K47" s="638">
        <f t="shared" si="17"/>
        <v>2679</v>
      </c>
      <c r="L47" s="414">
        <f t="shared" si="18"/>
        <v>2679</v>
      </c>
      <c r="M47" s="429">
        <f t="shared" si="19"/>
        <v>0</v>
      </c>
      <c r="N47" s="431" t="s">
        <v>111</v>
      </c>
      <c r="O47" s="430">
        <v>0.45200000000000001</v>
      </c>
      <c r="P47" s="435">
        <v>58</v>
      </c>
      <c r="Q47" s="52"/>
      <c r="R47" s="52"/>
      <c r="S47" s="52"/>
      <c r="T47" s="74"/>
      <c r="U47" s="74"/>
      <c r="V47" s="74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</row>
    <row r="48" spans="1:53" ht="40.200000000000003" customHeight="1">
      <c r="A48" s="930" t="s">
        <v>1183</v>
      </c>
      <c r="B48" s="921"/>
      <c r="C48" s="921"/>
      <c r="D48" s="921"/>
      <c r="E48" s="921"/>
      <c r="F48" s="921"/>
      <c r="G48" s="921"/>
      <c r="H48" s="921"/>
      <c r="I48" s="921"/>
      <c r="J48" s="921"/>
      <c r="K48" s="921"/>
      <c r="L48" s="921"/>
      <c r="M48" s="921"/>
      <c r="N48" s="921"/>
      <c r="O48" s="921"/>
      <c r="P48" s="239"/>
      <c r="Q48" s="57"/>
      <c r="R48" s="57"/>
      <c r="S48" s="57"/>
      <c r="T48" s="74"/>
      <c r="U48" s="74"/>
      <c r="V48" s="74"/>
    </row>
    <row r="49" spans="1:53" ht="69.75" customHeight="1">
      <c r="A49" s="316" t="s">
        <v>21</v>
      </c>
      <c r="B49" s="933" t="s">
        <v>533</v>
      </c>
      <c r="C49" s="728"/>
      <c r="D49" s="728"/>
      <c r="E49" s="729"/>
      <c r="F49" s="132" t="s">
        <v>181</v>
      </c>
      <c r="G49" s="132"/>
      <c r="H49" s="191" t="s">
        <v>259</v>
      </c>
      <c r="I49" s="202" t="s">
        <v>1174</v>
      </c>
      <c r="J49" s="202" t="s">
        <v>12</v>
      </c>
      <c r="K49" s="133" t="s">
        <v>177</v>
      </c>
      <c r="L49" s="202"/>
      <c r="M49" s="133" t="s">
        <v>17</v>
      </c>
      <c r="N49" s="131"/>
      <c r="O49" s="202" t="s">
        <v>13</v>
      </c>
      <c r="P49" s="220" t="s">
        <v>14</v>
      </c>
      <c r="T49" s="74"/>
      <c r="U49" s="74"/>
      <c r="V49" s="74"/>
    </row>
    <row r="50" spans="1:53" ht="25.95" customHeight="1">
      <c r="A50" s="240" t="s">
        <v>1373</v>
      </c>
      <c r="B50" s="727" t="s">
        <v>161</v>
      </c>
      <c r="C50" s="725"/>
      <c r="D50" s="725"/>
      <c r="E50" s="726"/>
      <c r="F50" s="396">
        <v>194</v>
      </c>
      <c r="G50" s="396"/>
      <c r="H50" s="190">
        <v>21000</v>
      </c>
      <c r="I50" s="150"/>
      <c r="J50" s="117">
        <f t="shared" ref="J50:J52" si="20">$D$3</f>
        <v>0</v>
      </c>
      <c r="K50" s="449">
        <f>SUM(F50-(F50*J50))</f>
        <v>194</v>
      </c>
      <c r="L50" s="420"/>
      <c r="M50" s="429">
        <f t="shared" ref="M50:M52" si="21">I50*K50</f>
        <v>0</v>
      </c>
      <c r="N50" s="426"/>
      <c r="O50" s="427">
        <v>1.2E-2</v>
      </c>
      <c r="P50" s="439">
        <v>1.8</v>
      </c>
      <c r="R50" s="52"/>
      <c r="T50" s="74"/>
      <c r="U50" s="74"/>
      <c r="V50" s="74"/>
    </row>
    <row r="51" spans="1:53" s="9" customFormat="1" ht="25.95" customHeight="1">
      <c r="A51" s="240" t="s">
        <v>1374</v>
      </c>
      <c r="B51" s="727" t="s">
        <v>162</v>
      </c>
      <c r="C51" s="725"/>
      <c r="D51" s="725"/>
      <c r="E51" s="726"/>
      <c r="F51" s="396">
        <v>194</v>
      </c>
      <c r="G51" s="396"/>
      <c r="H51" s="190">
        <v>21000</v>
      </c>
      <c r="I51" s="150"/>
      <c r="J51" s="117">
        <f t="shared" si="20"/>
        <v>0</v>
      </c>
      <c r="K51" s="449">
        <f t="shared" ref="K51:K52" si="22">SUM(F51-(F51*J51))</f>
        <v>194</v>
      </c>
      <c r="L51" s="420"/>
      <c r="M51" s="429">
        <f t="shared" si="21"/>
        <v>0</v>
      </c>
      <c r="N51" s="426"/>
      <c r="O51" s="427">
        <v>1.2E-2</v>
      </c>
      <c r="P51" s="439">
        <v>1.8</v>
      </c>
      <c r="Q51" s="47"/>
      <c r="R51" s="52"/>
      <c r="S51" s="47"/>
      <c r="T51" s="74"/>
      <c r="U51" s="74"/>
      <c r="V51" s="74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</row>
    <row r="52" spans="1:53" s="9" customFormat="1" ht="25.95" customHeight="1">
      <c r="A52" s="240" t="s">
        <v>1375</v>
      </c>
      <c r="B52" s="727" t="s">
        <v>162</v>
      </c>
      <c r="C52" s="725"/>
      <c r="D52" s="725"/>
      <c r="E52" s="726"/>
      <c r="F52" s="396">
        <v>194</v>
      </c>
      <c r="G52" s="396"/>
      <c r="H52" s="190">
        <v>21000</v>
      </c>
      <c r="I52" s="150"/>
      <c r="J52" s="117">
        <f t="shared" si="20"/>
        <v>0</v>
      </c>
      <c r="K52" s="449">
        <f t="shared" si="22"/>
        <v>194</v>
      </c>
      <c r="L52" s="420"/>
      <c r="M52" s="429">
        <f t="shared" si="21"/>
        <v>0</v>
      </c>
      <c r="N52" s="426"/>
      <c r="O52" s="427">
        <v>1.2E-2</v>
      </c>
      <c r="P52" s="439">
        <v>1.8</v>
      </c>
      <c r="Q52" s="47"/>
      <c r="R52" s="52"/>
      <c r="S52" s="47"/>
      <c r="T52" s="74"/>
      <c r="U52" s="74"/>
      <c r="V52" s="74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</row>
    <row r="53" spans="1:53" s="46" customFormat="1" ht="13.5" customHeight="1">
      <c r="A53" s="234" t="s">
        <v>189</v>
      </c>
      <c r="B53" s="23"/>
      <c r="C53" s="23"/>
      <c r="D53" s="23"/>
      <c r="E53" s="527"/>
      <c r="F53" s="23"/>
      <c r="G53" s="23"/>
      <c r="H53" s="23"/>
      <c r="I53" s="23"/>
      <c r="J53" s="23"/>
      <c r="K53" s="23"/>
      <c r="L53" s="23"/>
      <c r="M53" s="65"/>
      <c r="N53" s="65"/>
      <c r="O53" s="65"/>
      <c r="P53" s="241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</row>
    <row r="54" spans="1:53" s="46" customFormat="1" ht="13.5" customHeight="1">
      <c r="A54" s="910" t="str">
        <f>'Бытовая серия'!A129:R129</f>
        <v>www.general-aircond.ru</v>
      </c>
      <c r="B54" s="911"/>
      <c r="C54" s="911"/>
      <c r="D54" s="911"/>
      <c r="E54" s="911"/>
      <c r="F54" s="911"/>
      <c r="G54" s="911"/>
      <c r="H54" s="911"/>
      <c r="I54" s="911"/>
      <c r="J54" s="911"/>
      <c r="K54" s="911"/>
      <c r="L54" s="911"/>
      <c r="M54" s="911"/>
      <c r="N54" s="911"/>
      <c r="O54" s="911"/>
      <c r="P54" s="912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</row>
    <row r="55" spans="1:53" ht="13.5" customHeight="1">
      <c r="A55" s="899"/>
      <c r="B55" s="900"/>
      <c r="C55" s="900"/>
      <c r="D55" s="900"/>
      <c r="E55" s="900"/>
      <c r="F55" s="900"/>
      <c r="G55" s="900"/>
      <c r="H55" s="900"/>
      <c r="I55" s="900"/>
      <c r="J55" s="900"/>
      <c r="K55" s="900"/>
      <c r="L55" s="900"/>
      <c r="M55" s="900"/>
      <c r="N55" s="900"/>
      <c r="O55" s="900"/>
      <c r="P55" s="901"/>
      <c r="Q55" s="59"/>
      <c r="R55" s="59"/>
    </row>
    <row r="56" spans="1:53" ht="13.5" customHeight="1">
      <c r="A56" s="891" t="str">
        <f>'Бытовая серия'!A131:R131</f>
        <v>компания "АЯК-Москва"</v>
      </c>
      <c r="B56" s="932"/>
      <c r="C56" s="932"/>
      <c r="D56" s="932"/>
      <c r="E56" s="932"/>
      <c r="F56" s="932"/>
      <c r="G56" s="932"/>
      <c r="H56" s="932"/>
      <c r="I56" s="932"/>
      <c r="J56" s="932"/>
      <c r="K56" s="932"/>
      <c r="L56" s="932"/>
      <c r="M56" s="932"/>
      <c r="N56" s="932"/>
      <c r="O56" s="932"/>
      <c r="P56" s="892"/>
      <c r="Q56" s="59"/>
      <c r="R56" s="59"/>
    </row>
    <row r="57" spans="1:53" ht="13.5" customHeight="1">
      <c r="A57" s="891" t="str">
        <f>'Бытовая серия'!A132:R132</f>
        <v>111020, г. Москва, ул. 2-я Синичкина, д. 9А, Бизнес-центр Синица Плаза</v>
      </c>
      <c r="B57" s="932"/>
      <c r="C57" s="932"/>
      <c r="D57" s="932"/>
      <c r="E57" s="932"/>
      <c r="F57" s="932"/>
      <c r="G57" s="932"/>
      <c r="H57" s="932"/>
      <c r="I57" s="932"/>
      <c r="J57" s="932"/>
      <c r="K57" s="932"/>
      <c r="L57" s="932"/>
      <c r="M57" s="932"/>
      <c r="N57" s="932"/>
      <c r="O57" s="932"/>
      <c r="P57" s="892"/>
      <c r="Q57" s="59"/>
      <c r="R57" s="59"/>
    </row>
    <row r="58" spans="1:53" ht="13.5" customHeight="1" thickBot="1">
      <c r="A58" s="893" t="str">
        <f>'Бытовая серия'!A133:R133</f>
        <v>Тел./факс: 8-800-23456-05</v>
      </c>
      <c r="B58" s="894"/>
      <c r="C58" s="894"/>
      <c r="D58" s="894"/>
      <c r="E58" s="894"/>
      <c r="F58" s="894"/>
      <c r="G58" s="894"/>
      <c r="H58" s="894"/>
      <c r="I58" s="894"/>
      <c r="J58" s="894"/>
      <c r="K58" s="894"/>
      <c r="L58" s="894"/>
      <c r="M58" s="894"/>
      <c r="N58" s="894"/>
      <c r="O58" s="894"/>
      <c r="P58" s="895"/>
      <c r="Q58" s="59"/>
      <c r="R58" s="59"/>
    </row>
    <row r="59" spans="1:53" s="47" customFormat="1" ht="5.4" customHeight="1">
      <c r="A59" s="64"/>
      <c r="B59" s="64"/>
      <c r="C59" s="64"/>
      <c r="D59" s="64"/>
      <c r="E59" s="528"/>
      <c r="F59" s="64"/>
      <c r="G59" s="64"/>
      <c r="H59" s="64"/>
      <c r="I59" s="64"/>
      <c r="J59" s="64"/>
      <c r="K59" s="64"/>
      <c r="L59" s="64"/>
      <c r="M59" s="931"/>
      <c r="N59" s="931"/>
      <c r="O59" s="931"/>
      <c r="P59" s="931"/>
      <c r="Q59" s="57"/>
      <c r="R59" s="57"/>
    </row>
    <row r="60" spans="1:53" s="47" customFormat="1">
      <c r="E60" s="62"/>
      <c r="Q60" s="57"/>
      <c r="R60" s="57"/>
    </row>
    <row r="61" spans="1:53" s="47" customFormat="1">
      <c r="E61" s="62"/>
    </row>
    <row r="62" spans="1:53" s="47" customFormat="1">
      <c r="E62" s="62"/>
    </row>
    <row r="63" spans="1:53" s="47" customFormat="1">
      <c r="E63" s="62"/>
    </row>
    <row r="64" spans="1:53" s="47" customFormat="1">
      <c r="E64" s="62"/>
    </row>
    <row r="65" spans="5:5" s="47" customFormat="1">
      <c r="E65" s="62"/>
    </row>
    <row r="66" spans="5:5" s="47" customFormat="1">
      <c r="E66" s="62"/>
    </row>
    <row r="67" spans="5:5" s="47" customFormat="1">
      <c r="E67" s="62"/>
    </row>
    <row r="68" spans="5:5" s="47" customFormat="1">
      <c r="E68" s="62"/>
    </row>
    <row r="69" spans="5:5" s="47" customFormat="1">
      <c r="E69" s="62"/>
    </row>
    <row r="70" spans="5:5" s="47" customFormat="1">
      <c r="E70" s="62"/>
    </row>
    <row r="71" spans="5:5" s="47" customFormat="1">
      <c r="E71" s="62"/>
    </row>
    <row r="72" spans="5:5" s="47" customFormat="1">
      <c r="E72" s="62"/>
    </row>
    <row r="73" spans="5:5" s="47" customFormat="1">
      <c r="E73" s="62"/>
    </row>
    <row r="74" spans="5:5" s="47" customFormat="1">
      <c r="E74" s="62"/>
    </row>
    <row r="75" spans="5:5" s="47" customFormat="1">
      <c r="E75" s="62"/>
    </row>
    <row r="76" spans="5:5" s="47" customFormat="1">
      <c r="E76" s="62"/>
    </row>
    <row r="77" spans="5:5" s="47" customFormat="1">
      <c r="E77" s="62"/>
    </row>
    <row r="78" spans="5:5" s="47" customFormat="1">
      <c r="E78" s="62"/>
    </row>
    <row r="79" spans="5:5" s="47" customFormat="1">
      <c r="E79" s="62"/>
    </row>
    <row r="80" spans="5:5" s="47" customFormat="1">
      <c r="E80" s="62"/>
    </row>
    <row r="81" spans="5:5" s="47" customFormat="1">
      <c r="E81" s="62"/>
    </row>
    <row r="82" spans="5:5" s="47" customFormat="1">
      <c r="E82" s="62"/>
    </row>
    <row r="83" spans="5:5" s="47" customFormat="1">
      <c r="E83" s="62"/>
    </row>
    <row r="84" spans="5:5" s="47" customFormat="1">
      <c r="E84" s="62"/>
    </row>
    <row r="85" spans="5:5" s="47" customFormat="1">
      <c r="E85" s="62"/>
    </row>
    <row r="86" spans="5:5" s="47" customFormat="1">
      <c r="E86" s="62"/>
    </row>
    <row r="87" spans="5:5" s="47" customFormat="1">
      <c r="E87" s="62"/>
    </row>
    <row r="88" spans="5:5" s="47" customFormat="1">
      <c r="E88" s="62"/>
    </row>
    <row r="89" spans="5:5" s="47" customFormat="1">
      <c r="E89" s="62"/>
    </row>
    <row r="90" spans="5:5" s="47" customFormat="1">
      <c r="E90" s="62"/>
    </row>
    <row r="91" spans="5:5" s="47" customFormat="1">
      <c r="E91" s="62"/>
    </row>
    <row r="92" spans="5:5" s="47" customFormat="1">
      <c r="E92" s="62"/>
    </row>
    <row r="93" spans="5:5" s="47" customFormat="1">
      <c r="E93" s="62"/>
    </row>
    <row r="94" spans="5:5" s="47" customFormat="1">
      <c r="E94" s="62"/>
    </row>
    <row r="95" spans="5:5" s="47" customFormat="1">
      <c r="E95" s="62"/>
    </row>
    <row r="96" spans="5:5" s="47" customFormat="1">
      <c r="E96" s="62"/>
    </row>
    <row r="97" spans="5:5" s="47" customFormat="1">
      <c r="E97" s="62"/>
    </row>
    <row r="98" spans="5:5" s="47" customFormat="1">
      <c r="E98" s="62"/>
    </row>
    <row r="99" spans="5:5" s="47" customFormat="1">
      <c r="E99" s="62"/>
    </row>
    <row r="100" spans="5:5" s="47" customFormat="1">
      <c r="E100" s="62"/>
    </row>
    <row r="101" spans="5:5" s="47" customFormat="1">
      <c r="E101" s="62"/>
    </row>
    <row r="102" spans="5:5" s="47" customFormat="1">
      <c r="E102" s="62"/>
    </row>
    <row r="103" spans="5:5" s="47" customFormat="1">
      <c r="E103" s="62"/>
    </row>
    <row r="104" spans="5:5" s="47" customFormat="1">
      <c r="E104" s="62"/>
    </row>
    <row r="105" spans="5:5" s="47" customFormat="1">
      <c r="E105" s="62"/>
    </row>
    <row r="106" spans="5:5" s="47" customFormat="1">
      <c r="E106" s="62"/>
    </row>
    <row r="107" spans="5:5" s="47" customFormat="1">
      <c r="E107" s="62"/>
    </row>
    <row r="108" spans="5:5" s="47" customFormat="1">
      <c r="E108" s="62"/>
    </row>
    <row r="109" spans="5:5" s="47" customFormat="1">
      <c r="E109" s="62"/>
    </row>
    <row r="110" spans="5:5" s="47" customFormat="1">
      <c r="E110" s="62"/>
    </row>
    <row r="111" spans="5:5" s="47" customFormat="1">
      <c r="E111" s="62"/>
    </row>
    <row r="112" spans="5:5" s="47" customFormat="1">
      <c r="E112" s="62"/>
    </row>
    <row r="113" spans="5:5" s="47" customFormat="1">
      <c r="E113" s="62"/>
    </row>
    <row r="114" spans="5:5" s="47" customFormat="1">
      <c r="E114" s="62"/>
    </row>
    <row r="115" spans="5:5" s="47" customFormat="1">
      <c r="E115" s="62"/>
    </row>
    <row r="116" spans="5:5" s="47" customFormat="1">
      <c r="E116" s="62"/>
    </row>
    <row r="117" spans="5:5" s="47" customFormat="1">
      <c r="E117" s="62"/>
    </row>
    <row r="118" spans="5:5" s="47" customFormat="1">
      <c r="E118" s="62"/>
    </row>
    <row r="119" spans="5:5" s="47" customFormat="1">
      <c r="E119" s="62"/>
    </row>
    <row r="120" spans="5:5" s="47" customFormat="1">
      <c r="E120" s="62"/>
    </row>
    <row r="121" spans="5:5" s="47" customFormat="1">
      <c r="E121" s="62"/>
    </row>
    <row r="122" spans="5:5" s="47" customFormat="1">
      <c r="E122" s="62"/>
    </row>
    <row r="123" spans="5:5" s="47" customFormat="1">
      <c r="E123" s="62"/>
    </row>
    <row r="124" spans="5:5" s="47" customFormat="1">
      <c r="E124" s="62"/>
    </row>
    <row r="125" spans="5:5" s="47" customFormat="1">
      <c r="E125" s="62"/>
    </row>
    <row r="126" spans="5:5" s="47" customFormat="1">
      <c r="E126" s="62"/>
    </row>
    <row r="127" spans="5:5" s="47" customFormat="1">
      <c r="E127" s="62"/>
    </row>
    <row r="128" spans="5:5" s="47" customFormat="1">
      <c r="E128" s="62"/>
    </row>
    <row r="129" spans="5:5" s="47" customFormat="1">
      <c r="E129" s="62"/>
    </row>
    <row r="130" spans="5:5" s="47" customFormat="1">
      <c r="E130" s="62"/>
    </row>
    <row r="131" spans="5:5" s="47" customFormat="1">
      <c r="E131" s="62"/>
    </row>
    <row r="132" spans="5:5" s="47" customFormat="1">
      <c r="E132" s="62"/>
    </row>
    <row r="133" spans="5:5" s="47" customFormat="1">
      <c r="E133" s="62"/>
    </row>
    <row r="134" spans="5:5" s="47" customFormat="1">
      <c r="E134" s="62"/>
    </row>
    <row r="135" spans="5:5" s="47" customFormat="1">
      <c r="E135" s="62"/>
    </row>
    <row r="136" spans="5:5" s="47" customFormat="1">
      <c r="E136" s="62"/>
    </row>
    <row r="137" spans="5:5" s="47" customFormat="1">
      <c r="E137" s="62"/>
    </row>
    <row r="138" spans="5:5" s="47" customFormat="1">
      <c r="E138" s="62"/>
    </row>
    <row r="139" spans="5:5" s="47" customFormat="1">
      <c r="E139" s="62"/>
    </row>
    <row r="140" spans="5:5" s="47" customFormat="1">
      <c r="E140" s="62"/>
    </row>
    <row r="141" spans="5:5" s="47" customFormat="1">
      <c r="E141" s="62"/>
    </row>
    <row r="142" spans="5:5" s="47" customFormat="1">
      <c r="E142" s="62"/>
    </row>
    <row r="143" spans="5:5" s="47" customFormat="1">
      <c r="E143" s="62"/>
    </row>
    <row r="144" spans="5:5" s="47" customFormat="1">
      <c r="E144" s="62"/>
    </row>
    <row r="145" spans="5:5" s="47" customFormat="1">
      <c r="E145" s="62"/>
    </row>
    <row r="146" spans="5:5" s="47" customFormat="1">
      <c r="E146" s="62"/>
    </row>
    <row r="147" spans="5:5" s="47" customFormat="1">
      <c r="E147" s="62"/>
    </row>
    <row r="148" spans="5:5" s="47" customFormat="1">
      <c r="E148" s="62"/>
    </row>
    <row r="149" spans="5:5" s="47" customFormat="1">
      <c r="E149" s="62"/>
    </row>
    <row r="150" spans="5:5" s="47" customFormat="1">
      <c r="E150" s="62"/>
    </row>
    <row r="151" spans="5:5" s="47" customFormat="1">
      <c r="E151" s="62"/>
    </row>
    <row r="152" spans="5:5" s="47" customFormat="1">
      <c r="E152" s="62"/>
    </row>
    <row r="153" spans="5:5" s="47" customFormat="1">
      <c r="E153" s="62"/>
    </row>
    <row r="154" spans="5:5" s="47" customFormat="1">
      <c r="E154" s="62"/>
    </row>
    <row r="155" spans="5:5" s="47" customFormat="1">
      <c r="E155" s="62"/>
    </row>
    <row r="156" spans="5:5" s="47" customFormat="1">
      <c r="E156" s="62"/>
    </row>
    <row r="157" spans="5:5" s="47" customFormat="1">
      <c r="E157" s="62"/>
    </row>
    <row r="158" spans="5:5" s="47" customFormat="1">
      <c r="E158" s="62"/>
    </row>
    <row r="159" spans="5:5" s="47" customFormat="1">
      <c r="E159" s="62"/>
    </row>
    <row r="160" spans="5:5" s="47" customFormat="1">
      <c r="E160" s="62"/>
    </row>
    <row r="161" spans="5:5" s="47" customFormat="1">
      <c r="E161" s="62"/>
    </row>
    <row r="162" spans="5:5" s="47" customFormat="1">
      <c r="E162" s="62"/>
    </row>
    <row r="163" spans="5:5" s="47" customFormat="1">
      <c r="E163" s="62"/>
    </row>
    <row r="164" spans="5:5" s="47" customFormat="1">
      <c r="E164" s="62"/>
    </row>
    <row r="165" spans="5:5" s="47" customFormat="1">
      <c r="E165" s="62"/>
    </row>
    <row r="166" spans="5:5" s="47" customFormat="1">
      <c r="E166" s="62"/>
    </row>
    <row r="167" spans="5:5" s="47" customFormat="1">
      <c r="E167" s="62"/>
    </row>
    <row r="168" spans="5:5" s="47" customFormat="1">
      <c r="E168" s="62"/>
    </row>
    <row r="169" spans="5:5" s="47" customFormat="1">
      <c r="E169" s="62"/>
    </row>
    <row r="170" spans="5:5" s="47" customFormat="1">
      <c r="E170" s="62"/>
    </row>
    <row r="171" spans="5:5" s="47" customFormat="1">
      <c r="E171" s="62"/>
    </row>
    <row r="172" spans="5:5" s="47" customFormat="1">
      <c r="E172" s="62"/>
    </row>
    <row r="173" spans="5:5" s="47" customFormat="1">
      <c r="E173" s="62"/>
    </row>
    <row r="174" spans="5:5" s="47" customFormat="1">
      <c r="E174" s="62"/>
    </row>
    <row r="175" spans="5:5" s="47" customFormat="1">
      <c r="E175" s="62"/>
    </row>
    <row r="176" spans="5:5" s="47" customFormat="1">
      <c r="E176" s="62"/>
    </row>
    <row r="177" spans="5:5" s="47" customFormat="1">
      <c r="E177" s="62"/>
    </row>
    <row r="178" spans="5:5" s="47" customFormat="1">
      <c r="E178" s="62"/>
    </row>
    <row r="179" spans="5:5" s="47" customFormat="1">
      <c r="E179" s="62"/>
    </row>
    <row r="180" spans="5:5" s="47" customFormat="1">
      <c r="E180" s="62"/>
    </row>
    <row r="181" spans="5:5" s="47" customFormat="1">
      <c r="E181" s="62"/>
    </row>
    <row r="182" spans="5:5" s="47" customFormat="1">
      <c r="E182" s="62"/>
    </row>
    <row r="183" spans="5:5" s="47" customFormat="1">
      <c r="E183" s="62"/>
    </row>
    <row r="184" spans="5:5" s="47" customFormat="1">
      <c r="E184" s="62"/>
    </row>
    <row r="185" spans="5:5" s="47" customFormat="1">
      <c r="E185" s="62"/>
    </row>
    <row r="186" spans="5:5" s="47" customFormat="1">
      <c r="E186" s="62"/>
    </row>
    <row r="187" spans="5:5" s="47" customFormat="1">
      <c r="E187" s="62"/>
    </row>
    <row r="188" spans="5:5" s="47" customFormat="1">
      <c r="E188" s="62"/>
    </row>
    <row r="189" spans="5:5" s="47" customFormat="1">
      <c r="E189" s="62"/>
    </row>
    <row r="190" spans="5:5" s="47" customFormat="1">
      <c r="E190" s="62"/>
    </row>
    <row r="191" spans="5:5" s="47" customFormat="1">
      <c r="E191" s="62"/>
    </row>
    <row r="192" spans="5:5" s="47" customFormat="1">
      <c r="E192" s="62"/>
    </row>
    <row r="193" spans="5:5" s="47" customFormat="1">
      <c r="E193" s="62"/>
    </row>
    <row r="194" spans="5:5" s="47" customFormat="1">
      <c r="E194" s="62"/>
    </row>
    <row r="195" spans="5:5" s="47" customFormat="1">
      <c r="E195" s="62"/>
    </row>
    <row r="196" spans="5:5" s="47" customFormat="1">
      <c r="E196" s="62"/>
    </row>
    <row r="197" spans="5:5" s="47" customFormat="1">
      <c r="E197" s="62"/>
    </row>
    <row r="198" spans="5:5" s="47" customFormat="1">
      <c r="E198" s="62"/>
    </row>
    <row r="199" spans="5:5" s="47" customFormat="1">
      <c r="E199" s="62"/>
    </row>
    <row r="200" spans="5:5" s="47" customFormat="1">
      <c r="E200" s="62"/>
    </row>
    <row r="201" spans="5:5" s="47" customFormat="1">
      <c r="E201" s="62"/>
    </row>
    <row r="202" spans="5:5" s="47" customFormat="1">
      <c r="E202" s="62"/>
    </row>
    <row r="203" spans="5:5" s="47" customFormat="1">
      <c r="E203" s="62"/>
    </row>
    <row r="204" spans="5:5" s="47" customFormat="1">
      <c r="E204" s="62"/>
    </row>
    <row r="205" spans="5:5" s="47" customFormat="1">
      <c r="E205" s="62"/>
    </row>
    <row r="206" spans="5:5" s="47" customFormat="1">
      <c r="E206" s="62"/>
    </row>
    <row r="207" spans="5:5" s="47" customFormat="1">
      <c r="E207" s="62"/>
    </row>
    <row r="208" spans="5:5" s="47" customFormat="1">
      <c r="E208" s="62"/>
    </row>
    <row r="209" spans="5:5" s="47" customFormat="1">
      <c r="E209" s="62"/>
    </row>
    <row r="210" spans="5:5" s="47" customFormat="1">
      <c r="E210" s="62"/>
    </row>
    <row r="211" spans="5:5" s="47" customFormat="1">
      <c r="E211" s="62"/>
    </row>
    <row r="212" spans="5:5" s="47" customFormat="1">
      <c r="E212" s="62"/>
    </row>
    <row r="213" spans="5:5" s="47" customFormat="1">
      <c r="E213" s="62"/>
    </row>
    <row r="214" spans="5:5" s="47" customFormat="1">
      <c r="E214" s="62"/>
    </row>
    <row r="215" spans="5:5" s="47" customFormat="1">
      <c r="E215" s="62"/>
    </row>
    <row r="216" spans="5:5" s="47" customFormat="1">
      <c r="E216" s="62"/>
    </row>
    <row r="217" spans="5:5" s="47" customFormat="1">
      <c r="E217" s="62"/>
    </row>
    <row r="218" spans="5:5" s="47" customFormat="1">
      <c r="E218" s="62"/>
    </row>
    <row r="219" spans="5:5" s="47" customFormat="1">
      <c r="E219" s="62"/>
    </row>
    <row r="220" spans="5:5" s="47" customFormat="1">
      <c r="E220" s="62"/>
    </row>
    <row r="221" spans="5:5" s="47" customFormat="1">
      <c r="E221" s="62"/>
    </row>
  </sheetData>
  <customSheetViews>
    <customSheetView guid="{FA833650-9147-48FF-9246-B3943D91CD8D}" scale="70" showPageBreaks="1" printArea="1" hiddenColumns="1" view="pageBreakPreview">
      <pane ySplit="7" topLeftCell="A63" activePane="bottomLeft" state="frozen"/>
      <selection pane="bottomLeft" activeCell="M101" sqref="M101"/>
      <pageMargins left="0.25" right="0.25" top="0.75" bottom="0.75" header="0.3" footer="0.3"/>
      <pageSetup paperSize="9" scale="47" orientation="portrait" r:id="rId1"/>
    </customSheetView>
  </customSheetViews>
  <mergeCells count="82">
    <mergeCell ref="D20:D21"/>
    <mergeCell ref="I24:I25"/>
    <mergeCell ref="I26:I27"/>
    <mergeCell ref="D22:D23"/>
    <mergeCell ref="D28:D29"/>
    <mergeCell ref="G24:G25"/>
    <mergeCell ref="A19:P19"/>
    <mergeCell ref="A5:A7"/>
    <mergeCell ref="D6:D7"/>
    <mergeCell ref="C5:D5"/>
    <mergeCell ref="B5:B7"/>
    <mergeCell ref="C6:C7"/>
    <mergeCell ref="H5:H7"/>
    <mergeCell ref="J5:J7"/>
    <mergeCell ref="I5:I7"/>
    <mergeCell ref="F5:F7"/>
    <mergeCell ref="E5:E7"/>
    <mergeCell ref="G5:G7"/>
    <mergeCell ref="A56:P56"/>
    <mergeCell ref="L2:O2"/>
    <mergeCell ref="N5:N7"/>
    <mergeCell ref="N3:O3"/>
    <mergeCell ref="K3:L3"/>
    <mergeCell ref="O5:O7"/>
    <mergeCell ref="J4:P4"/>
    <mergeCell ref="P5:P7"/>
    <mergeCell ref="K5:K7"/>
    <mergeCell ref="M5:M7"/>
    <mergeCell ref="L5:L7"/>
    <mergeCell ref="I30:I31"/>
    <mergeCell ref="A8:L8"/>
    <mergeCell ref="A9:P9"/>
    <mergeCell ref="G20:G21"/>
    <mergeCell ref="G22:G23"/>
    <mergeCell ref="A58:P58"/>
    <mergeCell ref="M59:P59"/>
    <mergeCell ref="K22:K23"/>
    <mergeCell ref="K30:K31"/>
    <mergeCell ref="A57:P57"/>
    <mergeCell ref="A33:P33"/>
    <mergeCell ref="A54:P54"/>
    <mergeCell ref="A55:P55"/>
    <mergeCell ref="A32:P32"/>
    <mergeCell ref="A30:A31"/>
    <mergeCell ref="C30:C31"/>
    <mergeCell ref="D30:D31"/>
    <mergeCell ref="C22:C23"/>
    <mergeCell ref="B49:E49"/>
    <mergeCell ref="B50:E50"/>
    <mergeCell ref="E30:E31"/>
    <mergeCell ref="A41:P41"/>
    <mergeCell ref="E20:E21"/>
    <mergeCell ref="E22:E23"/>
    <mergeCell ref="A48:O48"/>
    <mergeCell ref="A40:P40"/>
    <mergeCell ref="A20:A21"/>
    <mergeCell ref="A26:A27"/>
    <mergeCell ref="C26:C27"/>
    <mergeCell ref="D26:D27"/>
    <mergeCell ref="E28:E29"/>
    <mergeCell ref="K28:K29"/>
    <mergeCell ref="G30:G31"/>
    <mergeCell ref="I28:I29"/>
    <mergeCell ref="C20:C21"/>
    <mergeCell ref="I20:I21"/>
    <mergeCell ref="I22:I23"/>
    <mergeCell ref="B51:E51"/>
    <mergeCell ref="B52:E52"/>
    <mergeCell ref="A18:P18"/>
    <mergeCell ref="K20:K21"/>
    <mergeCell ref="A24:A25"/>
    <mergeCell ref="C24:C25"/>
    <mergeCell ref="D24:D25"/>
    <mergeCell ref="E24:E25"/>
    <mergeCell ref="K24:K25"/>
    <mergeCell ref="A22:A23"/>
    <mergeCell ref="E26:E27"/>
    <mergeCell ref="K26:K27"/>
    <mergeCell ref="A28:A29"/>
    <mergeCell ref="C28:C29"/>
    <mergeCell ref="G26:G27"/>
    <mergeCell ref="G28:G29"/>
  </mergeCells>
  <conditionalFormatting sqref="A54:A58">
    <cfRule type="duplicateValues" dxfId="98" priority="1521" stopIfTrue="1"/>
  </conditionalFormatting>
  <hyperlinks>
    <hyperlink ref="A54" r:id="rId2" display="www.general-russia.ru"/>
  </hyperlinks>
  <pageMargins left="0.25" right="0.25" top="0.75" bottom="0.75" header="0.3" footer="0.3"/>
  <pageSetup paperSize="9" scale="44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427"/>
  <sheetViews>
    <sheetView showGridLines="0" view="pageBreakPreview" zoomScale="80" zoomScaleNormal="70" zoomScaleSheetLayoutView="80" workbookViewId="0">
      <pane xSplit="15" ySplit="6" topLeftCell="P7" activePane="bottomRight" state="frozen"/>
      <selection pane="topRight" activeCell="R1" sqref="R1"/>
      <selection pane="bottomLeft" activeCell="A7" sqref="A7"/>
      <selection pane="bottomRight" activeCell="R419" sqref="R419"/>
    </sheetView>
  </sheetViews>
  <sheetFormatPr defaultRowHeight="13.8"/>
  <cols>
    <col min="1" max="1" width="45.44140625" style="553" customWidth="1"/>
    <col min="2" max="2" width="23" customWidth="1"/>
    <col min="3" max="3" width="11" customWidth="1"/>
    <col min="6" max="6" width="13.44140625" customWidth="1"/>
    <col min="7" max="7" width="12.44140625" customWidth="1"/>
    <col min="8" max="8" width="14.33203125" customWidth="1"/>
    <col min="9" max="9" width="13.88671875" customWidth="1"/>
    <col min="10" max="10" width="10.109375" bestFit="1" customWidth="1"/>
    <col min="11" max="11" width="19.44140625" customWidth="1"/>
    <col min="12" max="12" width="11.5546875" customWidth="1"/>
    <col min="13" max="13" width="14.88671875" customWidth="1"/>
    <col min="14" max="15" width="9" bestFit="1" customWidth="1"/>
  </cols>
  <sheetData>
    <row r="1" spans="1:57" ht="37.799999999999997">
      <c r="A1" s="381"/>
      <c r="B1" s="349"/>
      <c r="C1" s="350"/>
      <c r="D1" s="349"/>
      <c r="E1" s="351"/>
      <c r="F1" s="349"/>
      <c r="G1" s="352"/>
      <c r="H1" s="349"/>
      <c r="I1" s="349"/>
      <c r="J1" s="354"/>
      <c r="K1" s="354"/>
      <c r="L1" s="354"/>
      <c r="M1" s="354"/>
      <c r="N1" s="382" t="s">
        <v>1132</v>
      </c>
      <c r="O1" s="356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</row>
    <row r="2" spans="1:57" ht="36" thickBot="1">
      <c r="A2" s="381"/>
      <c r="B2" s="349"/>
      <c r="C2" s="350"/>
      <c r="D2" s="357"/>
      <c r="E2" s="349"/>
      <c r="F2" s="349"/>
      <c r="G2" s="349"/>
      <c r="H2" s="349"/>
      <c r="I2" s="349"/>
      <c r="J2" s="354"/>
      <c r="K2" s="354"/>
      <c r="L2" s="369"/>
      <c r="M2" s="354"/>
      <c r="N2" s="356"/>
      <c r="O2" s="359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</row>
    <row r="3" spans="1:57" ht="18.600000000000001" thickBot="1">
      <c r="A3" s="569"/>
      <c r="B3" s="568" t="s">
        <v>459</v>
      </c>
      <c r="C3" s="567">
        <v>0</v>
      </c>
      <c r="D3" s="256"/>
      <c r="E3" s="257"/>
      <c r="F3" s="31"/>
      <c r="G3" s="568" t="s">
        <v>1462</v>
      </c>
      <c r="H3" s="567">
        <v>0</v>
      </c>
      <c r="I3" s="566" t="s">
        <v>175</v>
      </c>
      <c r="J3" s="258">
        <f>SUM(L10:L420)</f>
        <v>0</v>
      </c>
      <c r="K3" s="548" t="s">
        <v>301</v>
      </c>
      <c r="L3" s="108">
        <f>SUMPRODUCT(I7:I421,N7:N421)</f>
        <v>0</v>
      </c>
      <c r="M3" s="987" t="s">
        <v>174</v>
      </c>
      <c r="N3" s="987"/>
      <c r="O3" s="108">
        <f>SUMPRODUCT(I7:I421,O7:O421)</f>
        <v>0</v>
      </c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</row>
    <row r="4" spans="1:57">
      <c r="A4" s="565"/>
      <c r="B4" s="141"/>
      <c r="C4" s="92"/>
      <c r="D4" s="142"/>
      <c r="E4" s="142"/>
      <c r="F4" s="142"/>
      <c r="G4" s="142"/>
      <c r="H4" s="143"/>
      <c r="I4" s="92"/>
      <c r="J4" s="92"/>
      <c r="K4" s="92"/>
      <c r="L4" s="92"/>
      <c r="M4" s="92"/>
      <c r="N4" s="92"/>
      <c r="O4" s="134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</row>
    <row r="5" spans="1:57" ht="27.75" customHeight="1">
      <c r="A5" s="989" t="s">
        <v>21</v>
      </c>
      <c r="B5" s="959" t="s">
        <v>1463</v>
      </c>
      <c r="C5" s="788" t="s">
        <v>22</v>
      </c>
      <c r="D5" s="788"/>
      <c r="E5" s="788" t="s">
        <v>30</v>
      </c>
      <c r="F5" s="788"/>
      <c r="G5" s="965" t="s">
        <v>1465</v>
      </c>
      <c r="H5" s="781" t="s">
        <v>1554</v>
      </c>
      <c r="I5" s="791" t="s">
        <v>18</v>
      </c>
      <c r="J5" s="779" t="s">
        <v>12</v>
      </c>
      <c r="K5" s="777" t="s">
        <v>1464</v>
      </c>
      <c r="L5" s="777" t="s">
        <v>17</v>
      </c>
      <c r="M5" s="771" t="s">
        <v>98</v>
      </c>
      <c r="N5" s="771" t="s">
        <v>13</v>
      </c>
      <c r="O5" s="776" t="s">
        <v>14</v>
      </c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</row>
    <row r="6" spans="1:57" ht="52.5" customHeight="1">
      <c r="A6" s="989"/>
      <c r="B6" s="986"/>
      <c r="C6" s="541" t="s">
        <v>23</v>
      </c>
      <c r="D6" s="541" t="s">
        <v>24</v>
      </c>
      <c r="E6" s="541" t="s">
        <v>31</v>
      </c>
      <c r="F6" s="541" t="s">
        <v>32</v>
      </c>
      <c r="G6" s="967"/>
      <c r="H6" s="980"/>
      <c r="I6" s="791"/>
      <c r="J6" s="779"/>
      <c r="K6" s="777"/>
      <c r="L6" s="777"/>
      <c r="M6" s="866"/>
      <c r="N6" s="866"/>
      <c r="O6" s="866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</row>
    <row r="7" spans="1:57" s="1" customFormat="1" ht="31.2">
      <c r="A7" s="767" t="s">
        <v>332</v>
      </c>
      <c r="B7" s="765"/>
      <c r="C7" s="765"/>
      <c r="D7" s="765"/>
      <c r="E7" s="765"/>
      <c r="F7" s="765"/>
      <c r="G7" s="765"/>
      <c r="H7" s="765"/>
      <c r="I7" s="765"/>
      <c r="J7" s="765"/>
      <c r="K7" s="765"/>
      <c r="L7" s="765"/>
      <c r="M7" s="765"/>
      <c r="N7" s="765"/>
      <c r="O7" s="766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</row>
    <row r="8" spans="1:57" ht="18">
      <c r="A8" s="988" t="s">
        <v>292</v>
      </c>
      <c r="B8" s="988"/>
      <c r="C8" s="988"/>
      <c r="D8" s="988"/>
      <c r="E8" s="988"/>
      <c r="F8" s="988"/>
      <c r="G8" s="988"/>
      <c r="H8" s="988"/>
      <c r="I8" s="988"/>
      <c r="J8" s="988"/>
      <c r="K8" s="988"/>
      <c r="L8" s="988"/>
      <c r="M8" s="988"/>
      <c r="N8" s="988"/>
      <c r="O8" s="988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</row>
    <row r="9" spans="1:57" ht="29.4" customHeight="1">
      <c r="A9" s="74" t="s">
        <v>1562</v>
      </c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446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4"/>
    </row>
    <row r="10" spans="1:57" ht="31.2">
      <c r="A10" s="570" t="s">
        <v>1607</v>
      </c>
      <c r="B10" s="970" t="s">
        <v>1187</v>
      </c>
      <c r="C10" s="564" t="s">
        <v>303</v>
      </c>
      <c r="D10" s="564" t="s">
        <v>304</v>
      </c>
      <c r="E10" s="538" t="s">
        <v>512</v>
      </c>
      <c r="F10" s="538" t="s">
        <v>513</v>
      </c>
      <c r="G10" s="571">
        <v>732</v>
      </c>
      <c r="H10" s="584">
        <v>89000</v>
      </c>
      <c r="I10" s="416"/>
      <c r="J10" s="112">
        <f t="shared" ref="J10:J24" si="0">$C$3</f>
        <v>0</v>
      </c>
      <c r="K10" s="539">
        <f t="shared" ref="K10:K24" si="1">SUM(G10-(G10*J10))</f>
        <v>732</v>
      </c>
      <c r="L10" s="434">
        <f>I10*K10</f>
        <v>0</v>
      </c>
      <c r="M10" s="417" t="s">
        <v>294</v>
      </c>
      <c r="N10" s="114">
        <v>0.17599999999999999</v>
      </c>
      <c r="O10" s="215">
        <v>25</v>
      </c>
      <c r="P10" s="47"/>
      <c r="Q10" s="47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</row>
    <row r="11" spans="1:57" ht="31.2">
      <c r="A11" s="570" t="s">
        <v>1546</v>
      </c>
      <c r="B11" s="971"/>
      <c r="C11" s="564" t="s">
        <v>303</v>
      </c>
      <c r="D11" s="564" t="s">
        <v>304</v>
      </c>
      <c r="E11" s="538" t="s">
        <v>512</v>
      </c>
      <c r="F11" s="538" t="s">
        <v>513</v>
      </c>
      <c r="G11" s="571">
        <v>671</v>
      </c>
      <c r="H11" s="584">
        <v>81600</v>
      </c>
      <c r="I11" s="416"/>
      <c r="J11" s="112">
        <f t="shared" si="0"/>
        <v>0</v>
      </c>
      <c r="K11" s="539">
        <f t="shared" si="1"/>
        <v>671</v>
      </c>
      <c r="L11" s="434">
        <f t="shared" ref="L11:L24" si="2">I11*K11</f>
        <v>0</v>
      </c>
      <c r="M11" s="417" t="s">
        <v>294</v>
      </c>
      <c r="N11" s="114">
        <v>0.17599999999999999</v>
      </c>
      <c r="O11" s="215">
        <v>25</v>
      </c>
      <c r="P11" s="47"/>
      <c r="Q11" s="47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</row>
    <row r="12" spans="1:57" s="1" customFormat="1" ht="31.2">
      <c r="A12" s="570" t="s">
        <v>1547</v>
      </c>
      <c r="B12" s="972"/>
      <c r="C12" s="564" t="s">
        <v>303</v>
      </c>
      <c r="D12" s="564" t="s">
        <v>304</v>
      </c>
      <c r="E12" s="538" t="s">
        <v>512</v>
      </c>
      <c r="F12" s="538" t="s">
        <v>513</v>
      </c>
      <c r="G12" s="571">
        <v>455</v>
      </c>
      <c r="H12" s="584">
        <v>55300</v>
      </c>
      <c r="I12" s="416"/>
      <c r="J12" s="112">
        <f t="shared" si="0"/>
        <v>0</v>
      </c>
      <c r="K12" s="539">
        <f t="shared" si="1"/>
        <v>455</v>
      </c>
      <c r="L12" s="434">
        <f t="shared" si="2"/>
        <v>0</v>
      </c>
      <c r="M12" s="417" t="s">
        <v>294</v>
      </c>
      <c r="N12" s="114">
        <v>0.17599999999999999</v>
      </c>
      <c r="O12" s="215">
        <v>25</v>
      </c>
      <c r="P12" s="75"/>
      <c r="Q12" s="74"/>
      <c r="R12" s="74"/>
      <c r="S12" s="74"/>
      <c r="T12" s="74"/>
      <c r="U12" s="34"/>
      <c r="V12" s="34"/>
      <c r="W12" s="34"/>
      <c r="X12" s="34"/>
      <c r="Y12" s="3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</row>
    <row r="13" spans="1:57" s="1" customFormat="1" ht="31.2">
      <c r="A13" s="570" t="s">
        <v>1548</v>
      </c>
      <c r="B13" s="970" t="s">
        <v>1204</v>
      </c>
      <c r="C13" s="564" t="s">
        <v>305</v>
      </c>
      <c r="D13" s="564" t="s">
        <v>306</v>
      </c>
      <c r="E13" s="538" t="s">
        <v>512</v>
      </c>
      <c r="F13" s="538" t="s">
        <v>513</v>
      </c>
      <c r="G13" s="571">
        <v>752</v>
      </c>
      <c r="H13" s="584">
        <v>91400</v>
      </c>
      <c r="I13" s="416"/>
      <c r="J13" s="112">
        <f t="shared" si="0"/>
        <v>0</v>
      </c>
      <c r="K13" s="539">
        <f t="shared" si="1"/>
        <v>752</v>
      </c>
      <c r="L13" s="434">
        <f t="shared" si="2"/>
        <v>0</v>
      </c>
      <c r="M13" s="417" t="s">
        <v>612</v>
      </c>
      <c r="N13" s="114">
        <v>0.17599999999999999</v>
      </c>
      <c r="O13" s="215">
        <v>25</v>
      </c>
      <c r="P13" s="75"/>
      <c r="Q13" s="74"/>
      <c r="R13" s="74"/>
      <c r="S13" s="74"/>
      <c r="T13" s="47"/>
      <c r="U13" s="34"/>
      <c r="V13" s="34"/>
      <c r="W13" s="34"/>
      <c r="X13" s="34"/>
      <c r="Y13" s="3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74"/>
      <c r="AW13" s="74"/>
      <c r="AX13" s="74"/>
      <c r="AY13" s="74"/>
      <c r="AZ13" s="74"/>
      <c r="BA13" s="74"/>
      <c r="BB13" s="74"/>
      <c r="BC13" s="74"/>
    </row>
    <row r="14" spans="1:57" s="1" customFormat="1" ht="31.2">
      <c r="A14" s="570" t="s">
        <v>1549</v>
      </c>
      <c r="B14" s="971"/>
      <c r="C14" s="564" t="s">
        <v>305</v>
      </c>
      <c r="D14" s="564" t="s">
        <v>306</v>
      </c>
      <c r="E14" s="538" t="s">
        <v>512</v>
      </c>
      <c r="F14" s="538" t="s">
        <v>513</v>
      </c>
      <c r="G14" s="571">
        <v>691</v>
      </c>
      <c r="H14" s="584">
        <v>84000</v>
      </c>
      <c r="I14" s="416"/>
      <c r="J14" s="112">
        <f t="shared" si="0"/>
        <v>0</v>
      </c>
      <c r="K14" s="539">
        <f t="shared" si="1"/>
        <v>691</v>
      </c>
      <c r="L14" s="434">
        <f t="shared" si="2"/>
        <v>0</v>
      </c>
      <c r="M14" s="417" t="s">
        <v>612</v>
      </c>
      <c r="N14" s="114">
        <v>0.17599999999999999</v>
      </c>
      <c r="O14" s="215">
        <v>25</v>
      </c>
      <c r="P14" s="75"/>
      <c r="Q14" s="74"/>
      <c r="R14" s="74"/>
      <c r="S14" s="74"/>
      <c r="T14" s="74"/>
      <c r="U14" s="34"/>
      <c r="V14" s="34"/>
      <c r="W14" s="34"/>
      <c r="X14" s="34"/>
      <c r="Y14" s="3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  <c r="AW14" s="74"/>
      <c r="AX14" s="74"/>
      <c r="AY14" s="74"/>
      <c r="AZ14" s="74"/>
      <c r="BA14" s="74"/>
      <c r="BB14" s="74"/>
      <c r="BC14" s="74"/>
    </row>
    <row r="15" spans="1:57" s="1" customFormat="1" ht="31.2">
      <c r="A15" s="570" t="s">
        <v>1550</v>
      </c>
      <c r="B15" s="972"/>
      <c r="C15" s="564" t="s">
        <v>305</v>
      </c>
      <c r="D15" s="564" t="s">
        <v>306</v>
      </c>
      <c r="E15" s="538" t="s">
        <v>512</v>
      </c>
      <c r="F15" s="538" t="s">
        <v>513</v>
      </c>
      <c r="G15" s="571">
        <v>480</v>
      </c>
      <c r="H15" s="584">
        <v>58400</v>
      </c>
      <c r="I15" s="416"/>
      <c r="J15" s="112">
        <f t="shared" si="0"/>
        <v>0</v>
      </c>
      <c r="K15" s="539">
        <f t="shared" si="1"/>
        <v>480</v>
      </c>
      <c r="L15" s="434">
        <f t="shared" si="2"/>
        <v>0</v>
      </c>
      <c r="M15" s="417" t="s">
        <v>612</v>
      </c>
      <c r="N15" s="114">
        <v>0.17599999999999999</v>
      </c>
      <c r="O15" s="215">
        <v>25</v>
      </c>
      <c r="P15" s="75"/>
      <c r="Q15" s="74"/>
      <c r="R15" s="74"/>
      <c r="S15" s="74"/>
      <c r="T15" s="47"/>
      <c r="U15" s="34"/>
      <c r="V15" s="34"/>
      <c r="W15" s="34"/>
      <c r="X15" s="34"/>
      <c r="Y15" s="34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74"/>
      <c r="AK15" s="74"/>
      <c r="AL15" s="74"/>
      <c r="AM15" s="74"/>
      <c r="AN15" s="74"/>
      <c r="AO15" s="74"/>
      <c r="AP15" s="74"/>
      <c r="AQ15" s="74"/>
      <c r="AR15" s="74"/>
      <c r="AS15" s="74"/>
      <c r="AT15" s="74"/>
      <c r="AU15" s="74"/>
      <c r="AV15" s="74"/>
      <c r="AW15" s="74"/>
      <c r="AX15" s="74"/>
      <c r="AY15" s="74"/>
      <c r="AZ15" s="74"/>
      <c r="BA15" s="74"/>
      <c r="BB15" s="74"/>
      <c r="BC15" s="74"/>
    </row>
    <row r="16" spans="1:57" s="1" customFormat="1" ht="31.2">
      <c r="A16" s="570" t="s">
        <v>1551</v>
      </c>
      <c r="B16" s="970" t="s">
        <v>1205</v>
      </c>
      <c r="C16" s="564" t="s">
        <v>307</v>
      </c>
      <c r="D16" s="564" t="s">
        <v>308</v>
      </c>
      <c r="E16" s="538" t="s">
        <v>512</v>
      </c>
      <c r="F16" s="538" t="s">
        <v>513</v>
      </c>
      <c r="G16" s="571">
        <v>807</v>
      </c>
      <c r="H16" s="584">
        <v>98100</v>
      </c>
      <c r="I16" s="416"/>
      <c r="J16" s="112">
        <f t="shared" si="0"/>
        <v>0</v>
      </c>
      <c r="K16" s="539">
        <f t="shared" si="1"/>
        <v>807</v>
      </c>
      <c r="L16" s="434">
        <f t="shared" si="2"/>
        <v>0</v>
      </c>
      <c r="M16" s="417" t="s">
        <v>294</v>
      </c>
      <c r="N16" s="114">
        <v>0.17599999999999999</v>
      </c>
      <c r="O16" s="215">
        <v>27</v>
      </c>
      <c r="P16" s="75"/>
      <c r="Q16" s="74"/>
      <c r="R16" s="74"/>
      <c r="S16" s="74"/>
      <c r="T16" s="34"/>
      <c r="U16" s="34"/>
      <c r="V16" s="34"/>
      <c r="W16" s="34"/>
      <c r="X16" s="34"/>
      <c r="Y16" s="3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</row>
    <row r="17" spans="1:56" s="1" customFormat="1" ht="31.2">
      <c r="A17" s="570" t="s">
        <v>1552</v>
      </c>
      <c r="B17" s="971"/>
      <c r="C17" s="564" t="s">
        <v>307</v>
      </c>
      <c r="D17" s="564" t="s">
        <v>308</v>
      </c>
      <c r="E17" s="538" t="s">
        <v>512</v>
      </c>
      <c r="F17" s="538" t="s">
        <v>513</v>
      </c>
      <c r="G17" s="571">
        <v>746</v>
      </c>
      <c r="H17" s="584">
        <v>90700</v>
      </c>
      <c r="I17" s="416"/>
      <c r="J17" s="112">
        <f t="shared" si="0"/>
        <v>0</v>
      </c>
      <c r="K17" s="539">
        <f t="shared" si="1"/>
        <v>746</v>
      </c>
      <c r="L17" s="434">
        <f t="shared" si="2"/>
        <v>0</v>
      </c>
      <c r="M17" s="417" t="s">
        <v>294</v>
      </c>
      <c r="N17" s="114">
        <v>0.17599999999999999</v>
      </c>
      <c r="O17" s="215">
        <v>27</v>
      </c>
      <c r="P17" s="75"/>
      <c r="Q17" s="74"/>
      <c r="R17" s="74"/>
      <c r="S17" s="74"/>
      <c r="T17" s="47"/>
      <c r="U17" s="34"/>
      <c r="V17" s="34"/>
      <c r="W17" s="34"/>
      <c r="X17" s="34"/>
      <c r="Y17" s="3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</row>
    <row r="18" spans="1:56" s="1" customFormat="1" ht="31.2">
      <c r="A18" s="570" t="s">
        <v>1553</v>
      </c>
      <c r="B18" s="972"/>
      <c r="C18" s="564" t="s">
        <v>307</v>
      </c>
      <c r="D18" s="564" t="s">
        <v>308</v>
      </c>
      <c r="E18" s="538" t="s">
        <v>512</v>
      </c>
      <c r="F18" s="538" t="s">
        <v>513</v>
      </c>
      <c r="G18" s="571">
        <v>536</v>
      </c>
      <c r="H18" s="584">
        <v>65200</v>
      </c>
      <c r="I18" s="416"/>
      <c r="J18" s="112">
        <f t="shared" si="0"/>
        <v>0</v>
      </c>
      <c r="K18" s="539">
        <f t="shared" si="1"/>
        <v>536</v>
      </c>
      <c r="L18" s="434">
        <f t="shared" si="2"/>
        <v>0</v>
      </c>
      <c r="M18" s="417" t="s">
        <v>294</v>
      </c>
      <c r="N18" s="114">
        <v>0.17599999999999999</v>
      </c>
      <c r="O18" s="215">
        <v>27</v>
      </c>
      <c r="P18" s="75"/>
      <c r="Q18" s="74"/>
      <c r="R18" s="74"/>
      <c r="S18" s="74"/>
      <c r="T18" s="34"/>
      <c r="U18" s="34"/>
      <c r="V18" s="34"/>
      <c r="W18" s="34"/>
      <c r="X18" s="34"/>
      <c r="Y18" s="34"/>
      <c r="Z18" s="74"/>
      <c r="AA18" s="74"/>
      <c r="AB18" s="74"/>
      <c r="AC18" s="74"/>
      <c r="AD18" s="74"/>
      <c r="AE18" s="74"/>
      <c r="AF18" s="74"/>
      <c r="AG18" s="74"/>
      <c r="AH18" s="74"/>
      <c r="AI18" s="74"/>
      <c r="AJ18" s="74"/>
      <c r="AK18" s="74"/>
      <c r="AL18" s="74"/>
      <c r="AM18" s="74"/>
      <c r="AN18" s="74"/>
      <c r="AO18" s="74"/>
      <c r="AP18" s="74"/>
      <c r="AQ18" s="74"/>
      <c r="AR18" s="74"/>
      <c r="AS18" s="74"/>
      <c r="AT18" s="74"/>
      <c r="AU18" s="74"/>
      <c r="AV18" s="74"/>
      <c r="AW18" s="74"/>
      <c r="AX18" s="74"/>
      <c r="AY18" s="74"/>
      <c r="AZ18" s="74"/>
      <c r="BA18" s="74"/>
      <c r="BB18" s="74"/>
      <c r="BC18" s="74"/>
    </row>
    <row r="19" spans="1:56" s="1" customFormat="1" ht="31.2">
      <c r="A19" s="570" t="s">
        <v>1608</v>
      </c>
      <c r="B19" s="970" t="s">
        <v>663</v>
      </c>
      <c r="C19" s="564" t="s">
        <v>309</v>
      </c>
      <c r="D19" s="564" t="s">
        <v>310</v>
      </c>
      <c r="E19" s="538" t="s">
        <v>512</v>
      </c>
      <c r="F19" s="538" t="s">
        <v>513</v>
      </c>
      <c r="G19" s="571">
        <v>1026</v>
      </c>
      <c r="H19" s="584">
        <v>124700</v>
      </c>
      <c r="I19" s="416"/>
      <c r="J19" s="112">
        <f t="shared" si="0"/>
        <v>0</v>
      </c>
      <c r="K19" s="539">
        <f t="shared" si="1"/>
        <v>1026</v>
      </c>
      <c r="L19" s="434">
        <f t="shared" si="2"/>
        <v>0</v>
      </c>
      <c r="M19" s="417" t="s">
        <v>296</v>
      </c>
      <c r="N19" s="114">
        <v>0.21199999999999999</v>
      </c>
      <c r="O19" s="215">
        <v>36</v>
      </c>
      <c r="P19" s="75"/>
      <c r="Q19" s="74"/>
      <c r="R19" s="74"/>
      <c r="S19" s="74"/>
      <c r="T19" s="47"/>
      <c r="U19" s="34"/>
      <c r="V19" s="34"/>
      <c r="W19" s="34"/>
      <c r="X19" s="34"/>
      <c r="Y19" s="3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4"/>
      <c r="AS19" s="74"/>
      <c r="AT19" s="74"/>
      <c r="AU19" s="74"/>
      <c r="AV19" s="74"/>
      <c r="AW19" s="74"/>
      <c r="AX19" s="74"/>
      <c r="AY19" s="74"/>
      <c r="AZ19" s="74"/>
      <c r="BA19" s="74"/>
      <c r="BB19" s="74"/>
      <c r="BC19" s="74"/>
    </row>
    <row r="20" spans="1:56" s="1" customFormat="1" ht="31.2">
      <c r="A20" s="570" t="s">
        <v>1466</v>
      </c>
      <c r="B20" s="971"/>
      <c r="C20" s="564" t="s">
        <v>309</v>
      </c>
      <c r="D20" s="564" t="s">
        <v>310</v>
      </c>
      <c r="E20" s="538" t="s">
        <v>512</v>
      </c>
      <c r="F20" s="538" t="s">
        <v>513</v>
      </c>
      <c r="G20" s="571">
        <v>967</v>
      </c>
      <c r="H20" s="584">
        <v>117500</v>
      </c>
      <c r="I20" s="416"/>
      <c r="J20" s="112">
        <f t="shared" si="0"/>
        <v>0</v>
      </c>
      <c r="K20" s="539">
        <f t="shared" si="1"/>
        <v>967</v>
      </c>
      <c r="L20" s="434">
        <f t="shared" si="2"/>
        <v>0</v>
      </c>
      <c r="M20" s="417" t="s">
        <v>296</v>
      </c>
      <c r="N20" s="114">
        <v>0.21199999999999999</v>
      </c>
      <c r="O20" s="215">
        <v>36</v>
      </c>
      <c r="P20" s="75"/>
      <c r="Q20" s="74"/>
      <c r="R20" s="74"/>
      <c r="S20" s="74"/>
      <c r="T20" s="47"/>
      <c r="U20" s="34"/>
      <c r="V20" s="34"/>
      <c r="W20" s="34"/>
      <c r="X20" s="34"/>
      <c r="Y20" s="34"/>
      <c r="Z20" s="74"/>
      <c r="AA20" s="74"/>
      <c r="AB20" s="74"/>
      <c r="AC20" s="74"/>
      <c r="AD20" s="74"/>
      <c r="AE20" s="74"/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  <c r="AQ20" s="74"/>
      <c r="AR20" s="74"/>
      <c r="AS20" s="74"/>
      <c r="AT20" s="74"/>
      <c r="AU20" s="74"/>
      <c r="AV20" s="74"/>
      <c r="AW20" s="74"/>
      <c r="AX20" s="74"/>
      <c r="AY20" s="74"/>
      <c r="AZ20" s="74"/>
      <c r="BA20" s="74"/>
      <c r="BB20" s="74"/>
      <c r="BC20" s="74"/>
    </row>
    <row r="21" spans="1:56" s="1" customFormat="1" ht="31.2">
      <c r="A21" s="570" t="s">
        <v>1609</v>
      </c>
      <c r="B21" s="972"/>
      <c r="C21" s="564" t="s">
        <v>309</v>
      </c>
      <c r="D21" s="564" t="s">
        <v>310</v>
      </c>
      <c r="E21" s="538" t="s">
        <v>512</v>
      </c>
      <c r="F21" s="538" t="s">
        <v>513</v>
      </c>
      <c r="G21" s="571">
        <v>774</v>
      </c>
      <c r="H21" s="584">
        <v>94100</v>
      </c>
      <c r="I21" s="416"/>
      <c r="J21" s="112">
        <f t="shared" si="0"/>
        <v>0</v>
      </c>
      <c r="K21" s="539">
        <f t="shared" si="1"/>
        <v>774</v>
      </c>
      <c r="L21" s="434">
        <f t="shared" si="2"/>
        <v>0</v>
      </c>
      <c r="M21" s="417" t="s">
        <v>296</v>
      </c>
      <c r="N21" s="114">
        <v>0.21199999999999999</v>
      </c>
      <c r="O21" s="215">
        <v>36</v>
      </c>
      <c r="P21" s="75"/>
      <c r="Q21" s="74"/>
      <c r="R21" s="74"/>
      <c r="S21" s="74"/>
      <c r="T21" s="47"/>
      <c r="U21" s="34"/>
      <c r="V21" s="34"/>
      <c r="W21" s="34"/>
      <c r="X21" s="34"/>
      <c r="Y21" s="3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  <c r="BA21" s="74"/>
      <c r="BB21" s="74"/>
      <c r="BC21" s="74"/>
    </row>
    <row r="22" spans="1:56" s="1" customFormat="1" ht="31.2">
      <c r="A22" s="570" t="s">
        <v>1610</v>
      </c>
      <c r="B22" s="970" t="s">
        <v>664</v>
      </c>
      <c r="C22" s="564" t="s">
        <v>311</v>
      </c>
      <c r="D22" s="564" t="s">
        <v>312</v>
      </c>
      <c r="E22" s="538" t="s">
        <v>512</v>
      </c>
      <c r="F22" s="538" t="s">
        <v>513</v>
      </c>
      <c r="G22" s="571">
        <v>1195</v>
      </c>
      <c r="H22" s="584">
        <v>145200</v>
      </c>
      <c r="I22" s="416"/>
      <c r="J22" s="112">
        <f t="shared" si="0"/>
        <v>0</v>
      </c>
      <c r="K22" s="539">
        <f t="shared" si="1"/>
        <v>1195</v>
      </c>
      <c r="L22" s="434">
        <f t="shared" si="2"/>
        <v>0</v>
      </c>
      <c r="M22" s="417" t="s">
        <v>297</v>
      </c>
      <c r="N22" s="114">
        <v>0.24399999999999999</v>
      </c>
      <c r="O22" s="215">
        <v>42</v>
      </c>
      <c r="P22" s="75"/>
      <c r="Q22" s="74"/>
      <c r="R22" s="74"/>
      <c r="S22" s="74"/>
      <c r="T22" s="34"/>
      <c r="U22" s="34"/>
      <c r="V22" s="34"/>
      <c r="W22" s="34"/>
      <c r="X22" s="34"/>
      <c r="Y22" s="3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  <c r="AZ22" s="74"/>
      <c r="BA22" s="74"/>
      <c r="BB22" s="74"/>
      <c r="BC22" s="74"/>
    </row>
    <row r="23" spans="1:56" s="1" customFormat="1" ht="31.2">
      <c r="A23" s="570" t="s">
        <v>1467</v>
      </c>
      <c r="B23" s="971"/>
      <c r="C23" s="564" t="s">
        <v>311</v>
      </c>
      <c r="D23" s="564" t="s">
        <v>312</v>
      </c>
      <c r="E23" s="538" t="s">
        <v>512</v>
      </c>
      <c r="F23" s="538" t="s">
        <v>513</v>
      </c>
      <c r="G23" s="571">
        <v>1132</v>
      </c>
      <c r="H23" s="584">
        <v>137600</v>
      </c>
      <c r="I23" s="416"/>
      <c r="J23" s="112">
        <f t="shared" si="0"/>
        <v>0</v>
      </c>
      <c r="K23" s="539">
        <f t="shared" si="1"/>
        <v>1132</v>
      </c>
      <c r="L23" s="434">
        <f t="shared" si="2"/>
        <v>0</v>
      </c>
      <c r="M23" s="417" t="s">
        <v>297</v>
      </c>
      <c r="N23" s="114">
        <v>0.24399999999999999</v>
      </c>
      <c r="O23" s="215">
        <v>42</v>
      </c>
      <c r="P23" s="75"/>
      <c r="Q23" s="74"/>
      <c r="R23" s="74"/>
      <c r="S23" s="74"/>
      <c r="T23" s="34"/>
      <c r="U23" s="34"/>
      <c r="V23" s="34"/>
      <c r="W23" s="34"/>
      <c r="X23" s="34"/>
      <c r="Y23" s="34"/>
      <c r="Z23" s="74"/>
      <c r="AA23" s="74"/>
      <c r="AB23" s="74"/>
      <c r="AC23" s="74"/>
      <c r="AD23" s="74"/>
      <c r="AE23" s="74"/>
      <c r="AF23" s="74"/>
      <c r="AG23" s="74"/>
      <c r="AH23" s="74"/>
      <c r="AI23" s="74"/>
      <c r="AJ23" s="74"/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74"/>
      <c r="BC23" s="74"/>
    </row>
    <row r="24" spans="1:56" s="1" customFormat="1" ht="31.2">
      <c r="A24" s="570" t="s">
        <v>1611</v>
      </c>
      <c r="B24" s="972"/>
      <c r="C24" s="564" t="s">
        <v>311</v>
      </c>
      <c r="D24" s="564" t="s">
        <v>312</v>
      </c>
      <c r="E24" s="538" t="s">
        <v>512</v>
      </c>
      <c r="F24" s="538" t="s">
        <v>513</v>
      </c>
      <c r="G24" s="571">
        <v>939</v>
      </c>
      <c r="H24" s="584">
        <v>114100</v>
      </c>
      <c r="I24" s="416"/>
      <c r="J24" s="112">
        <f t="shared" si="0"/>
        <v>0</v>
      </c>
      <c r="K24" s="539">
        <f t="shared" si="1"/>
        <v>939</v>
      </c>
      <c r="L24" s="434">
        <f t="shared" si="2"/>
        <v>0</v>
      </c>
      <c r="M24" s="417" t="s">
        <v>297</v>
      </c>
      <c r="N24" s="114">
        <v>0.24399999999999999</v>
      </c>
      <c r="O24" s="215">
        <v>42</v>
      </c>
      <c r="P24" s="75"/>
      <c r="Q24" s="74"/>
      <c r="R24" s="74"/>
      <c r="S24" s="74"/>
      <c r="T24" s="34"/>
      <c r="U24" s="34"/>
      <c r="V24" s="34"/>
      <c r="W24" s="34"/>
      <c r="X24" s="34"/>
      <c r="Y24" s="34"/>
      <c r="Z24" s="74"/>
      <c r="AA24" s="74"/>
      <c r="AB24" s="74"/>
      <c r="AC24" s="74"/>
      <c r="AD24" s="74"/>
      <c r="AE24" s="74"/>
      <c r="AF24" s="74"/>
      <c r="AG24" s="74"/>
      <c r="AH24" s="74"/>
      <c r="AI24" s="74"/>
      <c r="AJ24" s="74"/>
      <c r="AK24" s="74"/>
      <c r="AL24" s="74"/>
      <c r="AM24" s="74"/>
      <c r="AN24" s="74"/>
      <c r="AO24" s="74"/>
      <c r="AP24" s="74"/>
      <c r="AQ24" s="74"/>
      <c r="AR24" s="74"/>
      <c r="AS24" s="74"/>
      <c r="AT24" s="74"/>
      <c r="AU24" s="74"/>
      <c r="AV24" s="74"/>
      <c r="AW24" s="74"/>
      <c r="AX24" s="74"/>
      <c r="AY24" s="74"/>
      <c r="AZ24" s="74"/>
      <c r="BA24" s="74"/>
      <c r="BB24" s="74"/>
      <c r="BC24" s="74"/>
    </row>
    <row r="25" spans="1:56"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</row>
    <row r="26" spans="1:56" s="1" customFormat="1" ht="31.8" thickBot="1">
      <c r="A26" s="764" t="s">
        <v>333</v>
      </c>
      <c r="B26" s="765"/>
      <c r="C26" s="765"/>
      <c r="D26" s="765"/>
      <c r="E26" s="765"/>
      <c r="F26" s="765"/>
      <c r="G26" s="765"/>
      <c r="H26" s="765"/>
      <c r="I26" s="765"/>
      <c r="J26" s="765"/>
      <c r="K26" s="765"/>
      <c r="L26" s="765"/>
      <c r="M26" s="765"/>
      <c r="N26" s="765"/>
      <c r="O26" s="766"/>
      <c r="P26" s="74"/>
      <c r="Q26" s="74"/>
      <c r="R26" s="74"/>
      <c r="S26" s="74"/>
      <c r="T26" s="34"/>
      <c r="U26" s="34"/>
      <c r="V26" s="34"/>
      <c r="W26" s="34"/>
      <c r="X26" s="34"/>
      <c r="Y26" s="34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O26" s="74"/>
      <c r="AP26" s="74"/>
      <c r="AQ26" s="74"/>
      <c r="AR26" s="74"/>
      <c r="AS26" s="74"/>
      <c r="AT26" s="74"/>
      <c r="AU26" s="74"/>
      <c r="AV26" s="74"/>
      <c r="AW26" s="74"/>
      <c r="AX26" s="74"/>
      <c r="AY26" s="74"/>
      <c r="AZ26" s="74"/>
      <c r="BA26" s="74"/>
      <c r="BB26" s="74"/>
      <c r="BC26" s="74"/>
    </row>
    <row r="27" spans="1:56" ht="18">
      <c r="A27" s="807" t="s">
        <v>292</v>
      </c>
      <c r="B27" s="808"/>
      <c r="C27" s="808"/>
      <c r="D27" s="808"/>
      <c r="E27" s="808"/>
      <c r="F27" s="808"/>
      <c r="G27" s="808"/>
      <c r="H27" s="808"/>
      <c r="I27" s="808"/>
      <c r="J27" s="808"/>
      <c r="K27" s="808"/>
      <c r="L27" s="94"/>
      <c r="M27" s="95"/>
      <c r="N27" s="95"/>
      <c r="O27" s="214"/>
      <c r="P27" s="74"/>
      <c r="Q27" s="74"/>
      <c r="R27" s="74"/>
      <c r="S27" s="74"/>
      <c r="T27" s="34"/>
      <c r="U27" s="34"/>
      <c r="V27" s="34"/>
      <c r="W27" s="34"/>
      <c r="X27" s="34"/>
      <c r="Y27" s="3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</row>
    <row r="28" spans="1:56" ht="29.4" customHeight="1">
      <c r="A28" s="74" t="s">
        <v>1562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O28" s="74"/>
      <c r="AP28" s="74"/>
      <c r="AQ28" s="74"/>
      <c r="AR28" s="74"/>
      <c r="AS28" s="74"/>
      <c r="AT28" s="74"/>
      <c r="AU28" s="74"/>
      <c r="AV28" s="74"/>
      <c r="AW28" s="74"/>
      <c r="AX28" s="74"/>
      <c r="AY28" s="74"/>
      <c r="AZ28" s="74"/>
      <c r="BA28" s="74"/>
      <c r="BB28" s="74"/>
      <c r="BC28" s="74"/>
      <c r="BD28" s="74"/>
    </row>
    <row r="29" spans="1:56" s="1" customFormat="1" ht="31.2">
      <c r="A29" s="570" t="s">
        <v>1612</v>
      </c>
      <c r="B29" s="970" t="s">
        <v>641</v>
      </c>
      <c r="C29" s="564" t="s">
        <v>313</v>
      </c>
      <c r="D29" s="564" t="s">
        <v>304</v>
      </c>
      <c r="E29" s="538" t="s">
        <v>512</v>
      </c>
      <c r="F29" s="538" t="s">
        <v>513</v>
      </c>
      <c r="G29" s="582">
        <v>879</v>
      </c>
      <c r="H29" s="585">
        <v>106800</v>
      </c>
      <c r="I29" s="416"/>
      <c r="J29" s="112">
        <f t="shared" ref="J29:J59" si="3">$C$3</f>
        <v>0</v>
      </c>
      <c r="K29" s="539">
        <f t="shared" ref="K29:K45" si="4">SUM(G29-(G29*J29))</f>
        <v>879</v>
      </c>
      <c r="L29" s="434">
        <f t="shared" ref="L29:L44" si="5">I29*K29</f>
        <v>0</v>
      </c>
      <c r="M29" s="417" t="s">
        <v>294</v>
      </c>
      <c r="N29" s="114">
        <v>0.17599999999999999</v>
      </c>
      <c r="O29" s="215">
        <v>26</v>
      </c>
      <c r="P29" s="75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74"/>
      <c r="AH29" s="74"/>
      <c r="AI29" s="74"/>
      <c r="AJ29" s="74"/>
      <c r="AK29" s="74"/>
      <c r="AL29" s="74"/>
      <c r="AM29" s="74"/>
      <c r="AN29" s="74"/>
      <c r="AO29" s="74"/>
      <c r="AP29" s="74"/>
      <c r="AQ29" s="74"/>
      <c r="AR29" s="74"/>
      <c r="AS29" s="74"/>
      <c r="AT29" s="74"/>
      <c r="AU29" s="74"/>
      <c r="AV29" s="74"/>
      <c r="AW29" s="74"/>
      <c r="AX29" s="74"/>
      <c r="AY29" s="74"/>
      <c r="AZ29" s="74"/>
      <c r="BA29" s="74"/>
      <c r="BB29" s="74"/>
      <c r="BC29" s="74"/>
    </row>
    <row r="30" spans="1:56" s="1" customFormat="1" ht="31.2">
      <c r="A30" s="570" t="s">
        <v>1468</v>
      </c>
      <c r="B30" s="971"/>
      <c r="C30" s="564" t="s">
        <v>313</v>
      </c>
      <c r="D30" s="564" t="s">
        <v>304</v>
      </c>
      <c r="E30" s="538" t="s">
        <v>512</v>
      </c>
      <c r="F30" s="538" t="s">
        <v>513</v>
      </c>
      <c r="G30" s="582">
        <v>821</v>
      </c>
      <c r="H30" s="585">
        <v>99800</v>
      </c>
      <c r="I30" s="416"/>
      <c r="J30" s="112">
        <f t="shared" si="3"/>
        <v>0</v>
      </c>
      <c r="K30" s="539">
        <f t="shared" si="4"/>
        <v>821</v>
      </c>
      <c r="L30" s="434">
        <f t="shared" si="5"/>
        <v>0</v>
      </c>
      <c r="M30" s="417" t="s">
        <v>294</v>
      </c>
      <c r="N30" s="114">
        <v>0.17599999999999999</v>
      </c>
      <c r="O30" s="215">
        <v>26</v>
      </c>
      <c r="P30" s="75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  <c r="AT30" s="74"/>
      <c r="AU30" s="74"/>
      <c r="AV30" s="74"/>
      <c r="AW30" s="74"/>
      <c r="AX30" s="74"/>
      <c r="AY30" s="74"/>
      <c r="AZ30" s="74"/>
      <c r="BA30" s="74"/>
      <c r="BB30" s="74"/>
      <c r="BC30" s="74"/>
    </row>
    <row r="31" spans="1:56" s="1" customFormat="1" ht="31.2">
      <c r="A31" s="570" t="s">
        <v>1613</v>
      </c>
      <c r="B31" s="971"/>
      <c r="C31" s="564" t="s">
        <v>313</v>
      </c>
      <c r="D31" s="564" t="s">
        <v>304</v>
      </c>
      <c r="E31" s="538" t="s">
        <v>512</v>
      </c>
      <c r="F31" s="538" t="s">
        <v>513</v>
      </c>
      <c r="G31" s="582">
        <v>620</v>
      </c>
      <c r="H31" s="585">
        <v>75400</v>
      </c>
      <c r="I31" s="416"/>
      <c r="J31" s="112">
        <f t="shared" si="3"/>
        <v>0</v>
      </c>
      <c r="K31" s="539">
        <f t="shared" si="4"/>
        <v>620</v>
      </c>
      <c r="L31" s="434">
        <f t="shared" si="5"/>
        <v>0</v>
      </c>
      <c r="M31" s="417" t="s">
        <v>294</v>
      </c>
      <c r="N31" s="114">
        <v>0.17599999999999999</v>
      </c>
      <c r="O31" s="215">
        <v>26</v>
      </c>
      <c r="P31" s="75"/>
      <c r="Q31" s="74"/>
      <c r="R31" s="74"/>
      <c r="S31" s="74"/>
      <c r="T31" s="47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  <c r="AF31" s="74"/>
      <c r="AG31" s="74"/>
      <c r="AH31" s="74"/>
      <c r="AI31" s="74"/>
      <c r="AJ31" s="74"/>
      <c r="AK31" s="74"/>
      <c r="AL31" s="74"/>
      <c r="AM31" s="74"/>
      <c r="AN31" s="74"/>
      <c r="AO31" s="74"/>
      <c r="AP31" s="74"/>
      <c r="AQ31" s="74"/>
      <c r="AR31" s="74"/>
      <c r="AS31" s="74"/>
      <c r="AT31" s="74"/>
      <c r="AU31" s="74"/>
      <c r="AV31" s="74"/>
      <c r="AW31" s="74"/>
      <c r="AX31" s="74"/>
      <c r="AY31" s="74"/>
      <c r="AZ31" s="74"/>
      <c r="BA31" s="74"/>
      <c r="BB31" s="74"/>
      <c r="BC31" s="74"/>
    </row>
    <row r="32" spans="1:56" s="1" customFormat="1" ht="31.2">
      <c r="A32" s="570" t="s">
        <v>1614</v>
      </c>
      <c r="B32" s="972"/>
      <c r="C32" s="564" t="s">
        <v>313</v>
      </c>
      <c r="D32" s="564" t="s">
        <v>304</v>
      </c>
      <c r="E32" s="538" t="s">
        <v>512</v>
      </c>
      <c r="F32" s="538" t="s">
        <v>513</v>
      </c>
      <c r="G32" s="582">
        <v>731</v>
      </c>
      <c r="H32" s="585">
        <v>88800</v>
      </c>
      <c r="I32" s="416"/>
      <c r="J32" s="112">
        <f t="shared" si="3"/>
        <v>0</v>
      </c>
      <c r="K32" s="539">
        <f t="shared" si="4"/>
        <v>731</v>
      </c>
      <c r="L32" s="434">
        <f t="shared" si="5"/>
        <v>0</v>
      </c>
      <c r="M32" s="417" t="s">
        <v>294</v>
      </c>
      <c r="N32" s="114">
        <v>0.17599999999999999</v>
      </c>
      <c r="O32" s="215">
        <v>26</v>
      </c>
      <c r="P32" s="75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/>
      <c r="AR32" s="74"/>
      <c r="AS32" s="74"/>
      <c r="AT32" s="74"/>
      <c r="AU32" s="74"/>
      <c r="AV32" s="74"/>
      <c r="AW32" s="74"/>
      <c r="AX32" s="74"/>
      <c r="AY32" s="74"/>
      <c r="AZ32" s="74"/>
      <c r="BA32" s="74"/>
      <c r="BB32" s="74"/>
      <c r="BC32" s="74"/>
    </row>
    <row r="33" spans="1:55" s="1" customFormat="1" ht="31.2">
      <c r="A33" s="570" t="s">
        <v>1615</v>
      </c>
      <c r="B33" s="970" t="s">
        <v>643</v>
      </c>
      <c r="C33" s="564" t="s">
        <v>314</v>
      </c>
      <c r="D33" s="564" t="s">
        <v>315</v>
      </c>
      <c r="E33" s="538" t="s">
        <v>512</v>
      </c>
      <c r="F33" s="538" t="s">
        <v>513</v>
      </c>
      <c r="G33" s="582">
        <v>913</v>
      </c>
      <c r="H33" s="585">
        <v>111000</v>
      </c>
      <c r="I33" s="416"/>
      <c r="J33" s="112">
        <f t="shared" si="3"/>
        <v>0</v>
      </c>
      <c r="K33" s="539">
        <f t="shared" si="4"/>
        <v>913</v>
      </c>
      <c r="L33" s="434">
        <f t="shared" si="5"/>
        <v>0</v>
      </c>
      <c r="M33" s="417" t="s">
        <v>294</v>
      </c>
      <c r="N33" s="114">
        <v>0.17599999999999999</v>
      </c>
      <c r="O33" s="215">
        <v>26</v>
      </c>
      <c r="P33" s="75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  <c r="AF33" s="74"/>
      <c r="AG33" s="74"/>
      <c r="AH33" s="74"/>
      <c r="AI33" s="74"/>
      <c r="AJ33" s="74"/>
      <c r="AK33" s="74"/>
      <c r="AL33" s="74"/>
      <c r="AM33" s="74"/>
      <c r="AN33" s="74"/>
      <c r="AO33" s="74"/>
      <c r="AP33" s="74"/>
      <c r="AQ33" s="74"/>
      <c r="AR33" s="74"/>
      <c r="AS33" s="74"/>
      <c r="AT33" s="74"/>
      <c r="AU33" s="74"/>
      <c r="AV33" s="74"/>
      <c r="AW33" s="74"/>
      <c r="AX33" s="74"/>
      <c r="AY33" s="74"/>
      <c r="AZ33" s="74"/>
      <c r="BA33" s="74"/>
      <c r="BB33" s="74"/>
      <c r="BC33" s="74"/>
    </row>
    <row r="34" spans="1:55" s="1" customFormat="1" ht="31.2">
      <c r="A34" s="570" t="s">
        <v>1469</v>
      </c>
      <c r="B34" s="971"/>
      <c r="C34" s="564" t="s">
        <v>314</v>
      </c>
      <c r="D34" s="564" t="s">
        <v>315</v>
      </c>
      <c r="E34" s="538" t="s">
        <v>512</v>
      </c>
      <c r="F34" s="538" t="s">
        <v>513</v>
      </c>
      <c r="G34" s="582">
        <v>853</v>
      </c>
      <c r="H34" s="585">
        <v>103700</v>
      </c>
      <c r="I34" s="416"/>
      <c r="J34" s="112">
        <f t="shared" si="3"/>
        <v>0</v>
      </c>
      <c r="K34" s="539">
        <f t="shared" si="4"/>
        <v>853</v>
      </c>
      <c r="L34" s="434">
        <f t="shared" si="5"/>
        <v>0</v>
      </c>
      <c r="M34" s="417" t="s">
        <v>294</v>
      </c>
      <c r="N34" s="114">
        <v>0.17599999999999999</v>
      </c>
      <c r="O34" s="215">
        <v>26</v>
      </c>
      <c r="P34" s="75"/>
      <c r="Q34" s="74"/>
      <c r="R34" s="74"/>
      <c r="S34" s="74"/>
      <c r="T34" s="47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74"/>
      <c r="AL34" s="74"/>
      <c r="AM34" s="74"/>
      <c r="AN34" s="74"/>
      <c r="AO34" s="74"/>
      <c r="AP34" s="74"/>
      <c r="AQ34" s="74"/>
      <c r="AR34" s="74"/>
      <c r="AS34" s="74"/>
      <c r="AT34" s="74"/>
      <c r="AU34" s="74"/>
      <c r="AV34" s="74"/>
      <c r="AW34" s="74"/>
      <c r="AX34" s="74"/>
      <c r="AY34" s="74"/>
      <c r="AZ34" s="74"/>
      <c r="BA34" s="74"/>
      <c r="BB34" s="74"/>
      <c r="BC34" s="74"/>
    </row>
    <row r="35" spans="1:55" s="1" customFormat="1" ht="31.2">
      <c r="A35" s="570" t="s">
        <v>1616</v>
      </c>
      <c r="B35" s="971"/>
      <c r="C35" s="564" t="s">
        <v>314</v>
      </c>
      <c r="D35" s="564" t="s">
        <v>315</v>
      </c>
      <c r="E35" s="538" t="s">
        <v>512</v>
      </c>
      <c r="F35" s="538" t="s">
        <v>513</v>
      </c>
      <c r="G35" s="582">
        <v>645</v>
      </c>
      <c r="H35" s="585">
        <v>78400</v>
      </c>
      <c r="I35" s="416"/>
      <c r="J35" s="112">
        <f t="shared" si="3"/>
        <v>0</v>
      </c>
      <c r="K35" s="539">
        <f t="shared" si="4"/>
        <v>645</v>
      </c>
      <c r="L35" s="434">
        <f t="shared" si="5"/>
        <v>0</v>
      </c>
      <c r="M35" s="417" t="s">
        <v>294</v>
      </c>
      <c r="N35" s="114">
        <v>0.17599999999999999</v>
      </c>
      <c r="O35" s="215">
        <v>26</v>
      </c>
      <c r="P35" s="75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4"/>
      <c r="AG35" s="74"/>
      <c r="AH35" s="74"/>
      <c r="AI35" s="74"/>
      <c r="AJ35" s="74"/>
      <c r="AK35" s="74"/>
      <c r="AL35" s="74"/>
      <c r="AM35" s="74"/>
      <c r="AN35" s="74"/>
      <c r="AO35" s="74"/>
      <c r="AP35" s="74"/>
      <c r="AQ35" s="74"/>
      <c r="AR35" s="74"/>
      <c r="AS35" s="74"/>
      <c r="AT35" s="74"/>
      <c r="AU35" s="74"/>
      <c r="AV35" s="74"/>
      <c r="AW35" s="74"/>
      <c r="AX35" s="74"/>
      <c r="AY35" s="74"/>
      <c r="AZ35" s="74"/>
      <c r="BA35" s="74"/>
      <c r="BB35" s="74"/>
      <c r="BC35" s="74"/>
    </row>
    <row r="36" spans="1:55" s="1" customFormat="1" ht="31.2">
      <c r="A36" s="570" t="s">
        <v>1617</v>
      </c>
      <c r="B36" s="972"/>
      <c r="C36" s="564" t="s">
        <v>314</v>
      </c>
      <c r="D36" s="564" t="s">
        <v>315</v>
      </c>
      <c r="E36" s="538" t="s">
        <v>512</v>
      </c>
      <c r="F36" s="538" t="s">
        <v>513</v>
      </c>
      <c r="G36" s="582">
        <v>762</v>
      </c>
      <c r="H36" s="585">
        <v>92600</v>
      </c>
      <c r="I36" s="416"/>
      <c r="J36" s="112">
        <f t="shared" si="3"/>
        <v>0</v>
      </c>
      <c r="K36" s="539">
        <f t="shared" si="4"/>
        <v>762</v>
      </c>
      <c r="L36" s="434">
        <f t="shared" si="5"/>
        <v>0</v>
      </c>
      <c r="M36" s="417" t="s">
        <v>294</v>
      </c>
      <c r="N36" s="114">
        <v>0.17599999999999999</v>
      </c>
      <c r="O36" s="215">
        <v>26</v>
      </c>
      <c r="P36" s="75"/>
      <c r="Q36" s="74"/>
      <c r="R36" s="74"/>
      <c r="S36" s="74"/>
      <c r="T36" s="47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74"/>
      <c r="AT36" s="74"/>
      <c r="AU36" s="74"/>
      <c r="AV36" s="74"/>
      <c r="AW36" s="74"/>
      <c r="AX36" s="74"/>
      <c r="AY36" s="74"/>
      <c r="AZ36" s="74"/>
      <c r="BA36" s="74"/>
      <c r="BB36" s="74"/>
      <c r="BC36" s="74"/>
    </row>
    <row r="37" spans="1:55" s="1" customFormat="1" ht="31.2">
      <c r="A37" s="570" t="s">
        <v>1618</v>
      </c>
      <c r="B37" s="970" t="s">
        <v>645</v>
      </c>
      <c r="C37" s="564" t="s">
        <v>316</v>
      </c>
      <c r="D37" s="564" t="s">
        <v>317</v>
      </c>
      <c r="E37" s="538" t="s">
        <v>512</v>
      </c>
      <c r="F37" s="538" t="s">
        <v>513</v>
      </c>
      <c r="G37" s="582">
        <v>1009</v>
      </c>
      <c r="H37" s="585">
        <v>122600</v>
      </c>
      <c r="I37" s="416"/>
      <c r="J37" s="112">
        <f t="shared" si="3"/>
        <v>0</v>
      </c>
      <c r="K37" s="539">
        <f t="shared" si="4"/>
        <v>1009</v>
      </c>
      <c r="L37" s="434">
        <f t="shared" si="5"/>
        <v>0</v>
      </c>
      <c r="M37" s="417" t="s">
        <v>294</v>
      </c>
      <c r="N37" s="114">
        <v>0.17599999999999999</v>
      </c>
      <c r="O37" s="215">
        <v>29</v>
      </c>
      <c r="P37" s="75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4"/>
      <c r="AF37" s="74"/>
      <c r="AG37" s="74"/>
      <c r="AH37" s="74"/>
      <c r="AI37" s="74"/>
      <c r="AJ37" s="74"/>
      <c r="AK37" s="74"/>
      <c r="AL37" s="74"/>
      <c r="AM37" s="74"/>
      <c r="AN37" s="74"/>
      <c r="AO37" s="74"/>
      <c r="AP37" s="74"/>
      <c r="AQ37" s="74"/>
      <c r="AR37" s="74"/>
      <c r="AS37" s="74"/>
      <c r="AT37" s="74"/>
      <c r="AU37" s="74"/>
      <c r="AV37" s="74"/>
      <c r="AW37" s="74"/>
      <c r="AX37" s="74"/>
      <c r="AY37" s="74"/>
      <c r="AZ37" s="74"/>
      <c r="BA37" s="74"/>
      <c r="BB37" s="74"/>
      <c r="BC37" s="74"/>
    </row>
    <row r="38" spans="1:55" s="1" customFormat="1" ht="31.2">
      <c r="A38" s="570" t="s">
        <v>1470</v>
      </c>
      <c r="B38" s="971"/>
      <c r="C38" s="564" t="s">
        <v>316</v>
      </c>
      <c r="D38" s="564" t="s">
        <v>317</v>
      </c>
      <c r="E38" s="538" t="s">
        <v>512</v>
      </c>
      <c r="F38" s="538" t="s">
        <v>513</v>
      </c>
      <c r="G38" s="582">
        <v>950</v>
      </c>
      <c r="H38" s="585">
        <v>115400</v>
      </c>
      <c r="I38" s="416"/>
      <c r="J38" s="112">
        <f t="shared" si="3"/>
        <v>0</v>
      </c>
      <c r="K38" s="539">
        <f t="shared" si="4"/>
        <v>950</v>
      </c>
      <c r="L38" s="434">
        <f t="shared" si="5"/>
        <v>0</v>
      </c>
      <c r="M38" s="417" t="s">
        <v>294</v>
      </c>
      <c r="N38" s="114">
        <v>0.17599999999999999</v>
      </c>
      <c r="O38" s="215">
        <v>29</v>
      </c>
      <c r="P38" s="75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  <c r="AD38" s="74"/>
      <c r="AE38" s="74"/>
      <c r="AF38" s="74"/>
      <c r="AG38" s="74"/>
      <c r="AH38" s="74"/>
      <c r="AI38" s="74"/>
      <c r="AJ38" s="74"/>
      <c r="AK38" s="74"/>
      <c r="AL38" s="74"/>
      <c r="AM38" s="74"/>
      <c r="AN38" s="74"/>
      <c r="AO38" s="74"/>
      <c r="AP38" s="74"/>
      <c r="AQ38" s="74"/>
      <c r="AR38" s="74"/>
      <c r="AS38" s="74"/>
      <c r="AT38" s="74"/>
      <c r="AU38" s="74"/>
      <c r="AV38" s="74"/>
      <c r="AW38" s="74"/>
      <c r="AX38" s="74"/>
      <c r="AY38" s="74"/>
      <c r="AZ38" s="74"/>
      <c r="BA38" s="74"/>
      <c r="BB38" s="74"/>
      <c r="BC38" s="74"/>
    </row>
    <row r="39" spans="1:55" s="1" customFormat="1" ht="31.2">
      <c r="A39" s="570" t="s">
        <v>1619</v>
      </c>
      <c r="B39" s="971"/>
      <c r="C39" s="564" t="s">
        <v>316</v>
      </c>
      <c r="D39" s="564" t="s">
        <v>317</v>
      </c>
      <c r="E39" s="538" t="s">
        <v>512</v>
      </c>
      <c r="F39" s="538" t="s">
        <v>513</v>
      </c>
      <c r="G39" s="582">
        <v>743</v>
      </c>
      <c r="H39" s="585">
        <v>90300</v>
      </c>
      <c r="I39" s="416"/>
      <c r="J39" s="112">
        <f t="shared" si="3"/>
        <v>0</v>
      </c>
      <c r="K39" s="539">
        <f t="shared" si="4"/>
        <v>743</v>
      </c>
      <c r="L39" s="434">
        <f t="shared" si="5"/>
        <v>0</v>
      </c>
      <c r="M39" s="417" t="s">
        <v>294</v>
      </c>
      <c r="N39" s="114">
        <v>0.17599999999999999</v>
      </c>
      <c r="O39" s="215">
        <v>29</v>
      </c>
      <c r="P39" s="75"/>
      <c r="Q39" s="74"/>
      <c r="R39" s="74"/>
      <c r="S39" s="74"/>
      <c r="T39" s="47"/>
      <c r="U39" s="74"/>
      <c r="V39" s="74"/>
      <c r="W39" s="74"/>
      <c r="X39" s="74"/>
      <c r="Y39" s="74"/>
      <c r="Z39" s="74"/>
      <c r="AA39" s="74"/>
      <c r="AB39" s="74"/>
      <c r="AC39" s="74"/>
      <c r="AD39" s="74"/>
      <c r="AE39" s="74"/>
      <c r="AF39" s="74"/>
      <c r="AG39" s="74"/>
      <c r="AH39" s="74"/>
      <c r="AI39" s="74"/>
      <c r="AJ39" s="74"/>
      <c r="AK39" s="74"/>
      <c r="AL39" s="74"/>
      <c r="AM39" s="74"/>
      <c r="AN39" s="74"/>
      <c r="AO39" s="74"/>
      <c r="AP39" s="74"/>
      <c r="AQ39" s="74"/>
      <c r="AR39" s="74"/>
      <c r="AS39" s="74"/>
      <c r="AT39" s="74"/>
      <c r="AU39" s="74"/>
      <c r="AV39" s="74"/>
      <c r="AW39" s="74"/>
      <c r="AX39" s="74"/>
      <c r="AY39" s="74"/>
      <c r="AZ39" s="74"/>
      <c r="BA39" s="74"/>
      <c r="BB39" s="74"/>
      <c r="BC39" s="74"/>
    </row>
    <row r="40" spans="1:55" s="1" customFormat="1" ht="31.2">
      <c r="A40" s="570" t="s">
        <v>1620</v>
      </c>
      <c r="B40" s="972"/>
      <c r="C40" s="564" t="s">
        <v>316</v>
      </c>
      <c r="D40" s="564" t="s">
        <v>317</v>
      </c>
      <c r="E40" s="538" t="s">
        <v>512</v>
      </c>
      <c r="F40" s="538" t="s">
        <v>513</v>
      </c>
      <c r="G40" s="582">
        <v>860</v>
      </c>
      <c r="H40" s="585">
        <v>104500</v>
      </c>
      <c r="I40" s="416"/>
      <c r="J40" s="112">
        <f t="shared" si="3"/>
        <v>0</v>
      </c>
      <c r="K40" s="539">
        <f t="shared" si="4"/>
        <v>860</v>
      </c>
      <c r="L40" s="434">
        <f t="shared" si="5"/>
        <v>0</v>
      </c>
      <c r="M40" s="417" t="s">
        <v>294</v>
      </c>
      <c r="N40" s="114">
        <v>0.17599999999999999</v>
      </c>
      <c r="O40" s="215">
        <v>29</v>
      </c>
      <c r="P40" s="75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4"/>
      <c r="AF40" s="74"/>
      <c r="AG40" s="74"/>
      <c r="AH40" s="74"/>
      <c r="AI40" s="74"/>
      <c r="AJ40" s="74"/>
      <c r="AK40" s="74"/>
      <c r="AL40" s="74"/>
      <c r="AM40" s="74"/>
      <c r="AN40" s="74"/>
      <c r="AO40" s="74"/>
      <c r="AP40" s="74"/>
      <c r="AQ40" s="74"/>
      <c r="AR40" s="74"/>
      <c r="AS40" s="74"/>
      <c r="AT40" s="74"/>
      <c r="AU40" s="74"/>
      <c r="AV40" s="74"/>
      <c r="AW40" s="74"/>
      <c r="AX40" s="74"/>
      <c r="AY40" s="74"/>
      <c r="AZ40" s="74"/>
      <c r="BA40" s="74"/>
      <c r="BB40" s="74"/>
      <c r="BC40" s="74"/>
    </row>
    <row r="41" spans="1:55" s="1" customFormat="1" ht="31.2">
      <c r="A41" s="570" t="s">
        <v>1621</v>
      </c>
      <c r="B41" s="970" t="s">
        <v>647</v>
      </c>
      <c r="C41" s="564" t="s">
        <v>318</v>
      </c>
      <c r="D41" s="564" t="s">
        <v>319</v>
      </c>
      <c r="E41" s="538" t="s">
        <v>512</v>
      </c>
      <c r="F41" s="538" t="s">
        <v>513</v>
      </c>
      <c r="G41" s="582">
        <v>1187</v>
      </c>
      <c r="H41" s="585">
        <v>144200</v>
      </c>
      <c r="I41" s="416"/>
      <c r="J41" s="112">
        <f t="shared" si="3"/>
        <v>0</v>
      </c>
      <c r="K41" s="539">
        <f t="shared" si="4"/>
        <v>1187</v>
      </c>
      <c r="L41" s="434">
        <f t="shared" si="5"/>
        <v>0</v>
      </c>
      <c r="M41" s="417" t="s">
        <v>296</v>
      </c>
      <c r="N41" s="114">
        <v>0.21199999999999999</v>
      </c>
      <c r="O41" s="436">
        <v>35</v>
      </c>
      <c r="P41" s="75"/>
      <c r="Q41" s="74"/>
      <c r="R41" s="74"/>
      <c r="S41" s="74"/>
      <c r="T41" s="47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4"/>
      <c r="AF41" s="74"/>
      <c r="AG41" s="74"/>
      <c r="AH41" s="74"/>
      <c r="AI41" s="74"/>
      <c r="AJ41" s="74"/>
      <c r="AK41" s="74"/>
      <c r="AL41" s="74"/>
      <c r="AM41" s="74"/>
      <c r="AN41" s="74"/>
      <c r="AO41" s="74"/>
      <c r="AP41" s="74"/>
      <c r="AQ41" s="74"/>
      <c r="AR41" s="74"/>
      <c r="AS41" s="74"/>
      <c r="AT41" s="74"/>
      <c r="AU41" s="74"/>
      <c r="AV41" s="74"/>
      <c r="AW41" s="74"/>
      <c r="AX41" s="74"/>
      <c r="AY41" s="74"/>
      <c r="AZ41" s="74"/>
      <c r="BA41" s="74"/>
      <c r="BB41" s="74"/>
      <c r="BC41" s="74"/>
    </row>
    <row r="42" spans="1:55" s="1" customFormat="1" ht="31.2">
      <c r="A42" s="570" t="s">
        <v>1471</v>
      </c>
      <c r="B42" s="971"/>
      <c r="C42" s="564" t="s">
        <v>318</v>
      </c>
      <c r="D42" s="564" t="s">
        <v>319</v>
      </c>
      <c r="E42" s="538" t="s">
        <v>512</v>
      </c>
      <c r="F42" s="538" t="s">
        <v>513</v>
      </c>
      <c r="G42" s="582">
        <v>1127</v>
      </c>
      <c r="H42" s="585">
        <v>136900</v>
      </c>
      <c r="I42" s="416"/>
      <c r="J42" s="112">
        <f t="shared" si="3"/>
        <v>0</v>
      </c>
      <c r="K42" s="539">
        <f t="shared" si="4"/>
        <v>1127</v>
      </c>
      <c r="L42" s="434">
        <f t="shared" si="5"/>
        <v>0</v>
      </c>
      <c r="M42" s="417" t="s">
        <v>296</v>
      </c>
      <c r="N42" s="114">
        <v>0.21199999999999999</v>
      </c>
      <c r="O42" s="436">
        <v>35</v>
      </c>
      <c r="P42" s="75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  <c r="AD42" s="74"/>
      <c r="AE42" s="74"/>
      <c r="AF42" s="74"/>
      <c r="AG42" s="74"/>
      <c r="AH42" s="74"/>
      <c r="AI42" s="74"/>
      <c r="AJ42" s="74"/>
      <c r="AK42" s="74"/>
      <c r="AL42" s="74"/>
      <c r="AM42" s="74"/>
      <c r="AN42" s="74"/>
      <c r="AO42" s="74"/>
      <c r="AP42" s="74"/>
      <c r="AQ42" s="74"/>
      <c r="AR42" s="74"/>
      <c r="AS42" s="74"/>
      <c r="AT42" s="74"/>
      <c r="AU42" s="74"/>
      <c r="AV42" s="74"/>
      <c r="AW42" s="74"/>
      <c r="AX42" s="74"/>
      <c r="AY42" s="74"/>
      <c r="AZ42" s="74"/>
      <c r="BA42" s="74"/>
      <c r="BB42" s="74"/>
      <c r="BC42" s="74"/>
    </row>
    <row r="43" spans="1:55" s="1" customFormat="1" ht="31.2">
      <c r="A43" s="570" t="s">
        <v>1622</v>
      </c>
      <c r="B43" s="971"/>
      <c r="C43" s="564" t="s">
        <v>318</v>
      </c>
      <c r="D43" s="564" t="s">
        <v>319</v>
      </c>
      <c r="E43" s="538" t="s">
        <v>512</v>
      </c>
      <c r="F43" s="538" t="s">
        <v>513</v>
      </c>
      <c r="G43" s="582">
        <v>925</v>
      </c>
      <c r="H43" s="585">
        <v>112400</v>
      </c>
      <c r="I43" s="416"/>
      <c r="J43" s="112">
        <f t="shared" si="3"/>
        <v>0</v>
      </c>
      <c r="K43" s="539">
        <f t="shared" si="4"/>
        <v>925</v>
      </c>
      <c r="L43" s="434">
        <f t="shared" si="5"/>
        <v>0</v>
      </c>
      <c r="M43" s="417" t="s">
        <v>296</v>
      </c>
      <c r="N43" s="114">
        <v>0.21199999999999999</v>
      </c>
      <c r="O43" s="436">
        <v>35</v>
      </c>
      <c r="P43" s="75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74"/>
      <c r="AF43" s="74"/>
      <c r="AG43" s="74"/>
      <c r="AH43" s="74"/>
      <c r="AI43" s="74"/>
      <c r="AJ43" s="74"/>
      <c r="AK43" s="74"/>
      <c r="AL43" s="74"/>
      <c r="AM43" s="74"/>
      <c r="AN43" s="74"/>
      <c r="AO43" s="74"/>
      <c r="AP43" s="74"/>
      <c r="AQ43" s="74"/>
      <c r="AR43" s="74"/>
      <c r="AS43" s="74"/>
      <c r="AT43" s="74"/>
      <c r="AU43" s="74"/>
      <c r="AV43" s="74"/>
      <c r="AW43" s="74"/>
      <c r="AX43" s="74"/>
      <c r="AY43" s="74"/>
      <c r="AZ43" s="74"/>
      <c r="BA43" s="74"/>
      <c r="BB43" s="74"/>
      <c r="BC43" s="74"/>
    </row>
    <row r="44" spans="1:55" s="1" customFormat="1" ht="31.2">
      <c r="A44" s="570" t="s">
        <v>1623</v>
      </c>
      <c r="B44" s="972"/>
      <c r="C44" s="564" t="s">
        <v>318</v>
      </c>
      <c r="D44" s="564" t="s">
        <v>319</v>
      </c>
      <c r="E44" s="538" t="s">
        <v>512</v>
      </c>
      <c r="F44" s="538" t="s">
        <v>513</v>
      </c>
      <c r="G44" s="582">
        <v>1035</v>
      </c>
      <c r="H44" s="585">
        <v>125800</v>
      </c>
      <c r="I44" s="416"/>
      <c r="J44" s="112">
        <f t="shared" si="3"/>
        <v>0</v>
      </c>
      <c r="K44" s="539">
        <f t="shared" si="4"/>
        <v>1035</v>
      </c>
      <c r="L44" s="434">
        <f t="shared" si="5"/>
        <v>0</v>
      </c>
      <c r="M44" s="417" t="s">
        <v>296</v>
      </c>
      <c r="N44" s="114">
        <v>0.21199999999999999</v>
      </c>
      <c r="O44" s="436">
        <v>35</v>
      </c>
      <c r="P44" s="75"/>
      <c r="Q44" s="74"/>
      <c r="R44" s="74"/>
      <c r="S44" s="74"/>
      <c r="T44" s="47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4"/>
      <c r="AF44" s="74"/>
      <c r="AG44" s="74"/>
      <c r="AH44" s="74"/>
      <c r="AI44" s="74"/>
      <c r="AJ44" s="74"/>
      <c r="AK44" s="74"/>
      <c r="AL44" s="74"/>
      <c r="AM44" s="74"/>
      <c r="AN44" s="74"/>
      <c r="AO44" s="74"/>
      <c r="AP44" s="74"/>
      <c r="AQ44" s="74"/>
      <c r="AR44" s="74"/>
      <c r="AS44" s="74"/>
      <c r="AT44" s="74"/>
      <c r="AU44" s="74"/>
      <c r="AV44" s="74"/>
      <c r="AW44" s="74"/>
      <c r="AX44" s="74"/>
      <c r="AY44" s="74"/>
      <c r="AZ44" s="74"/>
      <c r="BA44" s="74"/>
      <c r="BB44" s="74"/>
      <c r="BC44" s="74"/>
    </row>
    <row r="45" spans="1:55" ht="13.2">
      <c r="A45" s="984" t="s">
        <v>1624</v>
      </c>
      <c r="B45" s="981" t="s">
        <v>1574</v>
      </c>
      <c r="C45" s="995" t="s">
        <v>320</v>
      </c>
      <c r="D45" s="995" t="s">
        <v>321</v>
      </c>
      <c r="E45" s="995" t="s">
        <v>512</v>
      </c>
      <c r="F45" s="995" t="s">
        <v>513</v>
      </c>
      <c r="G45" s="991">
        <v>1182</v>
      </c>
      <c r="H45" s="997">
        <v>143600</v>
      </c>
      <c r="I45" s="993"/>
      <c r="J45" s="999">
        <f t="shared" si="3"/>
        <v>0</v>
      </c>
      <c r="K45" s="1001">
        <f t="shared" si="4"/>
        <v>1182</v>
      </c>
      <c r="L45" s="1001">
        <f>I45*K45</f>
        <v>0</v>
      </c>
      <c r="M45" s="995" t="s">
        <v>297</v>
      </c>
      <c r="N45" s="995">
        <v>0.24399999999999999</v>
      </c>
      <c r="O45" s="995">
        <v>40</v>
      </c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</row>
    <row r="46" spans="1:55" ht="13.2">
      <c r="A46" s="985"/>
      <c r="B46" s="983"/>
      <c r="C46" s="996"/>
      <c r="D46" s="996"/>
      <c r="E46" s="996"/>
      <c r="F46" s="996"/>
      <c r="G46" s="992"/>
      <c r="H46" s="998"/>
      <c r="I46" s="994"/>
      <c r="J46" s="1000"/>
      <c r="K46" s="1002"/>
      <c r="L46" s="1002"/>
      <c r="M46" s="996"/>
      <c r="N46" s="996"/>
      <c r="O46" s="996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O46" s="74"/>
      <c r="AP46" s="74"/>
      <c r="AQ46" s="74"/>
      <c r="AR46" s="74"/>
      <c r="AS46" s="74"/>
      <c r="AT46" s="74"/>
      <c r="AU46" s="74"/>
      <c r="AV46" s="74"/>
      <c r="AW46" s="74"/>
      <c r="AX46" s="74"/>
      <c r="AY46" s="74"/>
      <c r="AZ46" s="74"/>
      <c r="BA46" s="74"/>
      <c r="BB46" s="74"/>
      <c r="BC46" s="74"/>
    </row>
    <row r="47" spans="1:55" ht="13.2">
      <c r="A47" s="984" t="s">
        <v>1472</v>
      </c>
      <c r="B47" s="983"/>
      <c r="C47" s="995" t="s">
        <v>320</v>
      </c>
      <c r="D47" s="995" t="s">
        <v>321</v>
      </c>
      <c r="E47" s="995" t="s">
        <v>512</v>
      </c>
      <c r="F47" s="995" t="s">
        <v>513</v>
      </c>
      <c r="G47" s="991">
        <v>1122</v>
      </c>
      <c r="H47" s="997">
        <v>136300</v>
      </c>
      <c r="I47" s="993"/>
      <c r="J47" s="999">
        <f t="shared" si="3"/>
        <v>0</v>
      </c>
      <c r="K47" s="1001">
        <f>SUM(G47-(G47*J47))</f>
        <v>1122</v>
      </c>
      <c r="L47" s="1001">
        <f t="shared" ref="L47" si="6">I47*K47</f>
        <v>0</v>
      </c>
      <c r="M47" s="995" t="s">
        <v>297</v>
      </c>
      <c r="N47" s="995">
        <v>0.24399999999999999</v>
      </c>
      <c r="O47" s="995">
        <v>40</v>
      </c>
      <c r="P47" s="74"/>
      <c r="Q47" s="74"/>
      <c r="R47" s="74"/>
      <c r="S47" s="74"/>
      <c r="T47" s="47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74"/>
      <c r="BB47" s="74"/>
      <c r="BC47" s="74"/>
    </row>
    <row r="48" spans="1:55" ht="13.2">
      <c r="A48" s="985"/>
      <c r="B48" s="983"/>
      <c r="C48" s="996"/>
      <c r="D48" s="996"/>
      <c r="E48" s="996"/>
      <c r="F48" s="996"/>
      <c r="G48" s="992"/>
      <c r="H48" s="998"/>
      <c r="I48" s="994"/>
      <c r="J48" s="1000"/>
      <c r="K48" s="1002"/>
      <c r="L48" s="1002"/>
      <c r="M48" s="996"/>
      <c r="N48" s="996"/>
      <c r="O48" s="996"/>
      <c r="P48" s="74"/>
      <c r="Q48" s="74"/>
      <c r="R48" s="74"/>
      <c r="S48" s="74"/>
      <c r="T48" s="47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74"/>
      <c r="BB48" s="74"/>
      <c r="BC48" s="74"/>
    </row>
    <row r="49" spans="1:55" ht="13.2">
      <c r="A49" s="984" t="s">
        <v>1625</v>
      </c>
      <c r="B49" s="983"/>
      <c r="C49" s="995" t="s">
        <v>320</v>
      </c>
      <c r="D49" s="995" t="s">
        <v>321</v>
      </c>
      <c r="E49" s="995" t="s">
        <v>512</v>
      </c>
      <c r="F49" s="995" t="s">
        <v>513</v>
      </c>
      <c r="G49" s="991">
        <v>927</v>
      </c>
      <c r="H49" s="997">
        <v>112700</v>
      </c>
      <c r="I49" s="993"/>
      <c r="J49" s="999">
        <f t="shared" si="3"/>
        <v>0</v>
      </c>
      <c r="K49" s="1001">
        <f>SUM(G49-(G49*J49))</f>
        <v>927</v>
      </c>
      <c r="L49" s="1001">
        <f t="shared" ref="L49" si="7">I49*K49</f>
        <v>0</v>
      </c>
      <c r="M49" s="995" t="s">
        <v>297</v>
      </c>
      <c r="N49" s="995">
        <v>0.24399999999999999</v>
      </c>
      <c r="O49" s="995">
        <v>40</v>
      </c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74"/>
      <c r="BB49" s="74"/>
      <c r="BC49" s="74"/>
    </row>
    <row r="50" spans="1:55" ht="13.2">
      <c r="A50" s="985"/>
      <c r="B50" s="983"/>
      <c r="C50" s="996"/>
      <c r="D50" s="996"/>
      <c r="E50" s="996"/>
      <c r="F50" s="996"/>
      <c r="G50" s="992"/>
      <c r="H50" s="998"/>
      <c r="I50" s="994"/>
      <c r="J50" s="1000"/>
      <c r="K50" s="1002"/>
      <c r="L50" s="1002"/>
      <c r="M50" s="996"/>
      <c r="N50" s="996"/>
      <c r="O50" s="996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74"/>
      <c r="BB50" s="74"/>
      <c r="BC50" s="74"/>
    </row>
    <row r="51" spans="1:55" ht="13.2">
      <c r="A51" s="984" t="s">
        <v>1626</v>
      </c>
      <c r="B51" s="983"/>
      <c r="C51" s="995" t="s">
        <v>320</v>
      </c>
      <c r="D51" s="995" t="s">
        <v>321</v>
      </c>
      <c r="E51" s="995" t="s">
        <v>512</v>
      </c>
      <c r="F51" s="995" t="s">
        <v>513</v>
      </c>
      <c r="G51" s="991">
        <v>1039</v>
      </c>
      <c r="H51" s="997">
        <v>126300</v>
      </c>
      <c r="I51" s="993"/>
      <c r="J51" s="999">
        <f t="shared" si="3"/>
        <v>0</v>
      </c>
      <c r="K51" s="1001">
        <f>SUM(G51-(G51*J51))</f>
        <v>1039</v>
      </c>
      <c r="L51" s="1001">
        <f t="shared" ref="L51" si="8">I51*K51</f>
        <v>0</v>
      </c>
      <c r="M51" s="995" t="s">
        <v>297</v>
      </c>
      <c r="N51" s="995">
        <v>0.24399999999999999</v>
      </c>
      <c r="O51" s="995">
        <v>40</v>
      </c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74"/>
      <c r="BB51" s="74"/>
      <c r="BC51" s="74"/>
    </row>
    <row r="52" spans="1:55" ht="13.2">
      <c r="A52" s="985"/>
      <c r="B52" s="982"/>
      <c r="C52" s="996"/>
      <c r="D52" s="996"/>
      <c r="E52" s="996"/>
      <c r="F52" s="996"/>
      <c r="G52" s="992"/>
      <c r="H52" s="998"/>
      <c r="I52" s="994"/>
      <c r="J52" s="1000"/>
      <c r="K52" s="1002"/>
      <c r="L52" s="1002"/>
      <c r="M52" s="996"/>
      <c r="N52" s="996"/>
      <c r="O52" s="996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4"/>
      <c r="AF52" s="74"/>
      <c r="AG52" s="74"/>
      <c r="AH52" s="74"/>
      <c r="AI52" s="74"/>
      <c r="AJ52" s="74"/>
      <c r="AK52" s="74"/>
      <c r="AL52" s="74"/>
      <c r="AM52" s="74"/>
      <c r="AN52" s="74"/>
      <c r="AO52" s="74"/>
      <c r="AP52" s="74"/>
      <c r="AQ52" s="74"/>
      <c r="AR52" s="74"/>
      <c r="AS52" s="74"/>
      <c r="AT52" s="74"/>
      <c r="AU52" s="74"/>
      <c r="AV52" s="74"/>
      <c r="AW52" s="74"/>
      <c r="AX52" s="74"/>
      <c r="AY52" s="74"/>
      <c r="AZ52" s="74"/>
      <c r="BA52" s="74"/>
      <c r="BB52" s="74"/>
      <c r="BC52" s="74"/>
    </row>
    <row r="53" spans="1:55" ht="13.2">
      <c r="A53" s="984" t="s">
        <v>1627</v>
      </c>
      <c r="B53" s="981" t="s">
        <v>1575</v>
      </c>
      <c r="C53" s="995" t="s">
        <v>322</v>
      </c>
      <c r="D53" s="995" t="s">
        <v>323</v>
      </c>
      <c r="E53" s="995" t="s">
        <v>512</v>
      </c>
      <c r="F53" s="995" t="s">
        <v>513</v>
      </c>
      <c r="G53" s="991">
        <v>1403</v>
      </c>
      <c r="H53" s="997">
        <v>170500</v>
      </c>
      <c r="I53" s="993"/>
      <c r="J53" s="999">
        <f t="shared" si="3"/>
        <v>0</v>
      </c>
      <c r="K53" s="1001">
        <f>SUM(G53-(G53*J53))</f>
        <v>1403</v>
      </c>
      <c r="L53" s="1001">
        <f t="shared" ref="L53" si="9">I53*K53</f>
        <v>0</v>
      </c>
      <c r="M53" s="995" t="s">
        <v>300</v>
      </c>
      <c r="N53" s="995">
        <v>0.33600000000000002</v>
      </c>
      <c r="O53" s="995">
        <v>46</v>
      </c>
      <c r="P53" s="74"/>
      <c r="Q53" s="74"/>
      <c r="R53" s="74"/>
      <c r="S53" s="74"/>
      <c r="T53" s="47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  <c r="AS53" s="74"/>
      <c r="AT53" s="74"/>
      <c r="AU53" s="74"/>
      <c r="AV53" s="74"/>
      <c r="AW53" s="74"/>
      <c r="AX53" s="74"/>
      <c r="AY53" s="74"/>
      <c r="AZ53" s="74"/>
      <c r="BA53" s="74"/>
      <c r="BB53" s="74"/>
      <c r="BC53" s="74"/>
    </row>
    <row r="54" spans="1:55" ht="13.2">
      <c r="A54" s="985"/>
      <c r="B54" s="983"/>
      <c r="C54" s="996"/>
      <c r="D54" s="996"/>
      <c r="E54" s="996"/>
      <c r="F54" s="996"/>
      <c r="G54" s="992"/>
      <c r="H54" s="998"/>
      <c r="I54" s="994"/>
      <c r="J54" s="1000"/>
      <c r="K54" s="1002"/>
      <c r="L54" s="1002"/>
      <c r="M54" s="996"/>
      <c r="N54" s="996"/>
      <c r="O54" s="996"/>
      <c r="P54" s="74"/>
      <c r="Q54" s="74"/>
      <c r="R54" s="74"/>
      <c r="S54" s="74"/>
      <c r="T54" s="47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  <c r="AF54" s="74"/>
      <c r="AG54" s="74"/>
      <c r="AH54" s="74"/>
      <c r="AI54" s="74"/>
      <c r="AJ54" s="74"/>
      <c r="AK54" s="74"/>
      <c r="AL54" s="74"/>
      <c r="AM54" s="74"/>
      <c r="AN54" s="74"/>
      <c r="AO54" s="74"/>
      <c r="AP54" s="74"/>
      <c r="AQ54" s="74"/>
      <c r="AR54" s="74"/>
      <c r="AS54" s="74"/>
      <c r="AT54" s="74"/>
      <c r="AU54" s="74"/>
      <c r="AV54" s="74"/>
      <c r="AW54" s="74"/>
      <c r="AX54" s="74"/>
      <c r="AY54" s="74"/>
      <c r="AZ54" s="74"/>
      <c r="BA54" s="74"/>
      <c r="BB54" s="74"/>
      <c r="BC54" s="74"/>
    </row>
    <row r="55" spans="1:55" s="1" customFormat="1" ht="13.2">
      <c r="A55" s="984" t="s">
        <v>1473</v>
      </c>
      <c r="B55" s="983"/>
      <c r="C55" s="995" t="s">
        <v>322</v>
      </c>
      <c r="D55" s="995" t="s">
        <v>323</v>
      </c>
      <c r="E55" s="995" t="s">
        <v>512</v>
      </c>
      <c r="F55" s="995" t="s">
        <v>513</v>
      </c>
      <c r="G55" s="991">
        <v>1337</v>
      </c>
      <c r="H55" s="997">
        <v>162500</v>
      </c>
      <c r="I55" s="993"/>
      <c r="J55" s="999">
        <f t="shared" si="3"/>
        <v>0</v>
      </c>
      <c r="K55" s="1001">
        <f>SUM(G55-(G55*J55))</f>
        <v>1337</v>
      </c>
      <c r="L55" s="1001">
        <f t="shared" ref="L55" si="10">I55*K55</f>
        <v>0</v>
      </c>
      <c r="M55" s="995" t="s">
        <v>300</v>
      </c>
      <c r="N55" s="995">
        <v>0.33600000000000002</v>
      </c>
      <c r="O55" s="995">
        <v>46</v>
      </c>
      <c r="P55" s="75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/>
      <c r="AE55" s="74"/>
      <c r="AF55" s="74"/>
      <c r="AG55" s="74"/>
      <c r="AH55" s="74"/>
      <c r="AI55" s="74"/>
      <c r="AJ55" s="74"/>
      <c r="AK55" s="74"/>
      <c r="AL55" s="74"/>
      <c r="AM55" s="74"/>
      <c r="AN55" s="74"/>
      <c r="AO55" s="74"/>
      <c r="AP55" s="74"/>
      <c r="AQ55" s="74"/>
      <c r="AR55" s="74"/>
      <c r="AS55" s="74"/>
      <c r="AT55" s="74"/>
      <c r="AU55" s="74"/>
      <c r="AV55" s="74"/>
      <c r="AW55" s="74"/>
      <c r="AX55" s="74"/>
      <c r="AY55" s="74"/>
      <c r="AZ55" s="74"/>
      <c r="BA55" s="74"/>
      <c r="BB55" s="74"/>
      <c r="BC55" s="74"/>
    </row>
    <row r="56" spans="1:55" s="1" customFormat="1" ht="13.2">
      <c r="A56" s="985"/>
      <c r="B56" s="983"/>
      <c r="C56" s="996"/>
      <c r="D56" s="996"/>
      <c r="E56" s="996"/>
      <c r="F56" s="996"/>
      <c r="G56" s="992"/>
      <c r="H56" s="998"/>
      <c r="I56" s="994"/>
      <c r="J56" s="1000"/>
      <c r="K56" s="1002"/>
      <c r="L56" s="1002"/>
      <c r="M56" s="996"/>
      <c r="N56" s="996"/>
      <c r="O56" s="996"/>
      <c r="P56" s="75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  <c r="AF56" s="74"/>
      <c r="AG56" s="74"/>
      <c r="AH56" s="74"/>
      <c r="AI56" s="74"/>
      <c r="AJ56" s="74"/>
      <c r="AK56" s="74"/>
      <c r="AL56" s="74"/>
      <c r="AM56" s="74"/>
      <c r="AN56" s="74"/>
      <c r="AO56" s="74"/>
      <c r="AP56" s="74"/>
      <c r="AQ56" s="74"/>
      <c r="AR56" s="74"/>
      <c r="AS56" s="74"/>
      <c r="AT56" s="74"/>
      <c r="AU56" s="74"/>
      <c r="AV56" s="74"/>
      <c r="AW56" s="74"/>
      <c r="AX56" s="74"/>
      <c r="AY56" s="74"/>
      <c r="AZ56" s="74"/>
      <c r="BA56" s="74"/>
      <c r="BB56" s="74"/>
      <c r="BC56" s="74"/>
    </row>
    <row r="57" spans="1:55" s="1" customFormat="1" ht="13.2">
      <c r="A57" s="984" t="s">
        <v>1628</v>
      </c>
      <c r="B57" s="983"/>
      <c r="C57" s="995" t="s">
        <v>322</v>
      </c>
      <c r="D57" s="995" t="s">
        <v>323</v>
      </c>
      <c r="E57" s="995" t="s">
        <v>512</v>
      </c>
      <c r="F57" s="995" t="s">
        <v>513</v>
      </c>
      <c r="G57" s="991">
        <v>1125</v>
      </c>
      <c r="H57" s="997">
        <v>136700</v>
      </c>
      <c r="I57" s="993"/>
      <c r="J57" s="999">
        <f t="shared" si="3"/>
        <v>0</v>
      </c>
      <c r="K57" s="1001">
        <f>SUM(G57-(G57*J57))</f>
        <v>1125</v>
      </c>
      <c r="L57" s="1001">
        <f t="shared" ref="L57" si="11">I57*K57</f>
        <v>0</v>
      </c>
      <c r="M57" s="995" t="s">
        <v>300</v>
      </c>
      <c r="N57" s="995">
        <v>0.33600000000000002</v>
      </c>
      <c r="O57" s="995">
        <v>46</v>
      </c>
      <c r="P57" s="75"/>
      <c r="Q57" s="74"/>
      <c r="R57" s="74"/>
      <c r="S57" s="74"/>
      <c r="T57" s="47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  <c r="AT57" s="74"/>
      <c r="AU57" s="74"/>
      <c r="AV57" s="74"/>
      <c r="AW57" s="74"/>
      <c r="AX57" s="74"/>
      <c r="AY57" s="74"/>
      <c r="AZ57" s="74"/>
      <c r="BA57" s="74"/>
      <c r="BB57" s="74"/>
      <c r="BC57" s="74"/>
    </row>
    <row r="58" spans="1:55" s="1" customFormat="1" ht="13.2">
      <c r="A58" s="985"/>
      <c r="B58" s="983"/>
      <c r="C58" s="996"/>
      <c r="D58" s="996"/>
      <c r="E58" s="996"/>
      <c r="F58" s="996"/>
      <c r="G58" s="992"/>
      <c r="H58" s="998"/>
      <c r="I58" s="994"/>
      <c r="J58" s="1000"/>
      <c r="K58" s="1002"/>
      <c r="L58" s="1002"/>
      <c r="M58" s="996"/>
      <c r="N58" s="996"/>
      <c r="O58" s="996"/>
      <c r="P58" s="75"/>
      <c r="Q58" s="74"/>
      <c r="R58" s="74"/>
      <c r="S58" s="74"/>
      <c r="T58" s="47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</row>
    <row r="59" spans="1:55" s="1" customFormat="1" ht="13.2">
      <c r="A59" s="984" t="s">
        <v>1629</v>
      </c>
      <c r="B59" s="983"/>
      <c r="C59" s="995" t="s">
        <v>322</v>
      </c>
      <c r="D59" s="995" t="s">
        <v>323</v>
      </c>
      <c r="E59" s="995" t="s">
        <v>512</v>
      </c>
      <c r="F59" s="995" t="s">
        <v>513</v>
      </c>
      <c r="G59" s="991">
        <v>1244</v>
      </c>
      <c r="H59" s="997">
        <v>151200</v>
      </c>
      <c r="I59" s="993"/>
      <c r="J59" s="999">
        <f t="shared" si="3"/>
        <v>0</v>
      </c>
      <c r="K59" s="1001">
        <f>SUM(G59-(G59*J59))</f>
        <v>1244</v>
      </c>
      <c r="L59" s="1001">
        <f t="shared" ref="L59" si="12">I59*K59</f>
        <v>0</v>
      </c>
      <c r="M59" s="995" t="s">
        <v>300</v>
      </c>
      <c r="N59" s="995">
        <v>0.33600000000000002</v>
      </c>
      <c r="O59" s="995">
        <v>46</v>
      </c>
      <c r="P59" s="75"/>
      <c r="Q59" s="74"/>
      <c r="R59" s="74"/>
      <c r="S59" s="74"/>
      <c r="T59" s="47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74"/>
      <c r="BB59" s="74"/>
      <c r="BC59" s="74"/>
    </row>
    <row r="60" spans="1:55" s="1" customFormat="1" ht="13.2">
      <c r="A60" s="985"/>
      <c r="B60" s="982"/>
      <c r="C60" s="996"/>
      <c r="D60" s="996"/>
      <c r="E60" s="996"/>
      <c r="F60" s="996"/>
      <c r="G60" s="992"/>
      <c r="H60" s="998"/>
      <c r="I60" s="994"/>
      <c r="J60" s="1000"/>
      <c r="K60" s="1002"/>
      <c r="L60" s="1002"/>
      <c r="M60" s="996"/>
      <c r="N60" s="996"/>
      <c r="O60" s="996"/>
      <c r="P60" s="75"/>
      <c r="Q60" s="74"/>
      <c r="R60" s="74"/>
      <c r="S60" s="74"/>
      <c r="T60" s="47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74"/>
      <c r="BB60" s="74"/>
      <c r="BC60" s="74"/>
    </row>
    <row r="61" spans="1:55" s="1" customFormat="1" ht="31.2">
      <c r="A61" s="570" t="s">
        <v>1630</v>
      </c>
      <c r="B61" s="970" t="s">
        <v>655</v>
      </c>
      <c r="C61" s="564" t="s">
        <v>362</v>
      </c>
      <c r="D61" s="564" t="s">
        <v>324</v>
      </c>
      <c r="E61" s="538" t="s">
        <v>512</v>
      </c>
      <c r="F61" s="538" t="s">
        <v>513</v>
      </c>
      <c r="G61" s="582">
        <v>2704</v>
      </c>
      <c r="H61" s="585">
        <v>328500</v>
      </c>
      <c r="I61" s="416"/>
      <c r="J61" s="112">
        <f>$C$3</f>
        <v>0</v>
      </c>
      <c r="K61" s="539">
        <f>SUM(G61-(G61*J61))</f>
        <v>2704</v>
      </c>
      <c r="L61" s="434">
        <f>I61*K61</f>
        <v>0</v>
      </c>
      <c r="M61" s="417" t="s">
        <v>472</v>
      </c>
      <c r="N61" s="546">
        <v>0.23699999999999999</v>
      </c>
      <c r="O61" s="436">
        <v>60</v>
      </c>
      <c r="P61" s="75"/>
      <c r="Q61" s="74"/>
      <c r="R61" s="74"/>
      <c r="S61" s="74"/>
      <c r="T61" s="47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  <c r="BA61" s="74"/>
      <c r="BB61" s="74"/>
      <c r="BC61" s="74"/>
    </row>
    <row r="62" spans="1:55" s="1" customFormat="1" ht="31.2">
      <c r="A62" s="570" t="s">
        <v>1474</v>
      </c>
      <c r="B62" s="972"/>
      <c r="C62" s="564" t="s">
        <v>362</v>
      </c>
      <c r="D62" s="564" t="s">
        <v>324</v>
      </c>
      <c r="E62" s="538" t="s">
        <v>512</v>
      </c>
      <c r="F62" s="538" t="s">
        <v>513</v>
      </c>
      <c r="G62" s="582">
        <v>2638</v>
      </c>
      <c r="H62" s="585">
        <v>320500</v>
      </c>
      <c r="I62" s="416"/>
      <c r="J62" s="112">
        <f>$C$3</f>
        <v>0</v>
      </c>
      <c r="K62" s="539">
        <f>SUM(G62-(G62*J62))</f>
        <v>2638</v>
      </c>
      <c r="L62" s="434">
        <f t="shared" ref="L62:L64" si="13">I62*K62</f>
        <v>0</v>
      </c>
      <c r="M62" s="417" t="s">
        <v>472</v>
      </c>
      <c r="N62" s="546">
        <v>0.23699999999999999</v>
      </c>
      <c r="O62" s="436">
        <v>60</v>
      </c>
      <c r="P62" s="75"/>
      <c r="Q62" s="74"/>
      <c r="R62" s="74"/>
      <c r="S62" s="74"/>
      <c r="T62" s="47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  <c r="AZ62" s="74"/>
      <c r="BA62" s="74"/>
      <c r="BB62" s="74"/>
      <c r="BC62" s="74"/>
    </row>
    <row r="63" spans="1:55" ht="31.2">
      <c r="A63" s="570" t="s">
        <v>1631</v>
      </c>
      <c r="B63" s="981" t="s">
        <v>1167</v>
      </c>
      <c r="C63" s="564" t="s">
        <v>365</v>
      </c>
      <c r="D63" s="564" t="s">
        <v>325</v>
      </c>
      <c r="E63" s="538" t="s">
        <v>512</v>
      </c>
      <c r="F63" s="538" t="s">
        <v>513</v>
      </c>
      <c r="G63" s="582">
        <v>3304</v>
      </c>
      <c r="H63" s="585">
        <v>401400</v>
      </c>
      <c r="I63" s="416"/>
      <c r="J63" s="112">
        <f>$C$3</f>
        <v>0</v>
      </c>
      <c r="K63" s="539">
        <f>SUM(G63-(G63*J63))</f>
        <v>3304</v>
      </c>
      <c r="L63" s="434">
        <f t="shared" si="13"/>
        <v>0</v>
      </c>
      <c r="M63" s="417" t="s">
        <v>472</v>
      </c>
      <c r="N63" s="546">
        <v>0.23699999999999999</v>
      </c>
      <c r="O63" s="436">
        <v>60</v>
      </c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  <c r="AZ63" s="74"/>
      <c r="BA63" s="74"/>
      <c r="BB63" s="74"/>
      <c r="BC63" s="74"/>
    </row>
    <row r="64" spans="1:55" ht="31.2">
      <c r="A64" s="570" t="s">
        <v>1475</v>
      </c>
      <c r="B64" s="982"/>
      <c r="C64" s="564" t="s">
        <v>365</v>
      </c>
      <c r="D64" s="564" t="s">
        <v>325</v>
      </c>
      <c r="E64" s="538" t="s">
        <v>512</v>
      </c>
      <c r="F64" s="538" t="s">
        <v>513</v>
      </c>
      <c r="G64" s="582">
        <v>3238</v>
      </c>
      <c r="H64" s="585">
        <v>393400</v>
      </c>
      <c r="I64" s="416"/>
      <c r="J64" s="112">
        <f>$C$3</f>
        <v>0</v>
      </c>
      <c r="K64" s="539">
        <f>SUM(G64-(G64*J64))</f>
        <v>3238</v>
      </c>
      <c r="L64" s="434">
        <f t="shared" si="13"/>
        <v>0</v>
      </c>
      <c r="M64" s="417" t="s">
        <v>472</v>
      </c>
      <c r="N64" s="546">
        <v>0.23699999999999999</v>
      </c>
      <c r="O64" s="436">
        <v>60</v>
      </c>
      <c r="P64" s="74"/>
      <c r="Q64" s="74"/>
      <c r="R64" s="74"/>
      <c r="S64" s="74"/>
      <c r="T64" s="47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  <c r="AQ64" s="74"/>
      <c r="AR64" s="74"/>
      <c r="AS64" s="74"/>
      <c r="AT64" s="74"/>
      <c r="AU64" s="74"/>
      <c r="AV64" s="74"/>
      <c r="AW64" s="74"/>
      <c r="AX64" s="74"/>
      <c r="AY64" s="74"/>
      <c r="AZ64" s="74"/>
      <c r="BA64" s="74"/>
      <c r="BB64" s="74"/>
      <c r="BC64" s="74"/>
    </row>
    <row r="65" spans="1:56" ht="31.8" thickBot="1">
      <c r="A65" s="974" t="s">
        <v>1130</v>
      </c>
      <c r="B65" s="975"/>
      <c r="C65" s="975"/>
      <c r="D65" s="975"/>
      <c r="E65" s="975"/>
      <c r="F65" s="975"/>
      <c r="G65" s="975"/>
      <c r="H65" s="975"/>
      <c r="I65" s="975"/>
      <c r="J65" s="975"/>
      <c r="K65" s="975"/>
      <c r="L65" s="975"/>
      <c r="M65" s="975"/>
      <c r="N65" s="975"/>
      <c r="O65" s="976"/>
      <c r="P65" s="74"/>
      <c r="Q65" s="74"/>
      <c r="R65" s="74"/>
      <c r="S65" s="74"/>
      <c r="T65" s="47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74"/>
      <c r="BA65" s="74"/>
      <c r="BB65" s="74"/>
      <c r="BC65" s="74"/>
    </row>
    <row r="66" spans="1:56" ht="18">
      <c r="A66" s="977" t="s">
        <v>292</v>
      </c>
      <c r="B66" s="808"/>
      <c r="C66" s="808"/>
      <c r="D66" s="808"/>
      <c r="E66" s="808"/>
      <c r="F66" s="808"/>
      <c r="G66" s="808"/>
      <c r="H66" s="808"/>
      <c r="I66" s="808"/>
      <c r="J66" s="808"/>
      <c r="K66" s="808"/>
      <c r="L66" s="94"/>
      <c r="M66" s="95"/>
      <c r="N66" s="95"/>
      <c r="O66" s="259"/>
      <c r="P66" s="74"/>
      <c r="Q66" s="74"/>
      <c r="R66" s="74"/>
      <c r="S66" s="74"/>
      <c r="T66" s="47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74"/>
      <c r="AY66" s="74"/>
      <c r="AZ66" s="74"/>
      <c r="BA66" s="74"/>
      <c r="BB66" s="74"/>
      <c r="BC66" s="74"/>
    </row>
    <row r="67" spans="1:56" ht="29.4" customHeight="1">
      <c r="A67" s="74" t="s">
        <v>1562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4"/>
      <c r="AU67" s="74"/>
      <c r="AV67" s="74"/>
      <c r="AW67" s="74"/>
      <c r="AX67" s="74"/>
      <c r="AY67" s="74"/>
      <c r="AZ67" s="74"/>
      <c r="BA67" s="74"/>
      <c r="BB67" s="74"/>
      <c r="BC67" s="74"/>
      <c r="BD67" s="74"/>
    </row>
    <row r="68" spans="1:56" ht="31.2">
      <c r="A68" s="570" t="s">
        <v>1476</v>
      </c>
      <c r="B68" s="970" t="s">
        <v>621</v>
      </c>
      <c r="C68" s="564" t="s">
        <v>313</v>
      </c>
      <c r="D68" s="564" t="s">
        <v>304</v>
      </c>
      <c r="E68" s="538" t="s">
        <v>512</v>
      </c>
      <c r="F68" s="538" t="s">
        <v>513</v>
      </c>
      <c r="G68" s="577">
        <v>1075</v>
      </c>
      <c r="H68" s="584">
        <v>130600</v>
      </c>
      <c r="I68" s="416"/>
      <c r="J68" s="112">
        <f t="shared" ref="J68:J82" si="14">$C$3</f>
        <v>0</v>
      </c>
      <c r="K68" s="539">
        <f t="shared" ref="K68:K82" si="15">SUM(G68-(G68*J68))</f>
        <v>1075</v>
      </c>
      <c r="L68" s="434">
        <f t="shared" ref="L68:L82" si="16">I68*K68</f>
        <v>0</v>
      </c>
      <c r="M68" s="417" t="s">
        <v>294</v>
      </c>
      <c r="N68" s="114">
        <v>0.17599999999999999</v>
      </c>
      <c r="O68" s="215">
        <v>26</v>
      </c>
      <c r="P68" s="74"/>
      <c r="Q68" s="74"/>
      <c r="R68" s="74"/>
      <c r="S68" s="74"/>
      <c r="T68" s="47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</row>
    <row r="69" spans="1:56" ht="31.2">
      <c r="A69" s="570" t="s">
        <v>1632</v>
      </c>
      <c r="B69" s="971"/>
      <c r="C69" s="564" t="s">
        <v>313</v>
      </c>
      <c r="D69" s="564" t="s">
        <v>304</v>
      </c>
      <c r="E69" s="538" t="s">
        <v>512</v>
      </c>
      <c r="F69" s="538" t="s">
        <v>513</v>
      </c>
      <c r="G69" s="577">
        <v>879</v>
      </c>
      <c r="H69" s="584">
        <v>106800</v>
      </c>
      <c r="I69" s="416"/>
      <c r="J69" s="112">
        <f t="shared" si="14"/>
        <v>0</v>
      </c>
      <c r="K69" s="539">
        <f t="shared" si="15"/>
        <v>879</v>
      </c>
      <c r="L69" s="434">
        <f t="shared" si="16"/>
        <v>0</v>
      </c>
      <c r="M69" s="417" t="s">
        <v>294</v>
      </c>
      <c r="N69" s="114">
        <v>0.17599999999999999</v>
      </c>
      <c r="O69" s="215">
        <v>26</v>
      </c>
      <c r="P69" s="74"/>
      <c r="Q69" s="74"/>
      <c r="R69" s="74"/>
      <c r="S69" s="74"/>
      <c r="T69" s="47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</row>
    <row r="70" spans="1:56" ht="31.2">
      <c r="A70" s="570" t="s">
        <v>1633</v>
      </c>
      <c r="B70" s="972"/>
      <c r="C70" s="564" t="s">
        <v>313</v>
      </c>
      <c r="D70" s="564" t="s">
        <v>304</v>
      </c>
      <c r="E70" s="538" t="s">
        <v>512</v>
      </c>
      <c r="F70" s="538" t="s">
        <v>513</v>
      </c>
      <c r="G70" s="577">
        <v>1002</v>
      </c>
      <c r="H70" s="584">
        <v>121800</v>
      </c>
      <c r="I70" s="416"/>
      <c r="J70" s="112">
        <f t="shared" si="14"/>
        <v>0</v>
      </c>
      <c r="K70" s="539">
        <f t="shared" si="15"/>
        <v>1002</v>
      </c>
      <c r="L70" s="434">
        <f t="shared" si="16"/>
        <v>0</v>
      </c>
      <c r="M70" s="417" t="s">
        <v>294</v>
      </c>
      <c r="N70" s="114">
        <v>0.17599999999999999</v>
      </c>
      <c r="O70" s="215">
        <v>26</v>
      </c>
      <c r="P70" s="74"/>
      <c r="Q70" s="74"/>
      <c r="R70" s="74"/>
      <c r="S70" s="74"/>
      <c r="T70" s="47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</row>
    <row r="71" spans="1:56" ht="31.2">
      <c r="A71" s="570" t="s">
        <v>1634</v>
      </c>
      <c r="B71" s="970" t="s">
        <v>623</v>
      </c>
      <c r="C71" s="564" t="s">
        <v>314</v>
      </c>
      <c r="D71" s="564" t="s">
        <v>315</v>
      </c>
      <c r="E71" s="538" t="s">
        <v>512</v>
      </c>
      <c r="F71" s="538" t="s">
        <v>513</v>
      </c>
      <c r="G71" s="577">
        <v>1179</v>
      </c>
      <c r="H71" s="584">
        <v>143300</v>
      </c>
      <c r="I71" s="416"/>
      <c r="J71" s="112">
        <f t="shared" si="14"/>
        <v>0</v>
      </c>
      <c r="K71" s="539">
        <f t="shared" si="15"/>
        <v>1179</v>
      </c>
      <c r="L71" s="434">
        <f t="shared" si="16"/>
        <v>0</v>
      </c>
      <c r="M71" s="417" t="s">
        <v>294</v>
      </c>
      <c r="N71" s="114">
        <v>0.17599999999999999</v>
      </c>
      <c r="O71" s="215">
        <v>26</v>
      </c>
      <c r="P71" s="74"/>
      <c r="Q71" s="74"/>
      <c r="R71" s="74"/>
      <c r="S71" s="74"/>
      <c r="T71" s="47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</row>
    <row r="72" spans="1:56" ht="31.2">
      <c r="A72" s="570" t="s">
        <v>1477</v>
      </c>
      <c r="B72" s="971"/>
      <c r="C72" s="564" t="s">
        <v>314</v>
      </c>
      <c r="D72" s="564" t="s">
        <v>315</v>
      </c>
      <c r="E72" s="538" t="s">
        <v>512</v>
      </c>
      <c r="F72" s="538" t="s">
        <v>513</v>
      </c>
      <c r="G72" s="577">
        <v>1119</v>
      </c>
      <c r="H72" s="584">
        <v>136000</v>
      </c>
      <c r="I72" s="416"/>
      <c r="J72" s="112">
        <f t="shared" si="14"/>
        <v>0</v>
      </c>
      <c r="K72" s="539">
        <f t="shared" si="15"/>
        <v>1119</v>
      </c>
      <c r="L72" s="434">
        <f t="shared" si="16"/>
        <v>0</v>
      </c>
      <c r="M72" s="417" t="s">
        <v>294</v>
      </c>
      <c r="N72" s="114">
        <v>0.17599999999999999</v>
      </c>
      <c r="O72" s="215">
        <v>26</v>
      </c>
      <c r="P72" s="74"/>
      <c r="Q72" s="74"/>
      <c r="R72" s="74"/>
      <c r="S72" s="74"/>
      <c r="T72" s="47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</row>
    <row r="73" spans="1:56" ht="31.2">
      <c r="A73" s="570" t="s">
        <v>1635</v>
      </c>
      <c r="B73" s="971"/>
      <c r="C73" s="564" t="s">
        <v>314</v>
      </c>
      <c r="D73" s="564" t="s">
        <v>315</v>
      </c>
      <c r="E73" s="538" t="s">
        <v>512</v>
      </c>
      <c r="F73" s="538" t="s">
        <v>513</v>
      </c>
      <c r="G73" s="577">
        <v>923</v>
      </c>
      <c r="H73" s="584">
        <v>112200</v>
      </c>
      <c r="I73" s="416"/>
      <c r="J73" s="112">
        <f t="shared" si="14"/>
        <v>0</v>
      </c>
      <c r="K73" s="539">
        <f t="shared" si="15"/>
        <v>923</v>
      </c>
      <c r="L73" s="434">
        <f t="shared" si="16"/>
        <v>0</v>
      </c>
      <c r="M73" s="417" t="s">
        <v>294</v>
      </c>
      <c r="N73" s="114">
        <v>0.17599999999999999</v>
      </c>
      <c r="O73" s="215">
        <v>26</v>
      </c>
      <c r="P73" s="74"/>
      <c r="Q73" s="74"/>
      <c r="R73" s="74"/>
      <c r="S73" s="74"/>
      <c r="T73" s="47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</row>
    <row r="74" spans="1:56" ht="31.2">
      <c r="A74" s="570" t="s">
        <v>1636</v>
      </c>
      <c r="B74" s="972"/>
      <c r="C74" s="564" t="s">
        <v>314</v>
      </c>
      <c r="D74" s="564" t="s">
        <v>315</v>
      </c>
      <c r="E74" s="538" t="s">
        <v>512</v>
      </c>
      <c r="F74" s="538" t="s">
        <v>513</v>
      </c>
      <c r="G74" s="577">
        <v>1047</v>
      </c>
      <c r="H74" s="584">
        <v>127200</v>
      </c>
      <c r="I74" s="416"/>
      <c r="J74" s="112">
        <f t="shared" si="14"/>
        <v>0</v>
      </c>
      <c r="K74" s="539">
        <f t="shared" si="15"/>
        <v>1047</v>
      </c>
      <c r="L74" s="434">
        <f t="shared" si="16"/>
        <v>0</v>
      </c>
      <c r="M74" s="417" t="s">
        <v>294</v>
      </c>
      <c r="N74" s="114">
        <v>0.17599999999999999</v>
      </c>
      <c r="O74" s="215">
        <v>26</v>
      </c>
      <c r="P74" s="74"/>
      <c r="Q74" s="74"/>
      <c r="R74" s="74"/>
      <c r="S74" s="74"/>
      <c r="T74" s="47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</row>
    <row r="75" spans="1:56" ht="31.2">
      <c r="A75" s="570" t="s">
        <v>1637</v>
      </c>
      <c r="B75" s="970" t="s">
        <v>625</v>
      </c>
      <c r="C75" s="564" t="s">
        <v>316</v>
      </c>
      <c r="D75" s="564" t="s">
        <v>317</v>
      </c>
      <c r="E75" s="538" t="s">
        <v>512</v>
      </c>
      <c r="F75" s="538" t="s">
        <v>513</v>
      </c>
      <c r="G75" s="577">
        <v>1318</v>
      </c>
      <c r="H75" s="584">
        <v>160200</v>
      </c>
      <c r="I75" s="416"/>
      <c r="J75" s="112">
        <f t="shared" si="14"/>
        <v>0</v>
      </c>
      <c r="K75" s="539">
        <f t="shared" si="15"/>
        <v>1318</v>
      </c>
      <c r="L75" s="434">
        <f t="shared" si="16"/>
        <v>0</v>
      </c>
      <c r="M75" s="417" t="s">
        <v>294</v>
      </c>
      <c r="N75" s="114">
        <v>0.17599999999999999</v>
      </c>
      <c r="O75" s="215">
        <v>29</v>
      </c>
      <c r="P75" s="74"/>
      <c r="Q75" s="74"/>
      <c r="R75" s="74"/>
      <c r="S75" s="74"/>
      <c r="T75" s="47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</row>
    <row r="76" spans="1:56" ht="31.2">
      <c r="A76" s="570" t="s">
        <v>1478</v>
      </c>
      <c r="B76" s="971"/>
      <c r="C76" s="564" t="s">
        <v>316</v>
      </c>
      <c r="D76" s="564" t="s">
        <v>317</v>
      </c>
      <c r="E76" s="538" t="s">
        <v>512</v>
      </c>
      <c r="F76" s="538" t="s">
        <v>513</v>
      </c>
      <c r="G76" s="577">
        <v>1270</v>
      </c>
      <c r="H76" s="584">
        <v>154300</v>
      </c>
      <c r="I76" s="416"/>
      <c r="J76" s="112">
        <f t="shared" si="14"/>
        <v>0</v>
      </c>
      <c r="K76" s="539">
        <f t="shared" si="15"/>
        <v>1270</v>
      </c>
      <c r="L76" s="434">
        <f t="shared" si="16"/>
        <v>0</v>
      </c>
      <c r="M76" s="417" t="s">
        <v>294</v>
      </c>
      <c r="N76" s="114">
        <v>0.17599999999999999</v>
      </c>
      <c r="O76" s="215">
        <v>29</v>
      </c>
      <c r="P76" s="74"/>
      <c r="Q76" s="74"/>
      <c r="R76" s="74"/>
      <c r="S76" s="74"/>
      <c r="T76" s="47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</row>
    <row r="77" spans="1:56" ht="31.2">
      <c r="A77" s="570" t="s">
        <v>1638</v>
      </c>
      <c r="B77" s="971"/>
      <c r="C77" s="564" t="s">
        <v>316</v>
      </c>
      <c r="D77" s="564" t="s">
        <v>317</v>
      </c>
      <c r="E77" s="538" t="s">
        <v>512</v>
      </c>
      <c r="F77" s="538" t="s">
        <v>513</v>
      </c>
      <c r="G77" s="577">
        <v>1065</v>
      </c>
      <c r="H77" s="584">
        <v>129400</v>
      </c>
      <c r="I77" s="416"/>
      <c r="J77" s="112">
        <f t="shared" si="14"/>
        <v>0</v>
      </c>
      <c r="K77" s="539">
        <f t="shared" si="15"/>
        <v>1065</v>
      </c>
      <c r="L77" s="434">
        <f t="shared" si="16"/>
        <v>0</v>
      </c>
      <c r="M77" s="417" t="s">
        <v>294</v>
      </c>
      <c r="N77" s="114">
        <v>0.17599999999999999</v>
      </c>
      <c r="O77" s="215">
        <v>29</v>
      </c>
      <c r="P77" s="74"/>
      <c r="Q77" s="74"/>
      <c r="R77" s="74"/>
      <c r="S77" s="74"/>
      <c r="T77" s="47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</row>
    <row r="78" spans="1:56" ht="31.2">
      <c r="A78" s="570" t="s">
        <v>1639</v>
      </c>
      <c r="B78" s="972"/>
      <c r="C78" s="564" t="s">
        <v>316</v>
      </c>
      <c r="D78" s="564" t="s">
        <v>317</v>
      </c>
      <c r="E78" s="538" t="s">
        <v>512</v>
      </c>
      <c r="F78" s="538" t="s">
        <v>513</v>
      </c>
      <c r="G78" s="577">
        <v>1188</v>
      </c>
      <c r="H78" s="584">
        <v>144400</v>
      </c>
      <c r="I78" s="416"/>
      <c r="J78" s="112">
        <f t="shared" si="14"/>
        <v>0</v>
      </c>
      <c r="K78" s="539">
        <f t="shared" si="15"/>
        <v>1188</v>
      </c>
      <c r="L78" s="434">
        <f t="shared" si="16"/>
        <v>0</v>
      </c>
      <c r="M78" s="417" t="s">
        <v>294</v>
      </c>
      <c r="N78" s="114">
        <v>0.17599999999999999</v>
      </c>
      <c r="O78" s="215">
        <v>29</v>
      </c>
      <c r="P78" s="74"/>
      <c r="Q78" s="74"/>
      <c r="R78" s="74"/>
      <c r="S78" s="74"/>
      <c r="T78" s="47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</row>
    <row r="79" spans="1:56" ht="31.2">
      <c r="A79" s="570" t="s">
        <v>1640</v>
      </c>
      <c r="B79" s="970" t="s">
        <v>627</v>
      </c>
      <c r="C79" s="564" t="s">
        <v>318</v>
      </c>
      <c r="D79" s="564" t="s">
        <v>319</v>
      </c>
      <c r="E79" s="538" t="s">
        <v>512</v>
      </c>
      <c r="F79" s="538" t="s">
        <v>513</v>
      </c>
      <c r="G79" s="577">
        <v>1479</v>
      </c>
      <c r="H79" s="584">
        <v>179700</v>
      </c>
      <c r="I79" s="416"/>
      <c r="J79" s="112">
        <f t="shared" si="14"/>
        <v>0</v>
      </c>
      <c r="K79" s="539">
        <f t="shared" si="15"/>
        <v>1479</v>
      </c>
      <c r="L79" s="434">
        <f t="shared" si="16"/>
        <v>0</v>
      </c>
      <c r="M79" s="417" t="s">
        <v>296</v>
      </c>
      <c r="N79" s="114">
        <v>0.21199999999999999</v>
      </c>
      <c r="O79" s="436">
        <v>35</v>
      </c>
      <c r="P79" s="74"/>
      <c r="Q79" s="74"/>
      <c r="R79" s="74"/>
      <c r="S79" s="74"/>
      <c r="T79" s="47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</row>
    <row r="80" spans="1:56" ht="31.2">
      <c r="A80" s="570" t="s">
        <v>1479</v>
      </c>
      <c r="B80" s="971"/>
      <c r="C80" s="564" t="s">
        <v>318</v>
      </c>
      <c r="D80" s="564" t="s">
        <v>319</v>
      </c>
      <c r="E80" s="538" t="s">
        <v>512</v>
      </c>
      <c r="F80" s="538" t="s">
        <v>513</v>
      </c>
      <c r="G80" s="577">
        <v>1432</v>
      </c>
      <c r="H80" s="584">
        <v>174000</v>
      </c>
      <c r="I80" s="416"/>
      <c r="J80" s="112">
        <f t="shared" si="14"/>
        <v>0</v>
      </c>
      <c r="K80" s="539">
        <f t="shared" si="15"/>
        <v>1432</v>
      </c>
      <c r="L80" s="434">
        <f t="shared" si="16"/>
        <v>0</v>
      </c>
      <c r="M80" s="417" t="s">
        <v>296</v>
      </c>
      <c r="N80" s="114">
        <v>0.21199999999999999</v>
      </c>
      <c r="O80" s="436">
        <v>35</v>
      </c>
      <c r="P80" s="74"/>
      <c r="Q80" s="74"/>
      <c r="R80" s="74"/>
      <c r="S80" s="74"/>
      <c r="T80" s="47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</row>
    <row r="81" spans="1:56" ht="31.2">
      <c r="A81" s="570" t="s">
        <v>1641</v>
      </c>
      <c r="B81" s="971"/>
      <c r="C81" s="564" t="s">
        <v>318</v>
      </c>
      <c r="D81" s="564" t="s">
        <v>319</v>
      </c>
      <c r="E81" s="538" t="s">
        <v>512</v>
      </c>
      <c r="F81" s="538" t="s">
        <v>513</v>
      </c>
      <c r="G81" s="577">
        <v>1214</v>
      </c>
      <c r="H81" s="584">
        <v>147500</v>
      </c>
      <c r="I81" s="416"/>
      <c r="J81" s="112">
        <f t="shared" si="14"/>
        <v>0</v>
      </c>
      <c r="K81" s="539">
        <f t="shared" si="15"/>
        <v>1214</v>
      </c>
      <c r="L81" s="434">
        <f t="shared" si="16"/>
        <v>0</v>
      </c>
      <c r="M81" s="417" t="s">
        <v>296</v>
      </c>
      <c r="N81" s="114">
        <v>0.21199999999999999</v>
      </c>
      <c r="O81" s="436">
        <v>35</v>
      </c>
      <c r="P81" s="74"/>
      <c r="Q81" s="74"/>
      <c r="R81" s="74"/>
      <c r="S81" s="74"/>
      <c r="T81" s="47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</row>
    <row r="82" spans="1:56" ht="31.2">
      <c r="A82" s="570" t="s">
        <v>1642</v>
      </c>
      <c r="B82" s="972"/>
      <c r="C82" s="564" t="s">
        <v>318</v>
      </c>
      <c r="D82" s="564" t="s">
        <v>319</v>
      </c>
      <c r="E82" s="538" t="s">
        <v>512</v>
      </c>
      <c r="F82" s="538" t="s">
        <v>513</v>
      </c>
      <c r="G82" s="577">
        <v>1324</v>
      </c>
      <c r="H82" s="584">
        <v>160900</v>
      </c>
      <c r="I82" s="416"/>
      <c r="J82" s="112">
        <f t="shared" si="14"/>
        <v>0</v>
      </c>
      <c r="K82" s="539">
        <f t="shared" si="15"/>
        <v>1324</v>
      </c>
      <c r="L82" s="434">
        <f t="shared" si="16"/>
        <v>0</v>
      </c>
      <c r="M82" s="417" t="s">
        <v>296</v>
      </c>
      <c r="N82" s="114">
        <v>0.21199999999999999</v>
      </c>
      <c r="O82" s="436">
        <v>35</v>
      </c>
      <c r="P82" s="74"/>
      <c r="Q82" s="74"/>
      <c r="R82" s="74"/>
      <c r="S82" s="74"/>
      <c r="T82" s="47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</row>
    <row r="83" spans="1:56" ht="31.8" thickBot="1">
      <c r="A83" s="974" t="s">
        <v>1131</v>
      </c>
      <c r="B83" s="975"/>
      <c r="C83" s="975"/>
      <c r="D83" s="975"/>
      <c r="E83" s="975"/>
      <c r="F83" s="975"/>
      <c r="G83" s="975"/>
      <c r="H83" s="975"/>
      <c r="I83" s="975"/>
      <c r="J83" s="975"/>
      <c r="K83" s="975"/>
      <c r="L83" s="975"/>
      <c r="M83" s="975"/>
      <c r="N83" s="975"/>
      <c r="O83" s="976"/>
      <c r="P83" s="74"/>
      <c r="Q83" s="74"/>
      <c r="R83" s="74"/>
      <c r="S83" s="74"/>
      <c r="T83" s="47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</row>
    <row r="84" spans="1:56" ht="18">
      <c r="A84" s="977" t="s">
        <v>292</v>
      </c>
      <c r="B84" s="808"/>
      <c r="C84" s="808"/>
      <c r="D84" s="808"/>
      <c r="E84" s="808"/>
      <c r="F84" s="808"/>
      <c r="G84" s="808"/>
      <c r="H84" s="808"/>
      <c r="I84" s="808"/>
      <c r="J84" s="808"/>
      <c r="K84" s="808"/>
      <c r="L84" s="94"/>
      <c r="M84" s="95"/>
      <c r="N84" s="95"/>
      <c r="O84" s="259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</row>
    <row r="85" spans="1:56" ht="29.4" customHeight="1">
      <c r="A85" s="734" t="s">
        <v>1562</v>
      </c>
      <c r="B85" s="734"/>
      <c r="C85" s="734"/>
      <c r="D85" s="734"/>
      <c r="E85" s="734"/>
      <c r="F85" s="734"/>
      <c r="G85" s="734"/>
      <c r="H85" s="734"/>
      <c r="I85" s="734"/>
      <c r="J85" s="734"/>
      <c r="K85" s="734"/>
      <c r="L85" s="734"/>
      <c r="M85" s="734"/>
      <c r="N85" s="734"/>
      <c r="O85" s="734"/>
      <c r="P85" s="73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</row>
    <row r="86" spans="1:56" ht="13.2">
      <c r="A86" s="984" t="s">
        <v>1643</v>
      </c>
      <c r="B86" s="970" t="s">
        <v>1576</v>
      </c>
      <c r="C86" s="995" t="s">
        <v>1538</v>
      </c>
      <c r="D86" s="995" t="s">
        <v>1539</v>
      </c>
      <c r="E86" s="995" t="s">
        <v>512</v>
      </c>
      <c r="F86" s="995" t="s">
        <v>513</v>
      </c>
      <c r="G86" s="1003">
        <v>971</v>
      </c>
      <c r="H86" s="1004">
        <v>118000</v>
      </c>
      <c r="I86" s="993"/>
      <c r="J86" s="999">
        <f>$C$3</f>
        <v>0</v>
      </c>
      <c r="K86" s="1001">
        <f>SUM(G86-(G86*J86))</f>
        <v>971</v>
      </c>
      <c r="L86" s="1001">
        <f>I86*K86</f>
        <v>0</v>
      </c>
      <c r="M86" s="995" t="s">
        <v>294</v>
      </c>
      <c r="N86" s="995">
        <v>0.19500000000000001</v>
      </c>
      <c r="O86" s="995">
        <v>26</v>
      </c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</row>
    <row r="87" spans="1:56" ht="13.2">
      <c r="A87" s="985"/>
      <c r="B87" s="971"/>
      <c r="C87" s="996"/>
      <c r="D87" s="996"/>
      <c r="E87" s="996"/>
      <c r="F87" s="996"/>
      <c r="G87" s="992"/>
      <c r="H87" s="998"/>
      <c r="I87" s="994"/>
      <c r="J87" s="1000"/>
      <c r="K87" s="1002"/>
      <c r="L87" s="1002"/>
      <c r="M87" s="996"/>
      <c r="N87" s="996"/>
      <c r="O87" s="996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</row>
    <row r="88" spans="1:56" ht="13.2">
      <c r="A88" s="984" t="s">
        <v>1480</v>
      </c>
      <c r="B88" s="971"/>
      <c r="C88" s="995" t="s">
        <v>1538</v>
      </c>
      <c r="D88" s="995" t="s">
        <v>1539</v>
      </c>
      <c r="E88" s="995" t="s">
        <v>512</v>
      </c>
      <c r="F88" s="995" t="s">
        <v>513</v>
      </c>
      <c r="G88" s="991">
        <v>910</v>
      </c>
      <c r="H88" s="997">
        <v>110600</v>
      </c>
      <c r="I88" s="993"/>
      <c r="J88" s="999">
        <f t="shared" ref="J88" si="17">$C$3</f>
        <v>0</v>
      </c>
      <c r="K88" s="1001">
        <f>SUM(G88-(G88*J88))</f>
        <v>910</v>
      </c>
      <c r="L88" s="1001">
        <f>I88*K88</f>
        <v>0</v>
      </c>
      <c r="M88" s="995" t="s">
        <v>294</v>
      </c>
      <c r="N88" s="995">
        <v>0.19500000000000001</v>
      </c>
      <c r="O88" s="995">
        <v>26</v>
      </c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</row>
    <row r="89" spans="1:56" ht="13.2">
      <c r="A89" s="985"/>
      <c r="B89" s="971"/>
      <c r="C89" s="996"/>
      <c r="D89" s="996"/>
      <c r="E89" s="996"/>
      <c r="F89" s="996"/>
      <c r="G89" s="992"/>
      <c r="H89" s="998"/>
      <c r="I89" s="994"/>
      <c r="J89" s="1000"/>
      <c r="K89" s="1002"/>
      <c r="L89" s="1002"/>
      <c r="M89" s="996"/>
      <c r="N89" s="996"/>
      <c r="O89" s="996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</row>
    <row r="90" spans="1:56" ht="13.2">
      <c r="A90" s="984" t="s">
        <v>1644</v>
      </c>
      <c r="B90" s="971"/>
      <c r="C90" s="995" t="s">
        <v>1538</v>
      </c>
      <c r="D90" s="995" t="s">
        <v>1539</v>
      </c>
      <c r="E90" s="995" t="s">
        <v>512</v>
      </c>
      <c r="F90" s="995" t="s">
        <v>513</v>
      </c>
      <c r="G90" s="991">
        <v>711</v>
      </c>
      <c r="H90" s="997">
        <v>86400</v>
      </c>
      <c r="I90" s="993"/>
      <c r="J90" s="999">
        <f t="shared" ref="J90" si="18">$C$3</f>
        <v>0</v>
      </c>
      <c r="K90" s="1001">
        <f>SUM(G90-(G90*J90))</f>
        <v>711</v>
      </c>
      <c r="L90" s="1001">
        <f>I90*K90</f>
        <v>0</v>
      </c>
      <c r="M90" s="995" t="s">
        <v>294</v>
      </c>
      <c r="N90" s="995">
        <v>0.19500000000000001</v>
      </c>
      <c r="O90" s="995">
        <v>26</v>
      </c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</row>
    <row r="91" spans="1:56" ht="13.2">
      <c r="A91" s="985"/>
      <c r="B91" s="971"/>
      <c r="C91" s="996"/>
      <c r="D91" s="996"/>
      <c r="E91" s="996"/>
      <c r="F91" s="996"/>
      <c r="G91" s="992"/>
      <c r="H91" s="998"/>
      <c r="I91" s="994"/>
      <c r="J91" s="1000"/>
      <c r="K91" s="1002"/>
      <c r="L91" s="1002"/>
      <c r="M91" s="996"/>
      <c r="N91" s="996"/>
      <c r="O91" s="996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</row>
    <row r="92" spans="1:56" ht="13.2">
      <c r="A92" s="984" t="s">
        <v>1645</v>
      </c>
      <c r="B92" s="971"/>
      <c r="C92" s="995" t="s">
        <v>1538</v>
      </c>
      <c r="D92" s="995" t="s">
        <v>1539</v>
      </c>
      <c r="E92" s="995" t="s">
        <v>512</v>
      </c>
      <c r="F92" s="995" t="s">
        <v>513</v>
      </c>
      <c r="G92" s="991">
        <v>834</v>
      </c>
      <c r="H92" s="997">
        <v>101400</v>
      </c>
      <c r="I92" s="993"/>
      <c r="J92" s="999">
        <f t="shared" ref="J92" si="19">$C$3</f>
        <v>0</v>
      </c>
      <c r="K92" s="1001">
        <f>SUM(G92-(G92*J92))</f>
        <v>834</v>
      </c>
      <c r="L92" s="1001">
        <f>I92*K92</f>
        <v>0</v>
      </c>
      <c r="M92" s="995" t="s">
        <v>294</v>
      </c>
      <c r="N92" s="995">
        <v>0.19500000000000001</v>
      </c>
      <c r="O92" s="995">
        <v>26</v>
      </c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</row>
    <row r="93" spans="1:56" ht="13.2">
      <c r="A93" s="985"/>
      <c r="B93" s="972"/>
      <c r="C93" s="996"/>
      <c r="D93" s="996"/>
      <c r="E93" s="996"/>
      <c r="F93" s="996"/>
      <c r="G93" s="992"/>
      <c r="H93" s="998"/>
      <c r="I93" s="994"/>
      <c r="J93" s="1000"/>
      <c r="K93" s="1002"/>
      <c r="L93" s="1002"/>
      <c r="M93" s="996"/>
      <c r="N93" s="996"/>
      <c r="O93" s="996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</row>
    <row r="94" spans="1:56" ht="13.2">
      <c r="A94" s="984" t="s">
        <v>1646</v>
      </c>
      <c r="B94" s="970" t="s">
        <v>1577</v>
      </c>
      <c r="C94" s="995" t="s">
        <v>1540</v>
      </c>
      <c r="D94" s="995" t="s">
        <v>1541</v>
      </c>
      <c r="E94" s="995" t="s">
        <v>512</v>
      </c>
      <c r="F94" s="995" t="s">
        <v>513</v>
      </c>
      <c r="G94" s="991">
        <v>1004</v>
      </c>
      <c r="H94" s="997">
        <v>122000</v>
      </c>
      <c r="I94" s="993"/>
      <c r="J94" s="999">
        <f t="shared" ref="J94" si="20">$C$3</f>
        <v>0</v>
      </c>
      <c r="K94" s="1001">
        <f>SUM(G94-(G94*J94))</f>
        <v>1004</v>
      </c>
      <c r="L94" s="1001">
        <f>I94*K94</f>
        <v>0</v>
      </c>
      <c r="M94" s="995" t="s">
        <v>294</v>
      </c>
      <c r="N94" s="995">
        <v>0.19500000000000001</v>
      </c>
      <c r="O94" s="995">
        <v>26</v>
      </c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</row>
    <row r="95" spans="1:56" ht="13.2">
      <c r="A95" s="985"/>
      <c r="B95" s="971"/>
      <c r="C95" s="996"/>
      <c r="D95" s="996"/>
      <c r="E95" s="996"/>
      <c r="F95" s="996"/>
      <c r="G95" s="992"/>
      <c r="H95" s="998"/>
      <c r="I95" s="994"/>
      <c r="J95" s="1000"/>
      <c r="K95" s="1002"/>
      <c r="L95" s="1002"/>
      <c r="M95" s="996"/>
      <c r="N95" s="996"/>
      <c r="O95" s="996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</row>
    <row r="96" spans="1:56" ht="13.2">
      <c r="A96" s="984" t="s">
        <v>1481</v>
      </c>
      <c r="B96" s="971"/>
      <c r="C96" s="995" t="s">
        <v>1540</v>
      </c>
      <c r="D96" s="995" t="s">
        <v>1541</v>
      </c>
      <c r="E96" s="995" t="s">
        <v>512</v>
      </c>
      <c r="F96" s="995" t="s">
        <v>513</v>
      </c>
      <c r="G96" s="991">
        <v>944</v>
      </c>
      <c r="H96" s="997">
        <v>114700</v>
      </c>
      <c r="I96" s="993"/>
      <c r="J96" s="999">
        <f t="shared" ref="J96" si="21">$C$3</f>
        <v>0</v>
      </c>
      <c r="K96" s="1001">
        <f>SUM(G96-(G96*J96))</f>
        <v>944</v>
      </c>
      <c r="L96" s="1001">
        <f>I96*K96</f>
        <v>0</v>
      </c>
      <c r="M96" s="995" t="s">
        <v>294</v>
      </c>
      <c r="N96" s="995">
        <v>0.19500000000000001</v>
      </c>
      <c r="O96" s="995">
        <v>26</v>
      </c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</row>
    <row r="97" spans="1:42" ht="13.2">
      <c r="A97" s="985"/>
      <c r="B97" s="971"/>
      <c r="C97" s="996"/>
      <c r="D97" s="996"/>
      <c r="E97" s="996"/>
      <c r="F97" s="996"/>
      <c r="G97" s="992"/>
      <c r="H97" s="998"/>
      <c r="I97" s="994"/>
      <c r="J97" s="1000"/>
      <c r="K97" s="1002"/>
      <c r="L97" s="1002"/>
      <c r="M97" s="996"/>
      <c r="N97" s="996"/>
      <c r="O97" s="996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</row>
    <row r="98" spans="1:42" ht="13.2">
      <c r="A98" s="984" t="s">
        <v>1647</v>
      </c>
      <c r="B98" s="971"/>
      <c r="C98" s="995" t="s">
        <v>1540</v>
      </c>
      <c r="D98" s="995" t="s">
        <v>1541</v>
      </c>
      <c r="E98" s="995" t="s">
        <v>512</v>
      </c>
      <c r="F98" s="995" t="s">
        <v>513</v>
      </c>
      <c r="G98" s="991">
        <v>745</v>
      </c>
      <c r="H98" s="997">
        <v>90500</v>
      </c>
      <c r="I98" s="993"/>
      <c r="J98" s="999">
        <f t="shared" ref="J98" si="22">$C$3</f>
        <v>0</v>
      </c>
      <c r="K98" s="1001">
        <f>SUM(G98-(G98*J98))</f>
        <v>745</v>
      </c>
      <c r="L98" s="1001">
        <f>I98*K98</f>
        <v>0</v>
      </c>
      <c r="M98" s="995" t="s">
        <v>294</v>
      </c>
      <c r="N98" s="995">
        <v>0.19500000000000001</v>
      </c>
      <c r="O98" s="995">
        <v>26</v>
      </c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</row>
    <row r="99" spans="1:42" ht="13.2">
      <c r="A99" s="985"/>
      <c r="B99" s="971"/>
      <c r="C99" s="996"/>
      <c r="D99" s="996"/>
      <c r="E99" s="996"/>
      <c r="F99" s="996"/>
      <c r="G99" s="992"/>
      <c r="H99" s="998"/>
      <c r="I99" s="994"/>
      <c r="J99" s="1000"/>
      <c r="K99" s="1002"/>
      <c r="L99" s="1002"/>
      <c r="M99" s="996"/>
      <c r="N99" s="996"/>
      <c r="O99" s="996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</row>
    <row r="100" spans="1:42" ht="13.2">
      <c r="A100" s="984" t="s">
        <v>1648</v>
      </c>
      <c r="B100" s="971"/>
      <c r="C100" s="995" t="s">
        <v>1540</v>
      </c>
      <c r="D100" s="995" t="s">
        <v>1541</v>
      </c>
      <c r="E100" s="995" t="s">
        <v>512</v>
      </c>
      <c r="F100" s="995" t="s">
        <v>513</v>
      </c>
      <c r="G100" s="991">
        <v>868</v>
      </c>
      <c r="H100" s="997">
        <v>105500</v>
      </c>
      <c r="I100" s="993"/>
      <c r="J100" s="999">
        <f t="shared" ref="J100" si="23">$C$3</f>
        <v>0</v>
      </c>
      <c r="K100" s="1001">
        <f>SUM(G100-(G100*J100))</f>
        <v>868</v>
      </c>
      <c r="L100" s="1001">
        <f>I100*K100</f>
        <v>0</v>
      </c>
      <c r="M100" s="995" t="s">
        <v>294</v>
      </c>
      <c r="N100" s="995">
        <v>0.19500000000000001</v>
      </c>
      <c r="O100" s="995">
        <v>26</v>
      </c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</row>
    <row r="101" spans="1:42" ht="13.2">
      <c r="A101" s="985"/>
      <c r="B101" s="972"/>
      <c r="C101" s="996"/>
      <c r="D101" s="996"/>
      <c r="E101" s="996"/>
      <c r="F101" s="996"/>
      <c r="G101" s="992"/>
      <c r="H101" s="998"/>
      <c r="I101" s="994"/>
      <c r="J101" s="1000"/>
      <c r="K101" s="1002"/>
      <c r="L101" s="1002"/>
      <c r="M101" s="996"/>
      <c r="N101" s="996"/>
      <c r="O101" s="996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</row>
    <row r="102" spans="1:42" ht="13.2">
      <c r="A102" s="984" t="s">
        <v>1649</v>
      </c>
      <c r="B102" s="970" t="s">
        <v>1578</v>
      </c>
      <c r="C102" s="995" t="s">
        <v>1542</v>
      </c>
      <c r="D102" s="995" t="s">
        <v>1543</v>
      </c>
      <c r="E102" s="995" t="s">
        <v>512</v>
      </c>
      <c r="F102" s="995" t="s">
        <v>513</v>
      </c>
      <c r="G102" s="991">
        <v>1117</v>
      </c>
      <c r="H102" s="997">
        <v>135700</v>
      </c>
      <c r="I102" s="993"/>
      <c r="J102" s="999">
        <f t="shared" ref="J102" si="24">$C$3</f>
        <v>0</v>
      </c>
      <c r="K102" s="1001">
        <f>SUM(G102-(G102*J102))</f>
        <v>1117</v>
      </c>
      <c r="L102" s="1001">
        <f>I102*K102</f>
        <v>0</v>
      </c>
      <c r="M102" s="995" t="s">
        <v>294</v>
      </c>
      <c r="N102" s="995">
        <v>0.19500000000000001</v>
      </c>
      <c r="O102" s="995">
        <v>26</v>
      </c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</row>
    <row r="103" spans="1:42" ht="13.2">
      <c r="A103" s="985"/>
      <c r="B103" s="971"/>
      <c r="C103" s="996"/>
      <c r="D103" s="996"/>
      <c r="E103" s="996"/>
      <c r="F103" s="996"/>
      <c r="G103" s="992"/>
      <c r="H103" s="998"/>
      <c r="I103" s="994"/>
      <c r="J103" s="1000"/>
      <c r="K103" s="1002"/>
      <c r="L103" s="1002"/>
      <c r="M103" s="996"/>
      <c r="N103" s="996"/>
      <c r="O103" s="996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</row>
    <row r="104" spans="1:42" ht="13.2">
      <c r="A104" s="984" t="s">
        <v>1482</v>
      </c>
      <c r="B104" s="971"/>
      <c r="C104" s="995" t="s">
        <v>1542</v>
      </c>
      <c r="D104" s="995" t="s">
        <v>1543</v>
      </c>
      <c r="E104" s="995" t="s">
        <v>512</v>
      </c>
      <c r="F104" s="995" t="s">
        <v>513</v>
      </c>
      <c r="G104" s="991">
        <v>1056</v>
      </c>
      <c r="H104" s="997">
        <v>128300</v>
      </c>
      <c r="I104" s="993"/>
      <c r="J104" s="999">
        <f t="shared" ref="J104" si="25">$C$3</f>
        <v>0</v>
      </c>
      <c r="K104" s="1001">
        <f>SUM(G104-(G104*J104))</f>
        <v>1056</v>
      </c>
      <c r="L104" s="1001">
        <f>I104*K104</f>
        <v>0</v>
      </c>
      <c r="M104" s="995" t="s">
        <v>294</v>
      </c>
      <c r="N104" s="995">
        <v>0.19500000000000001</v>
      </c>
      <c r="O104" s="995">
        <v>26</v>
      </c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</row>
    <row r="105" spans="1:42" ht="13.2">
      <c r="A105" s="985"/>
      <c r="B105" s="971"/>
      <c r="C105" s="996"/>
      <c r="D105" s="996"/>
      <c r="E105" s="996"/>
      <c r="F105" s="996"/>
      <c r="G105" s="992"/>
      <c r="H105" s="998"/>
      <c r="I105" s="994"/>
      <c r="J105" s="1000"/>
      <c r="K105" s="1002"/>
      <c r="L105" s="1002"/>
      <c r="M105" s="996"/>
      <c r="N105" s="996"/>
      <c r="O105" s="996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</row>
    <row r="106" spans="1:42" ht="13.2">
      <c r="A106" s="984" t="s">
        <v>1650</v>
      </c>
      <c r="B106" s="971"/>
      <c r="C106" s="995" t="s">
        <v>1542</v>
      </c>
      <c r="D106" s="995" t="s">
        <v>1543</v>
      </c>
      <c r="E106" s="995" t="s">
        <v>512</v>
      </c>
      <c r="F106" s="995" t="s">
        <v>513</v>
      </c>
      <c r="G106" s="991">
        <v>860</v>
      </c>
      <c r="H106" s="997">
        <v>104500</v>
      </c>
      <c r="I106" s="993"/>
      <c r="J106" s="999">
        <f t="shared" ref="J106" si="26">$C$3</f>
        <v>0</v>
      </c>
      <c r="K106" s="1001">
        <f>SUM(G106-(G106*J106))</f>
        <v>860</v>
      </c>
      <c r="L106" s="1001">
        <f>I106*K106</f>
        <v>0</v>
      </c>
      <c r="M106" s="995" t="s">
        <v>294</v>
      </c>
      <c r="N106" s="995">
        <v>0.19500000000000001</v>
      </c>
      <c r="O106" s="995">
        <v>26</v>
      </c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</row>
    <row r="107" spans="1:42" ht="13.2">
      <c r="A107" s="985"/>
      <c r="B107" s="971"/>
      <c r="C107" s="996"/>
      <c r="D107" s="996"/>
      <c r="E107" s="996"/>
      <c r="F107" s="996"/>
      <c r="G107" s="992"/>
      <c r="H107" s="998"/>
      <c r="I107" s="994"/>
      <c r="J107" s="1000"/>
      <c r="K107" s="1002"/>
      <c r="L107" s="1002"/>
      <c r="M107" s="996"/>
      <c r="N107" s="996"/>
      <c r="O107" s="996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</row>
    <row r="108" spans="1:42" ht="13.2">
      <c r="A108" s="984" t="s">
        <v>1651</v>
      </c>
      <c r="B108" s="971"/>
      <c r="C108" s="995" t="s">
        <v>1542</v>
      </c>
      <c r="D108" s="995" t="s">
        <v>1543</v>
      </c>
      <c r="E108" s="995" t="s">
        <v>512</v>
      </c>
      <c r="F108" s="995" t="s">
        <v>513</v>
      </c>
      <c r="G108" s="991">
        <v>973</v>
      </c>
      <c r="H108" s="997">
        <v>118200</v>
      </c>
      <c r="I108" s="993"/>
      <c r="J108" s="999">
        <f t="shared" ref="J108" si="27">$C$3</f>
        <v>0</v>
      </c>
      <c r="K108" s="1001">
        <f>SUM(G108-(G108*J108))</f>
        <v>973</v>
      </c>
      <c r="L108" s="1001">
        <f>I108*K108</f>
        <v>0</v>
      </c>
      <c r="M108" s="995" t="s">
        <v>294</v>
      </c>
      <c r="N108" s="995">
        <v>0.19500000000000001</v>
      </c>
      <c r="O108" s="995">
        <v>26</v>
      </c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</row>
    <row r="109" spans="1:42" ht="13.2">
      <c r="A109" s="985"/>
      <c r="B109" s="972"/>
      <c r="C109" s="996"/>
      <c r="D109" s="996"/>
      <c r="E109" s="996"/>
      <c r="F109" s="996"/>
      <c r="G109" s="992"/>
      <c r="H109" s="998"/>
      <c r="I109" s="994"/>
      <c r="J109" s="1000"/>
      <c r="K109" s="1002"/>
      <c r="L109" s="1002"/>
      <c r="M109" s="996"/>
      <c r="N109" s="996"/>
      <c r="O109" s="996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</row>
    <row r="110" spans="1:42" ht="13.2">
      <c r="A110" s="984" t="s">
        <v>1652</v>
      </c>
      <c r="B110" s="970" t="s">
        <v>1579</v>
      </c>
      <c r="C110" s="995" t="s">
        <v>1544</v>
      </c>
      <c r="D110" s="995" t="s">
        <v>1545</v>
      </c>
      <c r="E110" s="995" t="s">
        <v>512</v>
      </c>
      <c r="F110" s="995" t="s">
        <v>513</v>
      </c>
      <c r="G110" s="991">
        <v>1308</v>
      </c>
      <c r="H110" s="997">
        <v>158900</v>
      </c>
      <c r="I110" s="993"/>
      <c r="J110" s="999">
        <f t="shared" ref="J110" si="28">$C$3</f>
        <v>0</v>
      </c>
      <c r="K110" s="1001">
        <f>SUM(G110-(G110*J110))</f>
        <v>1308</v>
      </c>
      <c r="L110" s="1001">
        <f>I110*K110</f>
        <v>0</v>
      </c>
      <c r="M110" s="995" t="s">
        <v>294</v>
      </c>
      <c r="N110" s="995">
        <v>0.19500000000000001</v>
      </c>
      <c r="O110" s="995">
        <v>35</v>
      </c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</row>
    <row r="111" spans="1:42" ht="13.2">
      <c r="A111" s="985"/>
      <c r="B111" s="971"/>
      <c r="C111" s="996"/>
      <c r="D111" s="996"/>
      <c r="E111" s="996"/>
      <c r="F111" s="996"/>
      <c r="G111" s="992"/>
      <c r="H111" s="998"/>
      <c r="I111" s="994"/>
      <c r="J111" s="1000"/>
      <c r="K111" s="1002"/>
      <c r="L111" s="1002"/>
      <c r="M111" s="996"/>
      <c r="N111" s="996"/>
      <c r="O111" s="996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</row>
    <row r="112" spans="1:42" ht="13.2">
      <c r="A112" s="984" t="s">
        <v>1483</v>
      </c>
      <c r="B112" s="971"/>
      <c r="C112" s="995" t="s">
        <v>1544</v>
      </c>
      <c r="D112" s="995" t="s">
        <v>1545</v>
      </c>
      <c r="E112" s="995" t="s">
        <v>512</v>
      </c>
      <c r="F112" s="995" t="s">
        <v>513</v>
      </c>
      <c r="G112" s="991">
        <v>1261</v>
      </c>
      <c r="H112" s="997">
        <v>153200</v>
      </c>
      <c r="I112" s="993"/>
      <c r="J112" s="999">
        <f t="shared" ref="J112" si="29">$C$3</f>
        <v>0</v>
      </c>
      <c r="K112" s="1001">
        <f>SUM(G112-(G112*J112))</f>
        <v>1261</v>
      </c>
      <c r="L112" s="1001">
        <f>I112*K112</f>
        <v>0</v>
      </c>
      <c r="M112" s="995" t="s">
        <v>294</v>
      </c>
      <c r="N112" s="995">
        <v>0.19500000000000001</v>
      </c>
      <c r="O112" s="995">
        <v>35</v>
      </c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</row>
    <row r="113" spans="1:56" ht="13.2">
      <c r="A113" s="985"/>
      <c r="B113" s="971"/>
      <c r="C113" s="996"/>
      <c r="D113" s="996"/>
      <c r="E113" s="996"/>
      <c r="F113" s="996"/>
      <c r="G113" s="992"/>
      <c r="H113" s="998"/>
      <c r="I113" s="994"/>
      <c r="J113" s="1000"/>
      <c r="K113" s="1002"/>
      <c r="L113" s="1002"/>
      <c r="M113" s="996"/>
      <c r="N113" s="996"/>
      <c r="O113" s="996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</row>
    <row r="114" spans="1:56" ht="13.2">
      <c r="A114" s="984" t="s">
        <v>1653</v>
      </c>
      <c r="B114" s="971"/>
      <c r="C114" s="995" t="s">
        <v>1544</v>
      </c>
      <c r="D114" s="995" t="s">
        <v>1545</v>
      </c>
      <c r="E114" s="995" t="s">
        <v>512</v>
      </c>
      <c r="F114" s="995" t="s">
        <v>513</v>
      </c>
      <c r="G114" s="991">
        <v>1055</v>
      </c>
      <c r="H114" s="997">
        <v>128200</v>
      </c>
      <c r="I114" s="993"/>
      <c r="J114" s="999">
        <f t="shared" ref="J114" si="30">$C$3</f>
        <v>0</v>
      </c>
      <c r="K114" s="1001">
        <f>SUM(G114-(G114*J114))</f>
        <v>1055</v>
      </c>
      <c r="L114" s="1001">
        <f>I114*K114</f>
        <v>0</v>
      </c>
      <c r="M114" s="995" t="s">
        <v>294</v>
      </c>
      <c r="N114" s="995">
        <v>0.19500000000000001</v>
      </c>
      <c r="O114" s="995">
        <v>35</v>
      </c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</row>
    <row r="115" spans="1:56" ht="13.2">
      <c r="A115" s="985"/>
      <c r="B115" s="971"/>
      <c r="C115" s="996"/>
      <c r="D115" s="996"/>
      <c r="E115" s="996"/>
      <c r="F115" s="996"/>
      <c r="G115" s="992"/>
      <c r="H115" s="998"/>
      <c r="I115" s="994"/>
      <c r="J115" s="1000"/>
      <c r="K115" s="1002"/>
      <c r="L115" s="1002"/>
      <c r="M115" s="996"/>
      <c r="N115" s="996"/>
      <c r="O115" s="996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</row>
    <row r="116" spans="1:56" ht="13.2">
      <c r="A116" s="984" t="s">
        <v>1654</v>
      </c>
      <c r="B116" s="971"/>
      <c r="C116" s="995" t="s">
        <v>1544</v>
      </c>
      <c r="D116" s="995" t="s">
        <v>1545</v>
      </c>
      <c r="E116" s="995" t="s">
        <v>512</v>
      </c>
      <c r="F116" s="995" t="s">
        <v>513</v>
      </c>
      <c r="G116" s="991">
        <v>1166</v>
      </c>
      <c r="H116" s="997">
        <v>141700</v>
      </c>
      <c r="I116" s="993"/>
      <c r="J116" s="999">
        <f t="shared" ref="J116" si="31">$C$3</f>
        <v>0</v>
      </c>
      <c r="K116" s="1001">
        <f>SUM(G116-(G116*J116))</f>
        <v>1166</v>
      </c>
      <c r="L116" s="1001">
        <f>I116*K116</f>
        <v>0</v>
      </c>
      <c r="M116" s="995" t="s">
        <v>294</v>
      </c>
      <c r="N116" s="995">
        <v>0.19500000000000001</v>
      </c>
      <c r="O116" s="995">
        <v>35</v>
      </c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</row>
    <row r="117" spans="1:56" ht="13.2">
      <c r="A117" s="985"/>
      <c r="B117" s="972"/>
      <c r="C117" s="996"/>
      <c r="D117" s="996"/>
      <c r="E117" s="996"/>
      <c r="F117" s="996"/>
      <c r="G117" s="992"/>
      <c r="H117" s="998"/>
      <c r="I117" s="994"/>
      <c r="J117" s="1000"/>
      <c r="K117" s="1002"/>
      <c r="L117" s="1002"/>
      <c r="M117" s="996"/>
      <c r="N117" s="996"/>
      <c r="O117" s="996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</row>
    <row r="118" spans="1:56" s="7" customFormat="1" ht="18">
      <c r="A118" s="849" t="s">
        <v>1461</v>
      </c>
      <c r="B118" s="731"/>
      <c r="C118" s="731"/>
      <c r="D118" s="731"/>
      <c r="E118" s="731"/>
      <c r="F118" s="731"/>
      <c r="G118" s="731"/>
      <c r="H118" s="731"/>
      <c r="I118" s="731"/>
      <c r="J118" s="731"/>
      <c r="K118" s="731"/>
      <c r="L118" s="118"/>
      <c r="M118" s="119"/>
      <c r="N118" s="119"/>
      <c r="O118" s="261"/>
      <c r="P118" s="47"/>
      <c r="Q118" s="47"/>
      <c r="R118" s="74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</row>
    <row r="119" spans="1:56" ht="29.4" customHeight="1">
      <c r="A119" s="47" t="s">
        <v>1562</v>
      </c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</row>
    <row r="120" spans="1:56" s="7" customFormat="1" ht="31.2">
      <c r="A120" s="570" t="s">
        <v>1655</v>
      </c>
      <c r="B120" s="970" t="s">
        <v>822</v>
      </c>
      <c r="C120" s="543" t="s">
        <v>1534</v>
      </c>
      <c r="D120" s="543" t="s">
        <v>1535</v>
      </c>
      <c r="E120" s="543" t="s">
        <v>48</v>
      </c>
      <c r="F120" s="543" t="s">
        <v>49</v>
      </c>
      <c r="G120" s="577">
        <v>1522</v>
      </c>
      <c r="H120" s="584">
        <v>164700</v>
      </c>
      <c r="I120" s="130"/>
      <c r="J120" s="420">
        <f t="shared" ref="J120:J131" si="32">$H$3</f>
        <v>0</v>
      </c>
      <c r="K120" s="539">
        <f t="shared" ref="K120:K131" si="33">SUM(G120-(G120*J120))</f>
        <v>1522</v>
      </c>
      <c r="L120" s="434">
        <f t="shared" ref="L120:L131" si="34">I120*K120</f>
        <v>0</v>
      </c>
      <c r="M120" s="417" t="s">
        <v>102</v>
      </c>
      <c r="N120" s="546">
        <v>0.23799999999999999</v>
      </c>
      <c r="O120" s="435">
        <v>40</v>
      </c>
      <c r="P120" s="47"/>
      <c r="Q120" s="47"/>
      <c r="R120" s="74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</row>
    <row r="121" spans="1:56" s="7" customFormat="1" ht="31.2">
      <c r="A121" s="570" t="s">
        <v>1484</v>
      </c>
      <c r="B121" s="971"/>
      <c r="C121" s="543" t="s">
        <v>1534</v>
      </c>
      <c r="D121" s="543" t="s">
        <v>1535</v>
      </c>
      <c r="E121" s="543" t="s">
        <v>48</v>
      </c>
      <c r="F121" s="543" t="s">
        <v>49</v>
      </c>
      <c r="G121" s="577">
        <v>1460</v>
      </c>
      <c r="H121" s="584">
        <v>158000</v>
      </c>
      <c r="I121" s="130"/>
      <c r="J121" s="420">
        <f t="shared" si="32"/>
        <v>0</v>
      </c>
      <c r="K121" s="539">
        <f t="shared" si="33"/>
        <v>1460</v>
      </c>
      <c r="L121" s="434">
        <f t="shared" si="34"/>
        <v>0</v>
      </c>
      <c r="M121" s="417" t="s">
        <v>102</v>
      </c>
      <c r="N121" s="546">
        <v>0.23799999999999999</v>
      </c>
      <c r="O121" s="435">
        <v>40</v>
      </c>
      <c r="P121" s="47"/>
      <c r="Q121" s="47"/>
      <c r="R121" s="74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</row>
    <row r="122" spans="1:56" s="7" customFormat="1" ht="31.2">
      <c r="A122" s="570" t="s">
        <v>1656</v>
      </c>
      <c r="B122" s="971"/>
      <c r="C122" s="543" t="s">
        <v>1534</v>
      </c>
      <c r="D122" s="543" t="s">
        <v>1535</v>
      </c>
      <c r="E122" s="543" t="s">
        <v>48</v>
      </c>
      <c r="F122" s="543" t="s">
        <v>49</v>
      </c>
      <c r="G122" s="577">
        <v>1242</v>
      </c>
      <c r="H122" s="584">
        <v>134400</v>
      </c>
      <c r="I122" s="130"/>
      <c r="J122" s="420">
        <f t="shared" si="32"/>
        <v>0</v>
      </c>
      <c r="K122" s="539">
        <f t="shared" si="33"/>
        <v>1242</v>
      </c>
      <c r="L122" s="434">
        <f t="shared" si="34"/>
        <v>0</v>
      </c>
      <c r="M122" s="417" t="s">
        <v>102</v>
      </c>
      <c r="N122" s="546">
        <v>0.23799999999999999</v>
      </c>
      <c r="O122" s="435">
        <v>40</v>
      </c>
      <c r="P122" s="47"/>
      <c r="Q122" s="47"/>
      <c r="R122" s="74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</row>
    <row r="123" spans="1:56" s="7" customFormat="1" ht="31.2">
      <c r="A123" s="570" t="s">
        <v>1657</v>
      </c>
      <c r="B123" s="972"/>
      <c r="C123" s="543" t="s">
        <v>1534</v>
      </c>
      <c r="D123" s="543" t="s">
        <v>1535</v>
      </c>
      <c r="E123" s="543" t="s">
        <v>48</v>
      </c>
      <c r="F123" s="543" t="s">
        <v>49</v>
      </c>
      <c r="G123" s="577">
        <v>1365</v>
      </c>
      <c r="H123" s="584">
        <v>147700</v>
      </c>
      <c r="I123" s="130"/>
      <c r="J123" s="420">
        <f t="shared" si="32"/>
        <v>0</v>
      </c>
      <c r="K123" s="539">
        <f t="shared" si="33"/>
        <v>1365</v>
      </c>
      <c r="L123" s="434">
        <f t="shared" si="34"/>
        <v>0</v>
      </c>
      <c r="M123" s="417" t="s">
        <v>102</v>
      </c>
      <c r="N123" s="546">
        <v>0.23799999999999999</v>
      </c>
      <c r="O123" s="435">
        <v>40</v>
      </c>
      <c r="P123" s="47"/>
      <c r="Q123" s="47"/>
      <c r="R123" s="74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</row>
    <row r="124" spans="1:56" s="7" customFormat="1" ht="31.2">
      <c r="A124" s="570" t="s">
        <v>1658</v>
      </c>
      <c r="B124" s="970" t="s">
        <v>824</v>
      </c>
      <c r="C124" s="543" t="s">
        <v>328</v>
      </c>
      <c r="D124" s="543" t="s">
        <v>1536</v>
      </c>
      <c r="E124" s="543" t="s">
        <v>51</v>
      </c>
      <c r="F124" s="543" t="s">
        <v>47</v>
      </c>
      <c r="G124" s="577">
        <v>1651</v>
      </c>
      <c r="H124" s="584">
        <v>178600</v>
      </c>
      <c r="I124" s="130"/>
      <c r="J124" s="420">
        <f t="shared" si="32"/>
        <v>0</v>
      </c>
      <c r="K124" s="539">
        <f t="shared" si="33"/>
        <v>1651</v>
      </c>
      <c r="L124" s="434">
        <f t="shared" si="34"/>
        <v>0</v>
      </c>
      <c r="M124" s="549" t="s">
        <v>102</v>
      </c>
      <c r="N124" s="546">
        <v>0.23799999999999999</v>
      </c>
      <c r="O124" s="260">
        <v>40</v>
      </c>
      <c r="P124" s="47"/>
      <c r="Q124" s="47"/>
      <c r="R124" s="74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</row>
    <row r="125" spans="1:56" s="7" customFormat="1" ht="31.2">
      <c r="A125" s="570" t="s">
        <v>1485</v>
      </c>
      <c r="B125" s="971"/>
      <c r="C125" s="543" t="s">
        <v>328</v>
      </c>
      <c r="D125" s="543" t="s">
        <v>1536</v>
      </c>
      <c r="E125" s="543" t="s">
        <v>51</v>
      </c>
      <c r="F125" s="543" t="s">
        <v>47</v>
      </c>
      <c r="G125" s="577">
        <v>1590</v>
      </c>
      <c r="H125" s="584">
        <v>172000</v>
      </c>
      <c r="I125" s="130"/>
      <c r="J125" s="420">
        <f t="shared" si="32"/>
        <v>0</v>
      </c>
      <c r="K125" s="539">
        <f t="shared" si="33"/>
        <v>1590</v>
      </c>
      <c r="L125" s="434">
        <f t="shared" si="34"/>
        <v>0</v>
      </c>
      <c r="M125" s="549" t="s">
        <v>102</v>
      </c>
      <c r="N125" s="546">
        <v>0.23799999999999999</v>
      </c>
      <c r="O125" s="260">
        <v>40</v>
      </c>
      <c r="P125" s="47"/>
      <c r="Q125" s="47"/>
      <c r="R125" s="74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</row>
    <row r="126" spans="1:56" s="7" customFormat="1" ht="31.2">
      <c r="A126" s="570" t="s">
        <v>1659</v>
      </c>
      <c r="B126" s="971"/>
      <c r="C126" s="543" t="s">
        <v>328</v>
      </c>
      <c r="D126" s="543" t="s">
        <v>1536</v>
      </c>
      <c r="E126" s="543" t="s">
        <v>51</v>
      </c>
      <c r="F126" s="543" t="s">
        <v>47</v>
      </c>
      <c r="G126" s="577">
        <v>1372</v>
      </c>
      <c r="H126" s="584">
        <v>148400</v>
      </c>
      <c r="I126" s="130"/>
      <c r="J126" s="420">
        <f t="shared" si="32"/>
        <v>0</v>
      </c>
      <c r="K126" s="539">
        <f t="shared" si="33"/>
        <v>1372</v>
      </c>
      <c r="L126" s="434">
        <f t="shared" si="34"/>
        <v>0</v>
      </c>
      <c r="M126" s="549" t="s">
        <v>102</v>
      </c>
      <c r="N126" s="546">
        <v>0.23799999999999999</v>
      </c>
      <c r="O126" s="262">
        <v>40</v>
      </c>
      <c r="P126" s="47"/>
      <c r="Q126" s="47"/>
      <c r="R126" s="74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</row>
    <row r="127" spans="1:56" s="7" customFormat="1" ht="31.2">
      <c r="A127" s="570" t="s">
        <v>1660</v>
      </c>
      <c r="B127" s="972"/>
      <c r="C127" s="543" t="s">
        <v>328</v>
      </c>
      <c r="D127" s="543" t="s">
        <v>1536</v>
      </c>
      <c r="E127" s="543" t="s">
        <v>51</v>
      </c>
      <c r="F127" s="543" t="s">
        <v>47</v>
      </c>
      <c r="G127" s="577">
        <v>1495</v>
      </c>
      <c r="H127" s="584">
        <v>161700</v>
      </c>
      <c r="I127" s="130"/>
      <c r="J127" s="420">
        <f t="shared" si="32"/>
        <v>0</v>
      </c>
      <c r="K127" s="539">
        <f t="shared" si="33"/>
        <v>1495</v>
      </c>
      <c r="L127" s="434">
        <f t="shared" si="34"/>
        <v>0</v>
      </c>
      <c r="M127" s="549" t="s">
        <v>102</v>
      </c>
      <c r="N127" s="546">
        <v>0.23799999999999999</v>
      </c>
      <c r="O127" s="262">
        <v>40</v>
      </c>
      <c r="P127" s="47"/>
      <c r="Q127" s="47"/>
      <c r="R127" s="74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</row>
    <row r="128" spans="1:56" s="7" customFormat="1" ht="31.2">
      <c r="A128" s="570" t="s">
        <v>1661</v>
      </c>
      <c r="B128" s="970" t="s">
        <v>826</v>
      </c>
      <c r="C128" s="543" t="s">
        <v>330</v>
      </c>
      <c r="D128" s="543" t="s">
        <v>1537</v>
      </c>
      <c r="E128" s="543" t="s">
        <v>44</v>
      </c>
      <c r="F128" s="543" t="s">
        <v>45</v>
      </c>
      <c r="G128" s="577">
        <v>1779</v>
      </c>
      <c r="H128" s="584">
        <v>192500</v>
      </c>
      <c r="I128" s="130"/>
      <c r="J128" s="420">
        <f t="shared" si="32"/>
        <v>0</v>
      </c>
      <c r="K128" s="539">
        <f t="shared" si="33"/>
        <v>1779</v>
      </c>
      <c r="L128" s="434">
        <f t="shared" si="34"/>
        <v>0</v>
      </c>
      <c r="M128" s="549" t="s">
        <v>99</v>
      </c>
      <c r="N128" s="546">
        <v>0.23799999999999999</v>
      </c>
      <c r="O128" s="262">
        <v>44</v>
      </c>
      <c r="P128" s="47"/>
      <c r="Q128" s="47"/>
      <c r="R128" s="74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</row>
    <row r="129" spans="1:42" s="562" customFormat="1" ht="31.2">
      <c r="A129" s="570" t="s">
        <v>1486</v>
      </c>
      <c r="B129" s="971"/>
      <c r="C129" s="543" t="s">
        <v>330</v>
      </c>
      <c r="D129" s="543" t="s">
        <v>1537</v>
      </c>
      <c r="E129" s="543" t="s">
        <v>44</v>
      </c>
      <c r="F129" s="543" t="s">
        <v>45</v>
      </c>
      <c r="G129" s="577">
        <v>1717</v>
      </c>
      <c r="H129" s="584">
        <v>185800</v>
      </c>
      <c r="I129" s="130"/>
      <c r="J129" s="420">
        <f t="shared" si="32"/>
        <v>0</v>
      </c>
      <c r="K129" s="539">
        <f t="shared" si="33"/>
        <v>1717</v>
      </c>
      <c r="L129" s="434">
        <f t="shared" si="34"/>
        <v>0</v>
      </c>
      <c r="M129" s="549" t="s">
        <v>99</v>
      </c>
      <c r="N129" s="546">
        <v>0.23799999999999999</v>
      </c>
      <c r="O129" s="262">
        <v>44</v>
      </c>
      <c r="P129" s="563"/>
      <c r="Q129" s="563"/>
      <c r="R129" s="74"/>
      <c r="S129" s="563"/>
      <c r="T129" s="563"/>
      <c r="U129" s="563"/>
      <c r="V129" s="563"/>
      <c r="W129" s="563"/>
      <c r="X129" s="563"/>
      <c r="Y129" s="563"/>
      <c r="Z129" s="563"/>
      <c r="AA129" s="563"/>
      <c r="AB129" s="563"/>
      <c r="AC129" s="563"/>
      <c r="AD129" s="563"/>
      <c r="AE129" s="563"/>
      <c r="AF129" s="563"/>
      <c r="AG129" s="563"/>
      <c r="AH129" s="563"/>
      <c r="AI129" s="563"/>
      <c r="AJ129" s="563"/>
      <c r="AK129" s="563"/>
      <c r="AL129" s="563"/>
      <c r="AM129" s="563"/>
      <c r="AN129" s="563"/>
      <c r="AO129" s="563"/>
      <c r="AP129" s="563"/>
    </row>
    <row r="130" spans="1:42" s="53" customFormat="1" ht="31.2">
      <c r="A130" s="570" t="s">
        <v>1662</v>
      </c>
      <c r="B130" s="971"/>
      <c r="C130" s="543" t="s">
        <v>330</v>
      </c>
      <c r="D130" s="543" t="s">
        <v>1537</v>
      </c>
      <c r="E130" s="543" t="s">
        <v>44</v>
      </c>
      <c r="F130" s="543" t="s">
        <v>45</v>
      </c>
      <c r="G130" s="577">
        <v>1499</v>
      </c>
      <c r="H130" s="584">
        <v>162200</v>
      </c>
      <c r="I130" s="130"/>
      <c r="J130" s="420">
        <f t="shared" si="32"/>
        <v>0</v>
      </c>
      <c r="K130" s="539">
        <f t="shared" si="33"/>
        <v>1499</v>
      </c>
      <c r="L130" s="434">
        <f t="shared" si="34"/>
        <v>0</v>
      </c>
      <c r="M130" s="549" t="s">
        <v>99</v>
      </c>
      <c r="N130" s="546">
        <v>0.23799999999999999</v>
      </c>
      <c r="O130" s="262">
        <v>44</v>
      </c>
      <c r="P130" s="52"/>
      <c r="Q130" s="52"/>
      <c r="R130" s="74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</row>
    <row r="131" spans="1:42" s="53" customFormat="1" ht="31.2">
      <c r="A131" s="570" t="s">
        <v>1663</v>
      </c>
      <c r="B131" s="972"/>
      <c r="C131" s="543" t="s">
        <v>330</v>
      </c>
      <c r="D131" s="543" t="s">
        <v>1537</v>
      </c>
      <c r="E131" s="543" t="s">
        <v>44</v>
      </c>
      <c r="F131" s="543" t="s">
        <v>45</v>
      </c>
      <c r="G131" s="577">
        <v>1622</v>
      </c>
      <c r="H131" s="584">
        <v>175500</v>
      </c>
      <c r="I131" s="130"/>
      <c r="J131" s="420">
        <f t="shared" si="32"/>
        <v>0</v>
      </c>
      <c r="K131" s="539">
        <f t="shared" si="33"/>
        <v>1622</v>
      </c>
      <c r="L131" s="434">
        <f t="shared" si="34"/>
        <v>0</v>
      </c>
      <c r="M131" s="549" t="s">
        <v>99</v>
      </c>
      <c r="N131" s="546">
        <v>0.23799999999999999</v>
      </c>
      <c r="O131" s="262">
        <v>44</v>
      </c>
      <c r="P131" s="52"/>
      <c r="Q131" s="52"/>
      <c r="R131" s="74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</row>
    <row r="132" spans="1:42" s="7" customFormat="1" ht="18">
      <c r="A132" s="849" t="s">
        <v>1460</v>
      </c>
      <c r="B132" s="731"/>
      <c r="C132" s="731"/>
      <c r="D132" s="731"/>
      <c r="E132" s="731"/>
      <c r="F132" s="731"/>
      <c r="G132" s="731"/>
      <c r="H132" s="731"/>
      <c r="I132" s="731"/>
      <c r="J132" s="731"/>
      <c r="K132" s="731"/>
      <c r="L132" s="118"/>
      <c r="M132" s="119"/>
      <c r="N132" s="119"/>
      <c r="O132" s="228"/>
      <c r="P132" s="47"/>
      <c r="Q132" s="47"/>
      <c r="R132" s="74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</row>
    <row r="133" spans="1:42" s="7" customFormat="1" ht="13.2">
      <c r="A133" s="47" t="s">
        <v>1562</v>
      </c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74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</row>
    <row r="134" spans="1:42" s="53" customFormat="1" ht="13.2">
      <c r="A134" s="984" t="s">
        <v>1664</v>
      </c>
      <c r="B134" s="574" t="s">
        <v>713</v>
      </c>
      <c r="C134" s="995" t="s">
        <v>1520</v>
      </c>
      <c r="D134" s="995" t="s">
        <v>1521</v>
      </c>
      <c r="E134" s="995" t="s">
        <v>406</v>
      </c>
      <c r="F134" s="995" t="s">
        <v>407</v>
      </c>
      <c r="G134" s="1003">
        <v>1302</v>
      </c>
      <c r="H134" s="1004">
        <v>140900</v>
      </c>
      <c r="I134" s="993"/>
      <c r="J134" s="1005">
        <f t="shared" ref="J134:J146" si="35">$H$3</f>
        <v>0</v>
      </c>
      <c r="K134" s="1001">
        <f>SUM(G134-(G134*J134))</f>
        <v>1302</v>
      </c>
      <c r="L134" s="1001">
        <f>I134*K134</f>
        <v>0</v>
      </c>
      <c r="M134" s="995" t="s">
        <v>296</v>
      </c>
      <c r="N134" s="995">
        <v>0.125</v>
      </c>
      <c r="O134" s="995">
        <v>35</v>
      </c>
      <c r="P134" s="52"/>
      <c r="Q134" s="47"/>
      <c r="R134" s="74"/>
      <c r="S134" s="47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</row>
    <row r="135" spans="1:42" s="53" customFormat="1" ht="13.2">
      <c r="A135" s="985"/>
      <c r="B135" s="574" t="s">
        <v>750</v>
      </c>
      <c r="C135" s="996"/>
      <c r="D135" s="996"/>
      <c r="E135" s="996"/>
      <c r="F135" s="996"/>
      <c r="G135" s="992"/>
      <c r="H135" s="998"/>
      <c r="I135" s="994"/>
      <c r="J135" s="1006"/>
      <c r="K135" s="1002"/>
      <c r="L135" s="1002"/>
      <c r="M135" s="996"/>
      <c r="N135" s="996"/>
      <c r="O135" s="996"/>
      <c r="P135" s="52"/>
      <c r="Q135" s="47"/>
      <c r="R135" s="74"/>
      <c r="S135" s="47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</row>
    <row r="136" spans="1:42" s="53" customFormat="1" ht="13.2">
      <c r="A136" s="984" t="s">
        <v>1487</v>
      </c>
      <c r="B136" s="574" t="s">
        <v>713</v>
      </c>
      <c r="C136" s="995" t="s">
        <v>1520</v>
      </c>
      <c r="D136" s="995" t="s">
        <v>1521</v>
      </c>
      <c r="E136" s="995" t="s">
        <v>406</v>
      </c>
      <c r="F136" s="995" t="s">
        <v>407</v>
      </c>
      <c r="G136" s="991">
        <v>1241</v>
      </c>
      <c r="H136" s="997">
        <v>134300</v>
      </c>
      <c r="I136" s="993"/>
      <c r="J136" s="1005">
        <f t="shared" si="35"/>
        <v>0</v>
      </c>
      <c r="K136" s="1001">
        <f>SUM(G136-(G136*J136))</f>
        <v>1241</v>
      </c>
      <c r="L136" s="1001">
        <f>I136*K136</f>
        <v>0</v>
      </c>
      <c r="M136" s="995" t="s">
        <v>296</v>
      </c>
      <c r="N136" s="995">
        <v>0.125</v>
      </c>
      <c r="O136" s="995">
        <v>35</v>
      </c>
      <c r="P136" s="52"/>
      <c r="Q136" s="47"/>
      <c r="R136" s="74"/>
      <c r="S136" s="47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</row>
    <row r="137" spans="1:42" s="53" customFormat="1" ht="13.2">
      <c r="A137" s="985"/>
      <c r="B137" s="574" t="s">
        <v>750</v>
      </c>
      <c r="C137" s="996"/>
      <c r="D137" s="996"/>
      <c r="E137" s="996"/>
      <c r="F137" s="996"/>
      <c r="G137" s="992"/>
      <c r="H137" s="998"/>
      <c r="I137" s="994"/>
      <c r="J137" s="1006"/>
      <c r="K137" s="1002"/>
      <c r="L137" s="1002"/>
      <c r="M137" s="996"/>
      <c r="N137" s="996"/>
      <c r="O137" s="996"/>
      <c r="P137" s="52"/>
      <c r="Q137" s="47"/>
      <c r="R137" s="74"/>
      <c r="S137" s="47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</row>
    <row r="138" spans="1:42" s="53" customFormat="1" ht="13.2">
      <c r="A138" s="984" t="s">
        <v>1665</v>
      </c>
      <c r="B138" s="574" t="s">
        <v>713</v>
      </c>
      <c r="C138" s="995" t="s">
        <v>1520</v>
      </c>
      <c r="D138" s="995" t="s">
        <v>1521</v>
      </c>
      <c r="E138" s="995" t="s">
        <v>406</v>
      </c>
      <c r="F138" s="995" t="s">
        <v>407</v>
      </c>
      <c r="G138" s="991">
        <v>1023</v>
      </c>
      <c r="H138" s="997">
        <v>110700</v>
      </c>
      <c r="I138" s="993"/>
      <c r="J138" s="1005">
        <f t="shared" si="35"/>
        <v>0</v>
      </c>
      <c r="K138" s="1001">
        <f>SUM(G138-(G138*J138))</f>
        <v>1023</v>
      </c>
      <c r="L138" s="1001">
        <f>I138*K138</f>
        <v>0</v>
      </c>
      <c r="M138" s="995" t="s">
        <v>296</v>
      </c>
      <c r="N138" s="995">
        <v>0.125</v>
      </c>
      <c r="O138" s="995">
        <v>35</v>
      </c>
      <c r="P138" s="52"/>
      <c r="Q138" s="47"/>
      <c r="R138" s="74"/>
      <c r="S138" s="47"/>
      <c r="T138" s="47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</row>
    <row r="139" spans="1:42" s="53" customFormat="1" ht="13.2">
      <c r="A139" s="985"/>
      <c r="B139" s="574" t="s">
        <v>750</v>
      </c>
      <c r="C139" s="996"/>
      <c r="D139" s="996"/>
      <c r="E139" s="996"/>
      <c r="F139" s="996"/>
      <c r="G139" s="992"/>
      <c r="H139" s="998"/>
      <c r="I139" s="994"/>
      <c r="J139" s="1006"/>
      <c r="K139" s="1002"/>
      <c r="L139" s="1002"/>
      <c r="M139" s="996"/>
      <c r="N139" s="996"/>
      <c r="O139" s="996"/>
      <c r="P139" s="52"/>
      <c r="Q139" s="47"/>
      <c r="R139" s="74"/>
      <c r="S139" s="47"/>
      <c r="T139" s="47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</row>
    <row r="140" spans="1:42" s="53" customFormat="1" ht="13.2">
      <c r="A140" s="984" t="s">
        <v>1666</v>
      </c>
      <c r="B140" s="574" t="s">
        <v>713</v>
      </c>
      <c r="C140" s="995" t="s">
        <v>1520</v>
      </c>
      <c r="D140" s="995" t="s">
        <v>1521</v>
      </c>
      <c r="E140" s="995" t="s">
        <v>406</v>
      </c>
      <c r="F140" s="995" t="s">
        <v>407</v>
      </c>
      <c r="G140" s="991">
        <v>1146</v>
      </c>
      <c r="H140" s="997">
        <v>124000</v>
      </c>
      <c r="I140" s="993"/>
      <c r="J140" s="1005">
        <f t="shared" si="35"/>
        <v>0</v>
      </c>
      <c r="K140" s="1001">
        <f>SUM(G140-(G140*J140))</f>
        <v>1146</v>
      </c>
      <c r="L140" s="1001">
        <f>I140*K140</f>
        <v>0</v>
      </c>
      <c r="M140" s="995" t="s">
        <v>296</v>
      </c>
      <c r="N140" s="995">
        <v>0.125</v>
      </c>
      <c r="O140" s="995">
        <v>35</v>
      </c>
      <c r="P140" s="52"/>
      <c r="Q140" s="47"/>
      <c r="R140" s="74"/>
      <c r="S140" s="47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</row>
    <row r="141" spans="1:42" s="53" customFormat="1" ht="13.2">
      <c r="A141" s="985"/>
      <c r="B141" s="574" t="s">
        <v>750</v>
      </c>
      <c r="C141" s="996"/>
      <c r="D141" s="996"/>
      <c r="E141" s="996"/>
      <c r="F141" s="996"/>
      <c r="G141" s="992"/>
      <c r="H141" s="998"/>
      <c r="I141" s="994"/>
      <c r="J141" s="1006"/>
      <c r="K141" s="1002"/>
      <c r="L141" s="1002"/>
      <c r="M141" s="996"/>
      <c r="N141" s="996"/>
      <c r="O141" s="996"/>
      <c r="P141" s="52"/>
      <c r="Q141" s="47"/>
      <c r="R141" s="74"/>
      <c r="S141" s="47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</row>
    <row r="142" spans="1:42" s="53" customFormat="1" ht="13.2">
      <c r="A142" s="984" t="s">
        <v>1667</v>
      </c>
      <c r="B142" s="574" t="s">
        <v>713</v>
      </c>
      <c r="C142" s="995" t="s">
        <v>1522</v>
      </c>
      <c r="D142" s="995" t="s">
        <v>1523</v>
      </c>
      <c r="E142" s="995" t="s">
        <v>44</v>
      </c>
      <c r="F142" s="995" t="s">
        <v>413</v>
      </c>
      <c r="G142" s="991">
        <v>1053</v>
      </c>
      <c r="H142" s="997">
        <v>113900</v>
      </c>
      <c r="I142" s="993"/>
      <c r="J142" s="1005">
        <f t="shared" si="35"/>
        <v>0</v>
      </c>
      <c r="K142" s="1001">
        <f>SUM(G142-(G142*J142))</f>
        <v>1053</v>
      </c>
      <c r="L142" s="1001">
        <f>I142*K142</f>
        <v>0</v>
      </c>
      <c r="M142" s="995" t="s">
        <v>294</v>
      </c>
      <c r="N142" s="995">
        <v>0.104</v>
      </c>
      <c r="O142" s="995">
        <v>27</v>
      </c>
      <c r="P142" s="52"/>
      <c r="Q142" s="47"/>
      <c r="R142" s="74"/>
      <c r="S142" s="47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</row>
    <row r="143" spans="1:42" s="53" customFormat="1" ht="13.2">
      <c r="A143" s="985"/>
      <c r="B143" s="574" t="s">
        <v>750</v>
      </c>
      <c r="C143" s="996"/>
      <c r="D143" s="996"/>
      <c r="E143" s="996"/>
      <c r="F143" s="996"/>
      <c r="G143" s="992"/>
      <c r="H143" s="998"/>
      <c r="I143" s="994"/>
      <c r="J143" s="1006"/>
      <c r="K143" s="1002"/>
      <c r="L143" s="1002"/>
      <c r="M143" s="996"/>
      <c r="N143" s="996"/>
      <c r="O143" s="996"/>
      <c r="P143" s="52"/>
      <c r="Q143" s="47"/>
      <c r="R143" s="74"/>
      <c r="S143" s="47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</row>
    <row r="144" spans="1:42" s="53" customFormat="1" ht="13.2">
      <c r="A144" s="984" t="s">
        <v>1488</v>
      </c>
      <c r="B144" s="574" t="s">
        <v>713</v>
      </c>
      <c r="C144" s="995" t="s">
        <v>1522</v>
      </c>
      <c r="D144" s="995" t="s">
        <v>1523</v>
      </c>
      <c r="E144" s="995" t="s">
        <v>44</v>
      </c>
      <c r="F144" s="995" t="s">
        <v>413</v>
      </c>
      <c r="G144" s="991">
        <v>991</v>
      </c>
      <c r="H144" s="997">
        <v>107200</v>
      </c>
      <c r="I144" s="993"/>
      <c r="J144" s="1005">
        <f t="shared" si="35"/>
        <v>0</v>
      </c>
      <c r="K144" s="1001">
        <f>SUM(G144-(G144*J144))</f>
        <v>991</v>
      </c>
      <c r="L144" s="1001">
        <f>I144*K144</f>
        <v>0</v>
      </c>
      <c r="M144" s="995" t="s">
        <v>294</v>
      </c>
      <c r="N144" s="995">
        <v>0.104</v>
      </c>
      <c r="O144" s="995">
        <v>27</v>
      </c>
      <c r="P144" s="52"/>
      <c r="Q144" s="47"/>
      <c r="R144" s="74"/>
      <c r="S144" s="47"/>
      <c r="T144" s="47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</row>
    <row r="145" spans="1:42" s="53" customFormat="1" ht="13.2">
      <c r="A145" s="985"/>
      <c r="B145" s="574" t="s">
        <v>750</v>
      </c>
      <c r="C145" s="996"/>
      <c r="D145" s="996"/>
      <c r="E145" s="996"/>
      <c r="F145" s="996"/>
      <c r="G145" s="992"/>
      <c r="H145" s="998"/>
      <c r="I145" s="994"/>
      <c r="J145" s="1006"/>
      <c r="K145" s="1002"/>
      <c r="L145" s="1002"/>
      <c r="M145" s="996"/>
      <c r="N145" s="996"/>
      <c r="O145" s="996"/>
      <c r="P145" s="52"/>
      <c r="Q145" s="47"/>
      <c r="R145" s="74"/>
      <c r="S145" s="47"/>
      <c r="T145" s="47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</row>
    <row r="146" spans="1:42" s="53" customFormat="1" ht="13.2">
      <c r="A146" s="984" t="s">
        <v>1668</v>
      </c>
      <c r="B146" s="574" t="s">
        <v>713</v>
      </c>
      <c r="C146" s="995" t="s">
        <v>1522</v>
      </c>
      <c r="D146" s="995" t="s">
        <v>1523</v>
      </c>
      <c r="E146" s="995" t="s">
        <v>44</v>
      </c>
      <c r="F146" s="995" t="s">
        <v>413</v>
      </c>
      <c r="G146" s="991">
        <v>773</v>
      </c>
      <c r="H146" s="997">
        <v>83700</v>
      </c>
      <c r="I146" s="993"/>
      <c r="J146" s="1005">
        <f t="shared" si="35"/>
        <v>0</v>
      </c>
      <c r="K146" s="1001">
        <f>SUM(G146-(G146*J146))</f>
        <v>773</v>
      </c>
      <c r="L146" s="1001">
        <f>I146*K146</f>
        <v>0</v>
      </c>
      <c r="M146" s="995" t="s">
        <v>294</v>
      </c>
      <c r="N146" s="995">
        <v>0.104</v>
      </c>
      <c r="O146" s="995">
        <v>27</v>
      </c>
      <c r="P146" s="52"/>
      <c r="Q146" s="47"/>
      <c r="R146" s="74"/>
      <c r="S146" s="47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</row>
    <row r="147" spans="1:42" s="53" customFormat="1" ht="13.2">
      <c r="A147" s="985"/>
      <c r="B147" s="574" t="s">
        <v>750</v>
      </c>
      <c r="C147" s="996"/>
      <c r="D147" s="996"/>
      <c r="E147" s="996"/>
      <c r="F147" s="996"/>
      <c r="G147" s="992"/>
      <c r="H147" s="998"/>
      <c r="I147" s="994"/>
      <c r="J147" s="1006"/>
      <c r="K147" s="1002"/>
      <c r="L147" s="1002"/>
      <c r="M147" s="996"/>
      <c r="N147" s="996"/>
      <c r="O147" s="996"/>
      <c r="P147" s="52"/>
      <c r="Q147" s="47"/>
      <c r="R147" s="74"/>
      <c r="S147" s="47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</row>
    <row r="148" spans="1:42" s="53" customFormat="1" ht="13.2">
      <c r="A148" s="984" t="s">
        <v>1669</v>
      </c>
      <c r="B148" s="574" t="s">
        <v>715</v>
      </c>
      <c r="C148" s="1007" t="s">
        <v>1524</v>
      </c>
      <c r="D148" s="1007" t="s">
        <v>1525</v>
      </c>
      <c r="E148" s="1007" t="s">
        <v>408</v>
      </c>
      <c r="F148" s="1007" t="s">
        <v>409</v>
      </c>
      <c r="G148" s="1010">
        <v>1365</v>
      </c>
      <c r="H148" s="718">
        <v>147700</v>
      </c>
      <c r="I148" s="1013"/>
      <c r="J148" s="1005">
        <f>$H$3</f>
        <v>0</v>
      </c>
      <c r="K148" s="1001">
        <f>SUM(G148-(G148*J148))</f>
        <v>1365</v>
      </c>
      <c r="L148" s="1017">
        <f>I148*K148</f>
        <v>0</v>
      </c>
      <c r="M148" s="1020" t="s">
        <v>296</v>
      </c>
      <c r="N148" s="1023">
        <v>0.125</v>
      </c>
      <c r="O148" s="1026">
        <v>37</v>
      </c>
      <c r="P148" s="52"/>
      <c r="Q148" s="47"/>
      <c r="R148" s="74"/>
      <c r="S148" s="47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</row>
    <row r="149" spans="1:42" s="53" customFormat="1" ht="13.2">
      <c r="A149" s="990"/>
      <c r="B149" s="574" t="s">
        <v>751</v>
      </c>
      <c r="C149" s="1008"/>
      <c r="D149" s="1008"/>
      <c r="E149" s="1008"/>
      <c r="F149" s="1008"/>
      <c r="G149" s="1011"/>
      <c r="H149" s="838"/>
      <c r="I149" s="1014"/>
      <c r="J149" s="1029"/>
      <c r="K149" s="1016"/>
      <c r="L149" s="1018"/>
      <c r="M149" s="1021"/>
      <c r="N149" s="1024"/>
      <c r="O149" s="1027"/>
      <c r="P149" s="52"/>
      <c r="Q149" s="47"/>
      <c r="R149" s="74"/>
      <c r="S149" s="47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</row>
    <row r="150" spans="1:42" s="53" customFormat="1" ht="13.2">
      <c r="A150" s="985"/>
      <c r="B150" s="574" t="s">
        <v>758</v>
      </c>
      <c r="C150" s="1009"/>
      <c r="D150" s="1009"/>
      <c r="E150" s="1009"/>
      <c r="F150" s="1009"/>
      <c r="G150" s="1012"/>
      <c r="H150" s="839"/>
      <c r="I150" s="1015"/>
      <c r="J150" s="1006"/>
      <c r="K150" s="1002"/>
      <c r="L150" s="1019"/>
      <c r="M150" s="1022"/>
      <c r="N150" s="1025"/>
      <c r="O150" s="1028"/>
      <c r="P150" s="52"/>
      <c r="Q150" s="47"/>
      <c r="R150" s="74"/>
      <c r="S150" s="47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</row>
    <row r="151" spans="1:42" s="53" customFormat="1" ht="13.2">
      <c r="A151" s="984" t="s">
        <v>1489</v>
      </c>
      <c r="B151" s="574" t="s">
        <v>715</v>
      </c>
      <c r="C151" s="1007" t="s">
        <v>1524</v>
      </c>
      <c r="D151" s="1007" t="s">
        <v>1525</v>
      </c>
      <c r="E151" s="1007" t="s">
        <v>408</v>
      </c>
      <c r="F151" s="1007" t="s">
        <v>409</v>
      </c>
      <c r="G151" s="1010">
        <v>1304</v>
      </c>
      <c r="H151" s="718">
        <v>141100</v>
      </c>
      <c r="I151" s="1013"/>
      <c r="J151" s="1005">
        <f>$H$3</f>
        <v>0</v>
      </c>
      <c r="K151" s="1001">
        <f>SUM(G151-(G151*J151))</f>
        <v>1304</v>
      </c>
      <c r="L151" s="1017">
        <f>I151*K151</f>
        <v>0</v>
      </c>
      <c r="M151" s="1020" t="s">
        <v>296</v>
      </c>
      <c r="N151" s="1023">
        <v>0.125</v>
      </c>
      <c r="O151" s="1026">
        <v>37</v>
      </c>
      <c r="P151" s="52"/>
      <c r="Q151" s="47"/>
      <c r="R151" s="74"/>
      <c r="S151" s="47"/>
      <c r="T151" s="47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</row>
    <row r="152" spans="1:42" s="53" customFormat="1" ht="13.2">
      <c r="A152" s="990"/>
      <c r="B152" s="574" t="s">
        <v>751</v>
      </c>
      <c r="C152" s="1008"/>
      <c r="D152" s="1008"/>
      <c r="E152" s="1008"/>
      <c r="F152" s="1008"/>
      <c r="G152" s="1011"/>
      <c r="H152" s="838"/>
      <c r="I152" s="1014"/>
      <c r="J152" s="1029"/>
      <c r="K152" s="1016"/>
      <c r="L152" s="1018"/>
      <c r="M152" s="1021"/>
      <c r="N152" s="1024"/>
      <c r="O152" s="1027"/>
      <c r="P152" s="52"/>
      <c r="Q152" s="47"/>
      <c r="R152" s="74"/>
      <c r="S152" s="47"/>
      <c r="T152" s="47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</row>
    <row r="153" spans="1:42" s="53" customFormat="1" ht="13.2">
      <c r="A153" s="985"/>
      <c r="B153" s="574" t="s">
        <v>758</v>
      </c>
      <c r="C153" s="1009"/>
      <c r="D153" s="1009"/>
      <c r="E153" s="1009"/>
      <c r="F153" s="1009"/>
      <c r="G153" s="1012"/>
      <c r="H153" s="839"/>
      <c r="I153" s="1015"/>
      <c r="J153" s="1006"/>
      <c r="K153" s="1002"/>
      <c r="L153" s="1019"/>
      <c r="M153" s="1022"/>
      <c r="N153" s="1025"/>
      <c r="O153" s="1028"/>
      <c r="P153" s="52"/>
      <c r="Q153" s="47"/>
      <c r="R153" s="74"/>
      <c r="S153" s="47"/>
      <c r="T153" s="47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</row>
    <row r="154" spans="1:42" s="53" customFormat="1" ht="13.2">
      <c r="A154" s="984" t="s">
        <v>1670</v>
      </c>
      <c r="B154" s="574" t="s">
        <v>715</v>
      </c>
      <c r="C154" s="1007" t="s">
        <v>1524</v>
      </c>
      <c r="D154" s="1007" t="s">
        <v>1525</v>
      </c>
      <c r="E154" s="1007" t="s">
        <v>408</v>
      </c>
      <c r="F154" s="1007" t="s">
        <v>409</v>
      </c>
      <c r="G154" s="1010">
        <v>1085</v>
      </c>
      <c r="H154" s="718">
        <v>117400</v>
      </c>
      <c r="I154" s="1013"/>
      <c r="J154" s="1005">
        <f>$H$3</f>
        <v>0</v>
      </c>
      <c r="K154" s="1001">
        <f>SUM(G154-(G154*J154))</f>
        <v>1085</v>
      </c>
      <c r="L154" s="1017">
        <f>I154*K154</f>
        <v>0</v>
      </c>
      <c r="M154" s="1020" t="s">
        <v>296</v>
      </c>
      <c r="N154" s="1023">
        <v>0.125</v>
      </c>
      <c r="O154" s="1026">
        <v>37</v>
      </c>
      <c r="P154" s="52"/>
      <c r="Q154" s="47"/>
      <c r="R154" s="74"/>
      <c r="S154" s="47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</row>
    <row r="155" spans="1:42" s="53" customFormat="1" ht="13.2">
      <c r="A155" s="990"/>
      <c r="B155" s="574" t="s">
        <v>751</v>
      </c>
      <c r="C155" s="1008"/>
      <c r="D155" s="1008"/>
      <c r="E155" s="1008"/>
      <c r="F155" s="1008"/>
      <c r="G155" s="1011"/>
      <c r="H155" s="838"/>
      <c r="I155" s="1014"/>
      <c r="J155" s="1029"/>
      <c r="K155" s="1016"/>
      <c r="L155" s="1018"/>
      <c r="M155" s="1021"/>
      <c r="N155" s="1024"/>
      <c r="O155" s="1027"/>
      <c r="P155" s="52"/>
      <c r="Q155" s="47"/>
      <c r="R155" s="74"/>
      <c r="S155" s="47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</row>
    <row r="156" spans="1:42" s="53" customFormat="1" ht="13.2">
      <c r="A156" s="985"/>
      <c r="B156" s="574" t="s">
        <v>758</v>
      </c>
      <c r="C156" s="1009"/>
      <c r="D156" s="1009"/>
      <c r="E156" s="1009"/>
      <c r="F156" s="1009"/>
      <c r="G156" s="1012"/>
      <c r="H156" s="839"/>
      <c r="I156" s="1015"/>
      <c r="J156" s="1006"/>
      <c r="K156" s="1002"/>
      <c r="L156" s="1019"/>
      <c r="M156" s="1022"/>
      <c r="N156" s="1025"/>
      <c r="O156" s="1028"/>
      <c r="P156" s="52"/>
      <c r="Q156" s="47"/>
      <c r="R156" s="74"/>
      <c r="S156" s="47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</row>
    <row r="157" spans="1:42" s="53" customFormat="1" ht="13.2">
      <c r="A157" s="984" t="s">
        <v>1671</v>
      </c>
      <c r="B157" s="574" t="s">
        <v>715</v>
      </c>
      <c r="C157" s="1007" t="s">
        <v>1524</v>
      </c>
      <c r="D157" s="1007" t="s">
        <v>1525</v>
      </c>
      <c r="E157" s="1007" t="s">
        <v>408</v>
      </c>
      <c r="F157" s="1007" t="s">
        <v>409</v>
      </c>
      <c r="G157" s="1010">
        <v>1209</v>
      </c>
      <c r="H157" s="718">
        <v>130800</v>
      </c>
      <c r="I157" s="1013"/>
      <c r="J157" s="1005">
        <f>$H$3</f>
        <v>0</v>
      </c>
      <c r="K157" s="1001">
        <f>SUM(G157-(G157*J157))</f>
        <v>1209</v>
      </c>
      <c r="L157" s="1017">
        <f>I157*K157</f>
        <v>0</v>
      </c>
      <c r="M157" s="1020" t="s">
        <v>296</v>
      </c>
      <c r="N157" s="1023">
        <v>0.125</v>
      </c>
      <c r="O157" s="1026">
        <v>37</v>
      </c>
      <c r="P157" s="52"/>
      <c r="Q157" s="47"/>
      <c r="R157" s="74"/>
      <c r="S157" s="47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</row>
    <row r="158" spans="1:42" s="53" customFormat="1" ht="13.2">
      <c r="A158" s="990"/>
      <c r="B158" s="574" t="s">
        <v>751</v>
      </c>
      <c r="C158" s="1008"/>
      <c r="D158" s="1008"/>
      <c r="E158" s="1008"/>
      <c r="F158" s="1008"/>
      <c r="G158" s="1011"/>
      <c r="H158" s="838"/>
      <c r="I158" s="1014"/>
      <c r="J158" s="1029"/>
      <c r="K158" s="1016"/>
      <c r="L158" s="1018"/>
      <c r="M158" s="1021"/>
      <c r="N158" s="1024"/>
      <c r="O158" s="1027"/>
      <c r="P158" s="52"/>
      <c r="Q158" s="47"/>
      <c r="R158" s="74"/>
      <c r="S158" s="47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</row>
    <row r="159" spans="1:42" s="53" customFormat="1" ht="13.2">
      <c r="A159" s="985"/>
      <c r="B159" s="574" t="s">
        <v>758</v>
      </c>
      <c r="C159" s="1009"/>
      <c r="D159" s="1009"/>
      <c r="E159" s="1009"/>
      <c r="F159" s="1009"/>
      <c r="G159" s="1012"/>
      <c r="H159" s="839"/>
      <c r="I159" s="1015"/>
      <c r="J159" s="1006"/>
      <c r="K159" s="1002"/>
      <c r="L159" s="1019"/>
      <c r="M159" s="1022"/>
      <c r="N159" s="1025"/>
      <c r="O159" s="1028"/>
      <c r="P159" s="52"/>
      <c r="Q159" s="47"/>
      <c r="R159" s="74"/>
      <c r="S159" s="47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</row>
    <row r="160" spans="1:42" s="53" customFormat="1" ht="13.2">
      <c r="A160" s="984" t="s">
        <v>1672</v>
      </c>
      <c r="B160" s="574" t="s">
        <v>715</v>
      </c>
      <c r="C160" s="995" t="s">
        <v>1526</v>
      </c>
      <c r="D160" s="995" t="s">
        <v>1527</v>
      </c>
      <c r="E160" s="995" t="s">
        <v>34</v>
      </c>
      <c r="F160" s="995" t="s">
        <v>414</v>
      </c>
      <c r="G160" s="991">
        <v>1099</v>
      </c>
      <c r="H160" s="997">
        <v>118900</v>
      </c>
      <c r="I160" s="993"/>
      <c r="J160" s="1005">
        <f t="shared" ref="J160:J164" si="36">$H$3</f>
        <v>0</v>
      </c>
      <c r="K160" s="1001">
        <f>SUM(G160-(G160*J160))</f>
        <v>1099</v>
      </c>
      <c r="L160" s="1001">
        <f>I160*K160</f>
        <v>0</v>
      </c>
      <c r="M160" s="995" t="s">
        <v>294</v>
      </c>
      <c r="N160" s="995">
        <v>0.104</v>
      </c>
      <c r="O160" s="995">
        <v>29</v>
      </c>
      <c r="P160" s="52"/>
      <c r="Q160" s="47"/>
      <c r="R160" s="74"/>
      <c r="S160" s="47"/>
      <c r="T160" s="47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</row>
    <row r="161" spans="1:42" s="53" customFormat="1" ht="13.2">
      <c r="A161" s="985"/>
      <c r="B161" s="574" t="s">
        <v>751</v>
      </c>
      <c r="C161" s="996"/>
      <c r="D161" s="996"/>
      <c r="E161" s="996"/>
      <c r="F161" s="996"/>
      <c r="G161" s="992"/>
      <c r="H161" s="998"/>
      <c r="I161" s="994"/>
      <c r="J161" s="1006"/>
      <c r="K161" s="1002"/>
      <c r="L161" s="1002"/>
      <c r="M161" s="996"/>
      <c r="N161" s="996"/>
      <c r="O161" s="996"/>
      <c r="P161" s="52"/>
      <c r="Q161" s="47"/>
      <c r="R161" s="74"/>
      <c r="S161" s="47"/>
      <c r="T161" s="47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</row>
    <row r="162" spans="1:42" s="53" customFormat="1" ht="13.2">
      <c r="A162" s="984" t="s">
        <v>1513</v>
      </c>
      <c r="B162" s="574" t="s">
        <v>715</v>
      </c>
      <c r="C162" s="995" t="s">
        <v>1526</v>
      </c>
      <c r="D162" s="995" t="s">
        <v>1527</v>
      </c>
      <c r="E162" s="995" t="s">
        <v>34</v>
      </c>
      <c r="F162" s="995" t="s">
        <v>414</v>
      </c>
      <c r="G162" s="991">
        <v>1038</v>
      </c>
      <c r="H162" s="997">
        <v>112300</v>
      </c>
      <c r="I162" s="993"/>
      <c r="J162" s="1005">
        <f t="shared" si="36"/>
        <v>0</v>
      </c>
      <c r="K162" s="1001">
        <f>SUM(G162-(G162*J162))</f>
        <v>1038</v>
      </c>
      <c r="L162" s="1001">
        <f>I162*K162</f>
        <v>0</v>
      </c>
      <c r="M162" s="995" t="s">
        <v>294</v>
      </c>
      <c r="N162" s="995">
        <v>0.104</v>
      </c>
      <c r="O162" s="995">
        <v>29</v>
      </c>
      <c r="P162" s="52"/>
      <c r="Q162" s="47"/>
      <c r="R162" s="74"/>
      <c r="S162" s="47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</row>
    <row r="163" spans="1:42" s="53" customFormat="1" ht="13.2">
      <c r="A163" s="985"/>
      <c r="B163" s="574" t="s">
        <v>751</v>
      </c>
      <c r="C163" s="996"/>
      <c r="D163" s="996"/>
      <c r="E163" s="996"/>
      <c r="F163" s="996"/>
      <c r="G163" s="992"/>
      <c r="H163" s="998"/>
      <c r="I163" s="994"/>
      <c r="J163" s="1006"/>
      <c r="K163" s="1002"/>
      <c r="L163" s="1002"/>
      <c r="M163" s="996"/>
      <c r="N163" s="996"/>
      <c r="O163" s="996"/>
      <c r="P163" s="52"/>
      <c r="Q163" s="47"/>
      <c r="R163" s="74"/>
      <c r="S163" s="47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</row>
    <row r="164" spans="1:42" s="53" customFormat="1" ht="13.2">
      <c r="A164" s="984" t="s">
        <v>1673</v>
      </c>
      <c r="B164" s="574" t="s">
        <v>715</v>
      </c>
      <c r="C164" s="995" t="s">
        <v>1526</v>
      </c>
      <c r="D164" s="995" t="s">
        <v>1527</v>
      </c>
      <c r="E164" s="995" t="s">
        <v>34</v>
      </c>
      <c r="F164" s="995" t="s">
        <v>414</v>
      </c>
      <c r="G164" s="991">
        <v>820</v>
      </c>
      <c r="H164" s="997">
        <v>88700</v>
      </c>
      <c r="I164" s="993"/>
      <c r="J164" s="1005">
        <f t="shared" si="36"/>
        <v>0</v>
      </c>
      <c r="K164" s="1001">
        <f>SUM(G164-(G164*J164))</f>
        <v>820</v>
      </c>
      <c r="L164" s="1001">
        <f>I164*K164</f>
        <v>0</v>
      </c>
      <c r="M164" s="995" t="s">
        <v>294</v>
      </c>
      <c r="N164" s="995">
        <v>0.104</v>
      </c>
      <c r="O164" s="995">
        <v>29</v>
      </c>
      <c r="P164" s="52"/>
      <c r="Q164" s="47"/>
      <c r="R164" s="74"/>
      <c r="S164" s="47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</row>
    <row r="165" spans="1:42" s="53" customFormat="1" ht="13.2">
      <c r="A165" s="985"/>
      <c r="B165" s="574" t="s">
        <v>751</v>
      </c>
      <c r="C165" s="996"/>
      <c r="D165" s="996"/>
      <c r="E165" s="996"/>
      <c r="F165" s="996"/>
      <c r="G165" s="992"/>
      <c r="H165" s="998"/>
      <c r="I165" s="994"/>
      <c r="J165" s="1006"/>
      <c r="K165" s="1002"/>
      <c r="L165" s="1002"/>
      <c r="M165" s="996"/>
      <c r="N165" s="996"/>
      <c r="O165" s="996"/>
      <c r="P165" s="52"/>
      <c r="Q165" s="47"/>
      <c r="R165" s="74"/>
      <c r="S165" s="47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</row>
    <row r="166" spans="1:42" s="53" customFormat="1" ht="13.2">
      <c r="A166" s="984" t="s">
        <v>1674</v>
      </c>
      <c r="B166" s="574" t="s">
        <v>718</v>
      </c>
      <c r="C166" s="1007" t="s">
        <v>1528</v>
      </c>
      <c r="D166" s="1007" t="s">
        <v>1529</v>
      </c>
      <c r="E166" s="1007" t="s">
        <v>410</v>
      </c>
      <c r="F166" s="1007" t="s">
        <v>394</v>
      </c>
      <c r="G166" s="1010">
        <v>1553</v>
      </c>
      <c r="H166" s="718">
        <v>168000</v>
      </c>
      <c r="I166" s="1013"/>
      <c r="J166" s="1005">
        <f>$H$3</f>
        <v>0</v>
      </c>
      <c r="K166" s="1001">
        <f>SUM(G166-(G166*J166))</f>
        <v>1553</v>
      </c>
      <c r="L166" s="1017">
        <f>I166*K166</f>
        <v>0</v>
      </c>
      <c r="M166" s="1020" t="s">
        <v>296</v>
      </c>
      <c r="N166" s="1023">
        <v>0.125</v>
      </c>
      <c r="O166" s="1026">
        <v>37</v>
      </c>
      <c r="P166" s="52"/>
      <c r="Q166" s="47"/>
      <c r="R166" s="74"/>
      <c r="S166" s="47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</row>
    <row r="167" spans="1:42" s="53" customFormat="1" ht="13.2">
      <c r="A167" s="990"/>
      <c r="B167" s="574" t="s">
        <v>752</v>
      </c>
      <c r="C167" s="1008"/>
      <c r="D167" s="1008"/>
      <c r="E167" s="1008"/>
      <c r="F167" s="1008"/>
      <c r="G167" s="1011"/>
      <c r="H167" s="838"/>
      <c r="I167" s="1014"/>
      <c r="J167" s="1029"/>
      <c r="K167" s="1016"/>
      <c r="L167" s="1018"/>
      <c r="M167" s="1021"/>
      <c r="N167" s="1024"/>
      <c r="O167" s="1027"/>
      <c r="P167" s="52"/>
      <c r="Q167" s="47"/>
      <c r="R167" s="74"/>
      <c r="S167" s="47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</row>
    <row r="168" spans="1:42" s="53" customFormat="1" ht="13.2">
      <c r="A168" s="985"/>
      <c r="B168" s="574" t="s">
        <v>759</v>
      </c>
      <c r="C168" s="1009"/>
      <c r="D168" s="1009"/>
      <c r="E168" s="1009"/>
      <c r="F168" s="1009"/>
      <c r="G168" s="1012"/>
      <c r="H168" s="839"/>
      <c r="I168" s="1015"/>
      <c r="J168" s="1006"/>
      <c r="K168" s="1002"/>
      <c r="L168" s="1019"/>
      <c r="M168" s="1022"/>
      <c r="N168" s="1025"/>
      <c r="O168" s="1028"/>
      <c r="P168" s="52"/>
      <c r="Q168" s="47"/>
      <c r="R168" s="74"/>
      <c r="S168" s="47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</row>
    <row r="169" spans="1:42" s="53" customFormat="1" ht="13.2">
      <c r="A169" s="984" t="s">
        <v>1490</v>
      </c>
      <c r="B169" s="574" t="s">
        <v>718</v>
      </c>
      <c r="C169" s="1007" t="s">
        <v>1528</v>
      </c>
      <c r="D169" s="1007" t="s">
        <v>1529</v>
      </c>
      <c r="E169" s="1007" t="s">
        <v>410</v>
      </c>
      <c r="F169" s="1007" t="s">
        <v>394</v>
      </c>
      <c r="G169" s="1010">
        <v>1491</v>
      </c>
      <c r="H169" s="718">
        <v>161300</v>
      </c>
      <c r="I169" s="1013"/>
      <c r="J169" s="1005">
        <f>$H$3</f>
        <v>0</v>
      </c>
      <c r="K169" s="1001">
        <f>SUM(G169-(G169*J169))</f>
        <v>1491</v>
      </c>
      <c r="L169" s="1017">
        <f>I169*K169</f>
        <v>0</v>
      </c>
      <c r="M169" s="1020" t="s">
        <v>296</v>
      </c>
      <c r="N169" s="1023">
        <v>0.125</v>
      </c>
      <c r="O169" s="1026">
        <v>37</v>
      </c>
      <c r="P169" s="52"/>
      <c r="Q169" s="47"/>
      <c r="R169" s="74"/>
      <c r="S169" s="47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</row>
    <row r="170" spans="1:42" s="53" customFormat="1" ht="13.2">
      <c r="A170" s="990"/>
      <c r="B170" s="574" t="s">
        <v>752</v>
      </c>
      <c r="C170" s="1008"/>
      <c r="D170" s="1008"/>
      <c r="E170" s="1008"/>
      <c r="F170" s="1008"/>
      <c r="G170" s="1011"/>
      <c r="H170" s="838"/>
      <c r="I170" s="1014"/>
      <c r="J170" s="1029"/>
      <c r="K170" s="1016"/>
      <c r="L170" s="1018"/>
      <c r="M170" s="1021"/>
      <c r="N170" s="1024"/>
      <c r="O170" s="1027"/>
      <c r="P170" s="52"/>
      <c r="Q170" s="47"/>
      <c r="R170" s="74"/>
      <c r="S170" s="47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</row>
    <row r="171" spans="1:42" s="53" customFormat="1" ht="13.2">
      <c r="A171" s="985"/>
      <c r="B171" s="574" t="s">
        <v>759</v>
      </c>
      <c r="C171" s="1009"/>
      <c r="D171" s="1009"/>
      <c r="E171" s="1009"/>
      <c r="F171" s="1009"/>
      <c r="G171" s="1012"/>
      <c r="H171" s="839"/>
      <c r="I171" s="1015"/>
      <c r="J171" s="1006"/>
      <c r="K171" s="1002"/>
      <c r="L171" s="1019"/>
      <c r="M171" s="1022"/>
      <c r="N171" s="1025"/>
      <c r="O171" s="1028"/>
      <c r="P171" s="52"/>
      <c r="Q171" s="47"/>
      <c r="R171" s="74"/>
      <c r="S171" s="47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</row>
    <row r="172" spans="1:42" s="53" customFormat="1" ht="13.2">
      <c r="A172" s="984" t="s">
        <v>1675</v>
      </c>
      <c r="B172" s="574" t="s">
        <v>718</v>
      </c>
      <c r="C172" s="1007" t="s">
        <v>1528</v>
      </c>
      <c r="D172" s="1007" t="s">
        <v>1529</v>
      </c>
      <c r="E172" s="1007" t="s">
        <v>410</v>
      </c>
      <c r="F172" s="1007" t="s">
        <v>394</v>
      </c>
      <c r="G172" s="1010">
        <v>1273</v>
      </c>
      <c r="H172" s="718">
        <v>137700</v>
      </c>
      <c r="I172" s="1013"/>
      <c r="J172" s="1005">
        <f>$H$3</f>
        <v>0</v>
      </c>
      <c r="K172" s="1001">
        <f>SUM(G172-(G172*J172))</f>
        <v>1273</v>
      </c>
      <c r="L172" s="1017">
        <f>I172*K172</f>
        <v>0</v>
      </c>
      <c r="M172" s="1020" t="s">
        <v>296</v>
      </c>
      <c r="N172" s="1023">
        <v>0.125</v>
      </c>
      <c r="O172" s="1026">
        <v>37</v>
      </c>
      <c r="P172" s="52"/>
      <c r="Q172" s="47"/>
      <c r="R172" s="74"/>
      <c r="S172" s="47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</row>
    <row r="173" spans="1:42" s="53" customFormat="1" ht="13.2">
      <c r="A173" s="990"/>
      <c r="B173" s="574" t="s">
        <v>752</v>
      </c>
      <c r="C173" s="1008"/>
      <c r="D173" s="1008"/>
      <c r="E173" s="1008"/>
      <c r="F173" s="1008"/>
      <c r="G173" s="1011"/>
      <c r="H173" s="838"/>
      <c r="I173" s="1014"/>
      <c r="J173" s="1029"/>
      <c r="K173" s="1016"/>
      <c r="L173" s="1018"/>
      <c r="M173" s="1021"/>
      <c r="N173" s="1024"/>
      <c r="O173" s="1027"/>
      <c r="P173" s="52"/>
      <c r="Q173" s="47"/>
      <c r="R173" s="74"/>
      <c r="S173" s="47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</row>
    <row r="174" spans="1:42" s="53" customFormat="1" ht="13.2">
      <c r="A174" s="985"/>
      <c r="B174" s="574" t="s">
        <v>759</v>
      </c>
      <c r="C174" s="1009"/>
      <c r="D174" s="1009"/>
      <c r="E174" s="1009"/>
      <c r="F174" s="1009"/>
      <c r="G174" s="1012"/>
      <c r="H174" s="839"/>
      <c r="I174" s="1015"/>
      <c r="J174" s="1006"/>
      <c r="K174" s="1002"/>
      <c r="L174" s="1019"/>
      <c r="M174" s="1022"/>
      <c r="N174" s="1025"/>
      <c r="O174" s="1028"/>
      <c r="P174" s="52"/>
      <c r="Q174" s="47"/>
      <c r="R174" s="74"/>
      <c r="S174" s="47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</row>
    <row r="175" spans="1:42" s="53" customFormat="1" ht="13.2">
      <c r="A175" s="984" t="s">
        <v>1676</v>
      </c>
      <c r="B175" s="574" t="s">
        <v>718</v>
      </c>
      <c r="C175" s="1007" t="s">
        <v>1528</v>
      </c>
      <c r="D175" s="1007" t="s">
        <v>1529</v>
      </c>
      <c r="E175" s="1007" t="s">
        <v>410</v>
      </c>
      <c r="F175" s="1007" t="s">
        <v>394</v>
      </c>
      <c r="G175" s="1010">
        <v>1396</v>
      </c>
      <c r="H175" s="718">
        <v>151000</v>
      </c>
      <c r="I175" s="1013"/>
      <c r="J175" s="1005">
        <f>$H$3</f>
        <v>0</v>
      </c>
      <c r="K175" s="1001">
        <f>SUM(G175-(G175*J175))</f>
        <v>1396</v>
      </c>
      <c r="L175" s="1017">
        <f>I175*K175</f>
        <v>0</v>
      </c>
      <c r="M175" s="1020" t="s">
        <v>296</v>
      </c>
      <c r="N175" s="1023">
        <v>0.125</v>
      </c>
      <c r="O175" s="1026">
        <v>37</v>
      </c>
      <c r="P175" s="52"/>
      <c r="Q175" s="47"/>
      <c r="R175" s="74"/>
      <c r="S175" s="47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</row>
    <row r="176" spans="1:42" s="53" customFormat="1" ht="13.2">
      <c r="A176" s="990"/>
      <c r="B176" s="574" t="s">
        <v>752</v>
      </c>
      <c r="C176" s="1008"/>
      <c r="D176" s="1008"/>
      <c r="E176" s="1008"/>
      <c r="F176" s="1008"/>
      <c r="G176" s="1011"/>
      <c r="H176" s="838"/>
      <c r="I176" s="1014"/>
      <c r="J176" s="1029"/>
      <c r="K176" s="1016"/>
      <c r="L176" s="1018"/>
      <c r="M176" s="1021"/>
      <c r="N176" s="1024"/>
      <c r="O176" s="1027"/>
      <c r="P176" s="52"/>
      <c r="Q176" s="47"/>
      <c r="R176" s="74"/>
      <c r="S176" s="47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</row>
    <row r="177" spans="1:42" s="53" customFormat="1" ht="13.2">
      <c r="A177" s="985"/>
      <c r="B177" s="574" t="s">
        <v>759</v>
      </c>
      <c r="C177" s="1009"/>
      <c r="D177" s="1009"/>
      <c r="E177" s="1009"/>
      <c r="F177" s="1009"/>
      <c r="G177" s="1012"/>
      <c r="H177" s="839"/>
      <c r="I177" s="1015"/>
      <c r="J177" s="1006"/>
      <c r="K177" s="1002"/>
      <c r="L177" s="1019"/>
      <c r="M177" s="1022"/>
      <c r="N177" s="1025"/>
      <c r="O177" s="1028"/>
      <c r="P177" s="52"/>
      <c r="Q177" s="47"/>
      <c r="R177" s="74"/>
      <c r="S177" s="47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</row>
    <row r="178" spans="1:42" s="53" customFormat="1" ht="13.2">
      <c r="A178" s="984" t="s">
        <v>1677</v>
      </c>
      <c r="B178" s="574" t="s">
        <v>718</v>
      </c>
      <c r="C178" s="995" t="s">
        <v>1530</v>
      </c>
      <c r="D178" s="995" t="s">
        <v>1531</v>
      </c>
      <c r="E178" s="995" t="s">
        <v>415</v>
      </c>
      <c r="F178" s="995" t="s">
        <v>57</v>
      </c>
      <c r="G178" s="991">
        <v>1241</v>
      </c>
      <c r="H178" s="997">
        <v>134300</v>
      </c>
      <c r="I178" s="993"/>
      <c r="J178" s="1005">
        <f t="shared" ref="J178:J182" si="37">$H$3</f>
        <v>0</v>
      </c>
      <c r="K178" s="1001">
        <f>SUM(G178-(G178*J178))</f>
        <v>1241</v>
      </c>
      <c r="L178" s="1001">
        <f>I178*K178</f>
        <v>0</v>
      </c>
      <c r="M178" s="995" t="s">
        <v>296</v>
      </c>
      <c r="N178" s="995">
        <v>0.125</v>
      </c>
      <c r="O178" s="995">
        <v>36</v>
      </c>
      <c r="P178" s="52"/>
      <c r="Q178" s="47"/>
      <c r="R178" s="74"/>
      <c r="S178" s="47"/>
      <c r="T178" s="47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</row>
    <row r="179" spans="1:42" s="53" customFormat="1" ht="13.2">
      <c r="A179" s="985"/>
      <c r="B179" s="574" t="s">
        <v>752</v>
      </c>
      <c r="C179" s="996"/>
      <c r="D179" s="996"/>
      <c r="E179" s="996"/>
      <c r="F179" s="996"/>
      <c r="G179" s="992"/>
      <c r="H179" s="998"/>
      <c r="I179" s="994"/>
      <c r="J179" s="1006"/>
      <c r="K179" s="1002"/>
      <c r="L179" s="1002"/>
      <c r="M179" s="996"/>
      <c r="N179" s="996"/>
      <c r="O179" s="996"/>
      <c r="P179" s="52"/>
      <c r="Q179" s="47"/>
      <c r="R179" s="74"/>
      <c r="S179" s="47"/>
      <c r="T179" s="47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</row>
    <row r="180" spans="1:42" s="53" customFormat="1" ht="13.2">
      <c r="A180" s="984" t="s">
        <v>1491</v>
      </c>
      <c r="B180" s="574" t="s">
        <v>718</v>
      </c>
      <c r="C180" s="995" t="s">
        <v>1530</v>
      </c>
      <c r="D180" s="995" t="s">
        <v>1531</v>
      </c>
      <c r="E180" s="995" t="s">
        <v>415</v>
      </c>
      <c r="F180" s="995" t="s">
        <v>57</v>
      </c>
      <c r="G180" s="991">
        <v>1179</v>
      </c>
      <c r="H180" s="997">
        <v>127600</v>
      </c>
      <c r="I180" s="993"/>
      <c r="J180" s="1005">
        <f t="shared" si="37"/>
        <v>0</v>
      </c>
      <c r="K180" s="1001">
        <f>SUM(G180-(G180*J180))</f>
        <v>1179</v>
      </c>
      <c r="L180" s="1001">
        <f>I180*K180</f>
        <v>0</v>
      </c>
      <c r="M180" s="995" t="s">
        <v>296</v>
      </c>
      <c r="N180" s="995">
        <v>0.125</v>
      </c>
      <c r="O180" s="995">
        <v>36</v>
      </c>
      <c r="P180" s="52"/>
      <c r="Q180" s="47"/>
      <c r="R180" s="74"/>
      <c r="S180" s="47"/>
      <c r="T180" s="47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</row>
    <row r="181" spans="1:42" s="53" customFormat="1" ht="13.2">
      <c r="A181" s="985"/>
      <c r="B181" s="574" t="s">
        <v>752</v>
      </c>
      <c r="C181" s="996"/>
      <c r="D181" s="996"/>
      <c r="E181" s="996"/>
      <c r="F181" s="996"/>
      <c r="G181" s="992"/>
      <c r="H181" s="998"/>
      <c r="I181" s="994"/>
      <c r="J181" s="1006"/>
      <c r="K181" s="1002"/>
      <c r="L181" s="1002"/>
      <c r="M181" s="996"/>
      <c r="N181" s="996"/>
      <c r="O181" s="996"/>
      <c r="P181" s="52"/>
      <c r="Q181" s="47"/>
      <c r="R181" s="74"/>
      <c r="S181" s="47"/>
      <c r="T181" s="47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</row>
    <row r="182" spans="1:42" s="53" customFormat="1" ht="13.2">
      <c r="A182" s="984" t="s">
        <v>1678</v>
      </c>
      <c r="B182" s="574" t="s">
        <v>718</v>
      </c>
      <c r="C182" s="995" t="s">
        <v>1530</v>
      </c>
      <c r="D182" s="995" t="s">
        <v>1531</v>
      </c>
      <c r="E182" s="995" t="s">
        <v>415</v>
      </c>
      <c r="F182" s="995" t="s">
        <v>57</v>
      </c>
      <c r="G182" s="991">
        <v>961</v>
      </c>
      <c r="H182" s="997">
        <v>104000</v>
      </c>
      <c r="I182" s="993"/>
      <c r="J182" s="1005">
        <f t="shared" si="37"/>
        <v>0</v>
      </c>
      <c r="K182" s="1001">
        <f>SUM(G182-(G182*J182))</f>
        <v>961</v>
      </c>
      <c r="L182" s="1001">
        <f>I182*K182</f>
        <v>0</v>
      </c>
      <c r="M182" s="995" t="s">
        <v>296</v>
      </c>
      <c r="N182" s="995">
        <v>0.125</v>
      </c>
      <c r="O182" s="995">
        <v>36</v>
      </c>
      <c r="P182" s="52"/>
      <c r="Q182" s="47"/>
      <c r="R182" s="74"/>
      <c r="S182" s="47"/>
      <c r="T182" s="47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</row>
    <row r="183" spans="1:42" s="53" customFormat="1" ht="13.2">
      <c r="A183" s="985"/>
      <c r="B183" s="574" t="s">
        <v>752</v>
      </c>
      <c r="C183" s="996"/>
      <c r="D183" s="996"/>
      <c r="E183" s="996"/>
      <c r="F183" s="996"/>
      <c r="G183" s="992"/>
      <c r="H183" s="998"/>
      <c r="I183" s="994"/>
      <c r="J183" s="1006"/>
      <c r="K183" s="1002"/>
      <c r="L183" s="1002"/>
      <c r="M183" s="996"/>
      <c r="N183" s="996"/>
      <c r="O183" s="996"/>
      <c r="P183" s="52"/>
      <c r="Q183" s="47"/>
      <c r="R183" s="74"/>
      <c r="S183" s="47"/>
      <c r="T183" s="47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</row>
    <row r="184" spans="1:42" s="53" customFormat="1" ht="13.2">
      <c r="A184" s="984" t="s">
        <v>1679</v>
      </c>
      <c r="B184" s="574" t="s">
        <v>721</v>
      </c>
      <c r="C184" s="1007" t="s">
        <v>1532</v>
      </c>
      <c r="D184" s="1007" t="s">
        <v>1533</v>
      </c>
      <c r="E184" s="1007" t="s">
        <v>90</v>
      </c>
      <c r="F184" s="1007" t="s">
        <v>45</v>
      </c>
      <c r="G184" s="991">
        <v>1741</v>
      </c>
      <c r="H184" s="718">
        <v>188400</v>
      </c>
      <c r="I184" s="1013"/>
      <c r="J184" s="1005">
        <f>$H$3</f>
        <v>0</v>
      </c>
      <c r="K184" s="1001">
        <f>SUM(G184-(G184*J184))</f>
        <v>1741</v>
      </c>
      <c r="L184" s="1017">
        <f>I184*K184</f>
        <v>0</v>
      </c>
      <c r="M184" s="1020" t="s">
        <v>297</v>
      </c>
      <c r="N184" s="1023">
        <v>0.14599999999999999</v>
      </c>
      <c r="O184" s="1026">
        <v>40</v>
      </c>
      <c r="P184" s="52"/>
      <c r="Q184" s="47"/>
      <c r="R184" s="74"/>
      <c r="S184" s="47"/>
      <c r="T184" s="47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</row>
    <row r="185" spans="1:42" s="53" customFormat="1" ht="13.2">
      <c r="A185" s="990"/>
      <c r="B185" s="574" t="s">
        <v>670</v>
      </c>
      <c r="C185" s="1008"/>
      <c r="D185" s="1008"/>
      <c r="E185" s="1008"/>
      <c r="F185" s="1008"/>
      <c r="G185" s="1003"/>
      <c r="H185" s="838"/>
      <c r="I185" s="1014"/>
      <c r="J185" s="1029"/>
      <c r="K185" s="1016"/>
      <c r="L185" s="1018"/>
      <c r="M185" s="1021"/>
      <c r="N185" s="1024"/>
      <c r="O185" s="1027"/>
      <c r="P185" s="52"/>
      <c r="Q185" s="47"/>
      <c r="R185" s="74"/>
      <c r="S185" s="47"/>
      <c r="T185" s="47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</row>
    <row r="186" spans="1:42" s="53" customFormat="1" ht="13.2">
      <c r="A186" s="990"/>
      <c r="B186" s="574" t="s">
        <v>753</v>
      </c>
      <c r="C186" s="1008"/>
      <c r="D186" s="1008"/>
      <c r="E186" s="1008"/>
      <c r="F186" s="1008"/>
      <c r="G186" s="1003"/>
      <c r="H186" s="838"/>
      <c r="I186" s="1014"/>
      <c r="J186" s="1029"/>
      <c r="K186" s="1016"/>
      <c r="L186" s="1018"/>
      <c r="M186" s="1021"/>
      <c r="N186" s="1024"/>
      <c r="O186" s="1027"/>
      <c r="P186" s="52"/>
      <c r="Q186" s="47"/>
      <c r="R186" s="74"/>
      <c r="S186" s="47"/>
      <c r="T186" s="47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</row>
    <row r="187" spans="1:42" s="53" customFormat="1" ht="13.2">
      <c r="A187" s="990"/>
      <c r="B187" s="574" t="s">
        <v>760</v>
      </c>
      <c r="C187" s="1008"/>
      <c r="D187" s="1008"/>
      <c r="E187" s="1008"/>
      <c r="F187" s="1008"/>
      <c r="G187" s="1003"/>
      <c r="H187" s="838"/>
      <c r="I187" s="1014"/>
      <c r="J187" s="1029"/>
      <c r="K187" s="1016"/>
      <c r="L187" s="1018"/>
      <c r="M187" s="1021"/>
      <c r="N187" s="1024"/>
      <c r="O187" s="1027"/>
      <c r="P187" s="52"/>
      <c r="Q187" s="47"/>
      <c r="R187" s="74"/>
      <c r="S187" s="47"/>
      <c r="T187" s="47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</row>
    <row r="188" spans="1:42" s="53" customFormat="1" ht="13.2">
      <c r="A188" s="985"/>
      <c r="B188" s="574" t="s">
        <v>831</v>
      </c>
      <c r="C188" s="1009"/>
      <c r="D188" s="1009"/>
      <c r="E188" s="1009"/>
      <c r="F188" s="1009"/>
      <c r="G188" s="992"/>
      <c r="H188" s="839"/>
      <c r="I188" s="1015"/>
      <c r="J188" s="1006"/>
      <c r="K188" s="1002"/>
      <c r="L188" s="1019"/>
      <c r="M188" s="1022"/>
      <c r="N188" s="1025"/>
      <c r="O188" s="1028"/>
      <c r="P188" s="52"/>
      <c r="Q188" s="47"/>
      <c r="R188" s="74"/>
      <c r="S188" s="47"/>
      <c r="T188" s="47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</row>
    <row r="189" spans="1:42" s="53" customFormat="1" ht="13.2">
      <c r="A189" s="984" t="s">
        <v>1492</v>
      </c>
      <c r="B189" s="574" t="s">
        <v>721</v>
      </c>
      <c r="C189" s="1007" t="s">
        <v>1532</v>
      </c>
      <c r="D189" s="1007" t="s">
        <v>1533</v>
      </c>
      <c r="E189" s="1007" t="s">
        <v>90</v>
      </c>
      <c r="F189" s="1007" t="s">
        <v>45</v>
      </c>
      <c r="G189" s="991">
        <v>1679</v>
      </c>
      <c r="H189" s="718">
        <v>181700</v>
      </c>
      <c r="I189" s="1013"/>
      <c r="J189" s="1005">
        <f>$H$3</f>
        <v>0</v>
      </c>
      <c r="K189" s="1001">
        <f>SUM(G189-(G189*J189))</f>
        <v>1679</v>
      </c>
      <c r="L189" s="1017">
        <f>I189*K189</f>
        <v>0</v>
      </c>
      <c r="M189" s="1020" t="s">
        <v>297</v>
      </c>
      <c r="N189" s="1023">
        <v>0.14599999999999999</v>
      </c>
      <c r="O189" s="1026">
        <v>40</v>
      </c>
      <c r="P189" s="52"/>
      <c r="Q189" s="47"/>
      <c r="R189" s="74"/>
      <c r="S189" s="47"/>
      <c r="T189" s="47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</row>
    <row r="190" spans="1:42" s="53" customFormat="1" ht="13.2">
      <c r="A190" s="990"/>
      <c r="B190" s="574" t="s">
        <v>670</v>
      </c>
      <c r="C190" s="1008"/>
      <c r="D190" s="1008"/>
      <c r="E190" s="1008"/>
      <c r="F190" s="1008"/>
      <c r="G190" s="1003"/>
      <c r="H190" s="838"/>
      <c r="I190" s="1014"/>
      <c r="J190" s="1029"/>
      <c r="K190" s="1016"/>
      <c r="L190" s="1018"/>
      <c r="M190" s="1021"/>
      <c r="N190" s="1024"/>
      <c r="O190" s="1027"/>
      <c r="P190" s="52"/>
      <c r="Q190" s="47"/>
      <c r="R190" s="74"/>
      <c r="S190" s="47"/>
      <c r="T190" s="47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</row>
    <row r="191" spans="1:42" s="53" customFormat="1" ht="13.2">
      <c r="A191" s="990"/>
      <c r="B191" s="574" t="s">
        <v>753</v>
      </c>
      <c r="C191" s="1008"/>
      <c r="D191" s="1008"/>
      <c r="E191" s="1008"/>
      <c r="F191" s="1008"/>
      <c r="G191" s="1003"/>
      <c r="H191" s="838"/>
      <c r="I191" s="1014"/>
      <c r="J191" s="1029"/>
      <c r="K191" s="1016"/>
      <c r="L191" s="1018"/>
      <c r="M191" s="1021"/>
      <c r="N191" s="1024"/>
      <c r="O191" s="1027"/>
      <c r="P191" s="52"/>
      <c r="Q191" s="47"/>
      <c r="R191" s="74"/>
      <c r="S191" s="47"/>
      <c r="T191" s="47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</row>
    <row r="192" spans="1:42" s="53" customFormat="1" ht="13.2">
      <c r="A192" s="990"/>
      <c r="B192" s="574" t="s">
        <v>760</v>
      </c>
      <c r="C192" s="1008"/>
      <c r="D192" s="1008"/>
      <c r="E192" s="1008"/>
      <c r="F192" s="1008"/>
      <c r="G192" s="1003"/>
      <c r="H192" s="838"/>
      <c r="I192" s="1014"/>
      <c r="J192" s="1029"/>
      <c r="K192" s="1016"/>
      <c r="L192" s="1018"/>
      <c r="M192" s="1021"/>
      <c r="N192" s="1024"/>
      <c r="O192" s="1027"/>
      <c r="P192" s="52"/>
      <c r="Q192" s="47"/>
      <c r="R192" s="74"/>
      <c r="S192" s="47"/>
      <c r="T192" s="47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</row>
    <row r="193" spans="1:42" s="53" customFormat="1" ht="13.2">
      <c r="A193" s="985"/>
      <c r="B193" s="574" t="s">
        <v>831</v>
      </c>
      <c r="C193" s="1009"/>
      <c r="D193" s="1009"/>
      <c r="E193" s="1009"/>
      <c r="F193" s="1009"/>
      <c r="G193" s="992"/>
      <c r="H193" s="839"/>
      <c r="I193" s="1015"/>
      <c r="J193" s="1006"/>
      <c r="K193" s="1002"/>
      <c r="L193" s="1019"/>
      <c r="M193" s="1022"/>
      <c r="N193" s="1025"/>
      <c r="O193" s="1028"/>
      <c r="P193" s="52"/>
      <c r="Q193" s="47"/>
      <c r="R193" s="74"/>
      <c r="S193" s="47"/>
      <c r="T193" s="47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</row>
    <row r="194" spans="1:42" s="53" customFormat="1" ht="13.2">
      <c r="A194" s="984" t="s">
        <v>1680</v>
      </c>
      <c r="B194" s="574" t="s">
        <v>721</v>
      </c>
      <c r="C194" s="1007" t="s">
        <v>1532</v>
      </c>
      <c r="D194" s="1007" t="s">
        <v>1533</v>
      </c>
      <c r="E194" s="1007" t="s">
        <v>90</v>
      </c>
      <c r="F194" s="1007" t="s">
        <v>45</v>
      </c>
      <c r="G194" s="991">
        <v>1461</v>
      </c>
      <c r="H194" s="718">
        <v>158100</v>
      </c>
      <c r="I194" s="1013"/>
      <c r="J194" s="1005">
        <f>$H$3</f>
        <v>0</v>
      </c>
      <c r="K194" s="1001">
        <f>SUM(G194-(G194*J194))</f>
        <v>1461</v>
      </c>
      <c r="L194" s="1017">
        <f>I194*K194</f>
        <v>0</v>
      </c>
      <c r="M194" s="1020" t="s">
        <v>297</v>
      </c>
      <c r="N194" s="1023">
        <v>0.14599999999999999</v>
      </c>
      <c r="O194" s="1026">
        <v>40</v>
      </c>
      <c r="P194" s="52"/>
      <c r="Q194" s="47"/>
      <c r="R194" s="74"/>
      <c r="S194" s="47"/>
      <c r="T194" s="47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</row>
    <row r="195" spans="1:42" s="53" customFormat="1" ht="13.2">
      <c r="A195" s="990"/>
      <c r="B195" s="574" t="s">
        <v>670</v>
      </c>
      <c r="C195" s="1008"/>
      <c r="D195" s="1008"/>
      <c r="E195" s="1008"/>
      <c r="F195" s="1008"/>
      <c r="G195" s="1003"/>
      <c r="H195" s="838"/>
      <c r="I195" s="1014"/>
      <c r="J195" s="1029"/>
      <c r="K195" s="1016"/>
      <c r="L195" s="1018"/>
      <c r="M195" s="1021"/>
      <c r="N195" s="1024"/>
      <c r="O195" s="1027"/>
      <c r="P195" s="52"/>
      <c r="Q195" s="47"/>
      <c r="R195" s="74"/>
      <c r="S195" s="47"/>
      <c r="T195" s="47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</row>
    <row r="196" spans="1:42" s="53" customFormat="1" ht="13.2">
      <c r="A196" s="990"/>
      <c r="B196" s="574" t="s">
        <v>753</v>
      </c>
      <c r="C196" s="1008"/>
      <c r="D196" s="1008"/>
      <c r="E196" s="1008"/>
      <c r="F196" s="1008"/>
      <c r="G196" s="1003"/>
      <c r="H196" s="838"/>
      <c r="I196" s="1014"/>
      <c r="J196" s="1029"/>
      <c r="K196" s="1016"/>
      <c r="L196" s="1018"/>
      <c r="M196" s="1021"/>
      <c r="N196" s="1024"/>
      <c r="O196" s="1027"/>
      <c r="P196" s="52"/>
      <c r="Q196" s="47"/>
      <c r="R196" s="74"/>
      <c r="S196" s="47"/>
      <c r="T196" s="47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  <c r="AP196" s="52"/>
    </row>
    <row r="197" spans="1:42" s="53" customFormat="1" ht="13.2">
      <c r="A197" s="990"/>
      <c r="B197" s="574" t="s">
        <v>760</v>
      </c>
      <c r="C197" s="1008"/>
      <c r="D197" s="1008"/>
      <c r="E197" s="1008"/>
      <c r="F197" s="1008"/>
      <c r="G197" s="1003"/>
      <c r="H197" s="838"/>
      <c r="I197" s="1014"/>
      <c r="J197" s="1029"/>
      <c r="K197" s="1016"/>
      <c r="L197" s="1018"/>
      <c r="M197" s="1021"/>
      <c r="N197" s="1024"/>
      <c r="O197" s="1027"/>
      <c r="P197" s="52"/>
      <c r="Q197" s="47"/>
      <c r="R197" s="74"/>
      <c r="S197" s="47"/>
      <c r="T197" s="47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  <c r="AO197" s="52"/>
      <c r="AP197" s="52"/>
    </row>
    <row r="198" spans="1:42" s="53" customFormat="1" ht="13.2">
      <c r="A198" s="985"/>
      <c r="B198" s="574" t="s">
        <v>831</v>
      </c>
      <c r="C198" s="1009"/>
      <c r="D198" s="1009"/>
      <c r="E198" s="1009"/>
      <c r="F198" s="1009"/>
      <c r="G198" s="992"/>
      <c r="H198" s="839"/>
      <c r="I198" s="1015"/>
      <c r="J198" s="1006"/>
      <c r="K198" s="1002"/>
      <c r="L198" s="1019"/>
      <c r="M198" s="1022"/>
      <c r="N198" s="1025"/>
      <c r="O198" s="1028"/>
      <c r="P198" s="52"/>
      <c r="Q198" s="47"/>
      <c r="R198" s="74"/>
      <c r="S198" s="47"/>
      <c r="T198" s="47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</row>
    <row r="199" spans="1:42" s="53" customFormat="1" ht="13.2">
      <c r="A199" s="984" t="s">
        <v>1681</v>
      </c>
      <c r="B199" s="574" t="s">
        <v>721</v>
      </c>
      <c r="C199" s="1007" t="s">
        <v>1532</v>
      </c>
      <c r="D199" s="1007" t="s">
        <v>1533</v>
      </c>
      <c r="E199" s="1007" t="s">
        <v>90</v>
      </c>
      <c r="F199" s="1007" t="s">
        <v>45</v>
      </c>
      <c r="G199" s="991">
        <v>1584</v>
      </c>
      <c r="H199" s="718">
        <v>171400</v>
      </c>
      <c r="I199" s="1013"/>
      <c r="J199" s="1005">
        <f>$H$3</f>
        <v>0</v>
      </c>
      <c r="K199" s="1001">
        <f>SUM(G199-(G199*J199))</f>
        <v>1584</v>
      </c>
      <c r="L199" s="1017">
        <f>I199*K199</f>
        <v>0</v>
      </c>
      <c r="M199" s="1020" t="s">
        <v>297</v>
      </c>
      <c r="N199" s="1023">
        <v>0.14599999999999999</v>
      </c>
      <c r="O199" s="1026">
        <v>40</v>
      </c>
      <c r="P199" s="52"/>
      <c r="Q199" s="47"/>
      <c r="R199" s="74"/>
      <c r="S199" s="47"/>
      <c r="T199" s="47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52"/>
    </row>
    <row r="200" spans="1:42" s="53" customFormat="1" ht="13.2">
      <c r="A200" s="990"/>
      <c r="B200" s="574" t="s">
        <v>670</v>
      </c>
      <c r="C200" s="1008"/>
      <c r="D200" s="1008"/>
      <c r="E200" s="1008"/>
      <c r="F200" s="1008"/>
      <c r="G200" s="1003"/>
      <c r="H200" s="838"/>
      <c r="I200" s="1014"/>
      <c r="J200" s="1029"/>
      <c r="K200" s="1016"/>
      <c r="L200" s="1018"/>
      <c r="M200" s="1021"/>
      <c r="N200" s="1024"/>
      <c r="O200" s="1027"/>
      <c r="P200" s="52"/>
      <c r="Q200" s="47"/>
      <c r="R200" s="74"/>
      <c r="S200" s="47"/>
      <c r="T200" s="47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</row>
    <row r="201" spans="1:42" s="53" customFormat="1" ht="13.2">
      <c r="A201" s="990"/>
      <c r="B201" s="574" t="s">
        <v>753</v>
      </c>
      <c r="C201" s="1008"/>
      <c r="D201" s="1008"/>
      <c r="E201" s="1008"/>
      <c r="F201" s="1008"/>
      <c r="G201" s="1003"/>
      <c r="H201" s="838"/>
      <c r="I201" s="1014"/>
      <c r="J201" s="1029"/>
      <c r="K201" s="1016"/>
      <c r="L201" s="1018"/>
      <c r="M201" s="1021"/>
      <c r="N201" s="1024"/>
      <c r="O201" s="1027"/>
      <c r="P201" s="52"/>
      <c r="Q201" s="47"/>
      <c r="R201" s="74"/>
      <c r="S201" s="47"/>
      <c r="T201" s="47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</row>
    <row r="202" spans="1:42" s="53" customFormat="1" ht="13.2">
      <c r="A202" s="990"/>
      <c r="B202" s="574" t="s">
        <v>760</v>
      </c>
      <c r="C202" s="1008"/>
      <c r="D202" s="1008"/>
      <c r="E202" s="1008"/>
      <c r="F202" s="1008"/>
      <c r="G202" s="1003"/>
      <c r="H202" s="838"/>
      <c r="I202" s="1014"/>
      <c r="J202" s="1029"/>
      <c r="K202" s="1016"/>
      <c r="L202" s="1018"/>
      <c r="M202" s="1021"/>
      <c r="N202" s="1024"/>
      <c r="O202" s="1027"/>
      <c r="P202" s="52"/>
      <c r="Q202" s="47"/>
      <c r="R202" s="74"/>
      <c r="S202" s="47"/>
      <c r="T202" s="47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</row>
    <row r="203" spans="1:42" s="53" customFormat="1" ht="13.2">
      <c r="A203" s="985"/>
      <c r="B203" s="574" t="s">
        <v>831</v>
      </c>
      <c r="C203" s="1009"/>
      <c r="D203" s="1009"/>
      <c r="E203" s="1009"/>
      <c r="F203" s="1009"/>
      <c r="G203" s="992"/>
      <c r="H203" s="839"/>
      <c r="I203" s="1015"/>
      <c r="J203" s="1006"/>
      <c r="K203" s="1002"/>
      <c r="L203" s="1019"/>
      <c r="M203" s="1022"/>
      <c r="N203" s="1025"/>
      <c r="O203" s="1028"/>
      <c r="P203" s="52"/>
      <c r="Q203" s="47"/>
      <c r="R203" s="74"/>
      <c r="S203" s="47"/>
      <c r="T203" s="47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</row>
    <row r="204" spans="1:42" s="53" customFormat="1" ht="13.2">
      <c r="A204" s="984" t="s">
        <v>1682</v>
      </c>
      <c r="B204" s="574" t="s">
        <v>721</v>
      </c>
      <c r="C204" s="1033" t="s">
        <v>1517</v>
      </c>
      <c r="D204" s="1033" t="s">
        <v>1518</v>
      </c>
      <c r="E204" s="1007" t="s">
        <v>46</v>
      </c>
      <c r="F204" s="1007" t="s">
        <v>94</v>
      </c>
      <c r="G204" s="843">
        <v>1382</v>
      </c>
      <c r="H204" s="718">
        <v>149500</v>
      </c>
      <c r="I204" s="1013"/>
      <c r="J204" s="1005">
        <f>$H$3</f>
        <v>0</v>
      </c>
      <c r="K204" s="1001">
        <f>SUM(G204-(G204*J204))</f>
        <v>1382</v>
      </c>
      <c r="L204" s="1017">
        <f>I204*K204</f>
        <v>0</v>
      </c>
      <c r="M204" s="1020" t="s">
        <v>296</v>
      </c>
      <c r="N204" s="1023">
        <v>0.126</v>
      </c>
      <c r="O204" s="1030">
        <v>36</v>
      </c>
      <c r="P204" s="52"/>
      <c r="Q204" s="47"/>
      <c r="R204" s="74"/>
      <c r="S204" s="47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</row>
    <row r="205" spans="1:42" s="53" customFormat="1" ht="13.2">
      <c r="A205" s="990"/>
      <c r="B205" s="574" t="s">
        <v>670</v>
      </c>
      <c r="C205" s="1034"/>
      <c r="D205" s="1034"/>
      <c r="E205" s="1008"/>
      <c r="F205" s="1008"/>
      <c r="G205" s="844"/>
      <c r="H205" s="838"/>
      <c r="I205" s="1014"/>
      <c r="J205" s="1029"/>
      <c r="K205" s="1016"/>
      <c r="L205" s="1018"/>
      <c r="M205" s="1021"/>
      <c r="N205" s="1024"/>
      <c r="O205" s="1031"/>
      <c r="P205" s="52"/>
      <c r="Q205" s="47"/>
      <c r="R205" s="74"/>
      <c r="S205" s="47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</row>
    <row r="206" spans="1:42" s="53" customFormat="1" ht="13.2">
      <c r="A206" s="990"/>
      <c r="B206" s="574" t="s">
        <v>753</v>
      </c>
      <c r="C206" s="1034"/>
      <c r="D206" s="1034"/>
      <c r="E206" s="1008"/>
      <c r="F206" s="1008"/>
      <c r="G206" s="844"/>
      <c r="H206" s="838"/>
      <c r="I206" s="1014"/>
      <c r="J206" s="1029"/>
      <c r="K206" s="1016"/>
      <c r="L206" s="1018"/>
      <c r="M206" s="1021"/>
      <c r="N206" s="1024"/>
      <c r="O206" s="1031"/>
      <c r="P206" s="52"/>
      <c r="Q206" s="47"/>
      <c r="R206" s="74"/>
      <c r="S206" s="47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  <c r="AO206" s="52"/>
      <c r="AP206" s="52"/>
    </row>
    <row r="207" spans="1:42" s="53" customFormat="1" ht="13.2">
      <c r="A207" s="985"/>
      <c r="B207" s="574" t="s">
        <v>831</v>
      </c>
      <c r="C207" s="1035"/>
      <c r="D207" s="1035"/>
      <c r="E207" s="1009"/>
      <c r="F207" s="1009"/>
      <c r="G207" s="845"/>
      <c r="H207" s="839"/>
      <c r="I207" s="1015"/>
      <c r="J207" s="1006"/>
      <c r="K207" s="1002"/>
      <c r="L207" s="1019"/>
      <c r="M207" s="1022"/>
      <c r="N207" s="1025"/>
      <c r="O207" s="1032"/>
      <c r="P207" s="52"/>
      <c r="Q207" s="47"/>
      <c r="R207" s="74"/>
      <c r="S207" s="47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  <c r="AO207" s="52"/>
      <c r="AP207" s="52"/>
    </row>
    <row r="208" spans="1:42" s="53" customFormat="1" ht="13.2">
      <c r="A208" s="984" t="s">
        <v>1493</v>
      </c>
      <c r="B208" s="574" t="s">
        <v>721</v>
      </c>
      <c r="C208" s="1033" t="s">
        <v>1517</v>
      </c>
      <c r="D208" s="1033" t="s">
        <v>1518</v>
      </c>
      <c r="E208" s="1007" t="s">
        <v>46</v>
      </c>
      <c r="F208" s="1007" t="s">
        <v>94</v>
      </c>
      <c r="G208" s="843">
        <v>1321</v>
      </c>
      <c r="H208" s="718">
        <v>142900</v>
      </c>
      <c r="I208" s="1013"/>
      <c r="J208" s="1005">
        <f>$H$3</f>
        <v>0</v>
      </c>
      <c r="K208" s="1001">
        <f>SUM(G208-(G208*J208))</f>
        <v>1321</v>
      </c>
      <c r="L208" s="1017">
        <f>I208*K208</f>
        <v>0</v>
      </c>
      <c r="M208" s="1020" t="s">
        <v>296</v>
      </c>
      <c r="N208" s="1023">
        <v>0.126</v>
      </c>
      <c r="O208" s="1030">
        <v>36</v>
      </c>
      <c r="P208" s="52"/>
      <c r="Q208" s="47"/>
      <c r="R208" s="74"/>
      <c r="S208" s="47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</row>
    <row r="209" spans="1:42" s="53" customFormat="1" ht="13.2">
      <c r="A209" s="990"/>
      <c r="B209" s="574" t="s">
        <v>670</v>
      </c>
      <c r="C209" s="1034"/>
      <c r="D209" s="1034"/>
      <c r="E209" s="1008"/>
      <c r="F209" s="1008"/>
      <c r="G209" s="844"/>
      <c r="H209" s="838"/>
      <c r="I209" s="1014"/>
      <c r="J209" s="1029"/>
      <c r="K209" s="1016"/>
      <c r="L209" s="1018"/>
      <c r="M209" s="1021"/>
      <c r="N209" s="1024"/>
      <c r="O209" s="1031"/>
      <c r="P209" s="52"/>
      <c r="Q209" s="47"/>
      <c r="R209" s="74"/>
      <c r="S209" s="47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</row>
    <row r="210" spans="1:42" s="53" customFormat="1" ht="13.2">
      <c r="A210" s="990"/>
      <c r="B210" s="574" t="s">
        <v>753</v>
      </c>
      <c r="C210" s="1034"/>
      <c r="D210" s="1034"/>
      <c r="E210" s="1008"/>
      <c r="F210" s="1008"/>
      <c r="G210" s="844"/>
      <c r="H210" s="838"/>
      <c r="I210" s="1014"/>
      <c r="J210" s="1029"/>
      <c r="K210" s="1016"/>
      <c r="L210" s="1018"/>
      <c r="M210" s="1021"/>
      <c r="N210" s="1024"/>
      <c r="O210" s="1031"/>
      <c r="P210" s="52"/>
      <c r="Q210" s="47"/>
      <c r="R210" s="74"/>
      <c r="S210" s="47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</row>
    <row r="211" spans="1:42" s="53" customFormat="1" ht="13.2">
      <c r="A211" s="985"/>
      <c r="B211" s="574" t="s">
        <v>831</v>
      </c>
      <c r="C211" s="1035"/>
      <c r="D211" s="1035"/>
      <c r="E211" s="1009"/>
      <c r="F211" s="1009"/>
      <c r="G211" s="845"/>
      <c r="H211" s="839"/>
      <c r="I211" s="1015"/>
      <c r="J211" s="1006"/>
      <c r="K211" s="1002"/>
      <c r="L211" s="1019"/>
      <c r="M211" s="1022"/>
      <c r="N211" s="1025"/>
      <c r="O211" s="1032"/>
      <c r="P211" s="52"/>
      <c r="Q211" s="47"/>
      <c r="R211" s="74"/>
      <c r="S211" s="47"/>
      <c r="T211" s="52"/>
      <c r="U211" s="52"/>
      <c r="V211" s="52"/>
      <c r="W211" s="52"/>
      <c r="X211" s="52"/>
      <c r="Y211" s="52"/>
      <c r="Z211" s="52"/>
      <c r="AA211" s="52"/>
      <c r="AB211" s="52"/>
      <c r="AC211" s="52"/>
      <c r="AD211" s="52"/>
      <c r="AE211" s="52"/>
      <c r="AF211" s="52"/>
      <c r="AG211" s="52"/>
      <c r="AH211" s="52"/>
      <c r="AI211" s="52"/>
      <c r="AJ211" s="52"/>
      <c r="AK211" s="52"/>
      <c r="AL211" s="52"/>
      <c r="AM211" s="52"/>
      <c r="AN211" s="52"/>
      <c r="AO211" s="52"/>
      <c r="AP211" s="52"/>
    </row>
    <row r="212" spans="1:42" s="53" customFormat="1" ht="13.2">
      <c r="A212" s="984" t="s">
        <v>1683</v>
      </c>
      <c r="B212" s="574" t="s">
        <v>721</v>
      </c>
      <c r="C212" s="1033" t="s">
        <v>1517</v>
      </c>
      <c r="D212" s="1033" t="s">
        <v>1518</v>
      </c>
      <c r="E212" s="1007" t="s">
        <v>46</v>
      </c>
      <c r="F212" s="1007" t="s">
        <v>94</v>
      </c>
      <c r="G212" s="843">
        <v>1103</v>
      </c>
      <c r="H212" s="718">
        <v>119400</v>
      </c>
      <c r="I212" s="1013"/>
      <c r="J212" s="1005">
        <f>$H$3</f>
        <v>0</v>
      </c>
      <c r="K212" s="1001">
        <f>SUM(G212-(G212*J212))</f>
        <v>1103</v>
      </c>
      <c r="L212" s="1017">
        <f>I212*K212</f>
        <v>0</v>
      </c>
      <c r="M212" s="1020" t="s">
        <v>296</v>
      </c>
      <c r="N212" s="1023">
        <v>0.126</v>
      </c>
      <c r="O212" s="1030">
        <v>36</v>
      </c>
      <c r="P212" s="52"/>
      <c r="Q212" s="47"/>
      <c r="R212" s="74"/>
      <c r="S212" s="47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  <c r="AO212" s="52"/>
      <c r="AP212" s="52"/>
    </row>
    <row r="213" spans="1:42" s="53" customFormat="1" ht="13.2">
      <c r="A213" s="990"/>
      <c r="B213" s="574" t="s">
        <v>670</v>
      </c>
      <c r="C213" s="1034"/>
      <c r="D213" s="1034"/>
      <c r="E213" s="1008"/>
      <c r="F213" s="1008"/>
      <c r="G213" s="844"/>
      <c r="H213" s="838"/>
      <c r="I213" s="1014"/>
      <c r="J213" s="1029"/>
      <c r="K213" s="1016"/>
      <c r="L213" s="1018"/>
      <c r="M213" s="1021"/>
      <c r="N213" s="1024"/>
      <c r="O213" s="1031"/>
      <c r="P213" s="52"/>
      <c r="Q213" s="47"/>
      <c r="R213" s="74"/>
      <c r="S213" s="47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  <c r="AO213" s="52"/>
      <c r="AP213" s="52"/>
    </row>
    <row r="214" spans="1:42" s="53" customFormat="1" ht="13.2">
      <c r="A214" s="990"/>
      <c r="B214" s="574" t="s">
        <v>753</v>
      </c>
      <c r="C214" s="1034"/>
      <c r="D214" s="1034"/>
      <c r="E214" s="1008"/>
      <c r="F214" s="1008"/>
      <c r="G214" s="844"/>
      <c r="H214" s="838"/>
      <c r="I214" s="1014"/>
      <c r="J214" s="1029"/>
      <c r="K214" s="1016"/>
      <c r="L214" s="1018"/>
      <c r="M214" s="1021"/>
      <c r="N214" s="1024"/>
      <c r="O214" s="1031"/>
      <c r="P214" s="52"/>
      <c r="Q214" s="47"/>
      <c r="R214" s="74"/>
      <c r="S214" s="47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  <c r="AP214" s="52"/>
    </row>
    <row r="215" spans="1:42" s="53" customFormat="1" ht="13.2">
      <c r="A215" s="985"/>
      <c r="B215" s="574" t="s">
        <v>831</v>
      </c>
      <c r="C215" s="1035"/>
      <c r="D215" s="1035"/>
      <c r="E215" s="1009"/>
      <c r="F215" s="1009"/>
      <c r="G215" s="845"/>
      <c r="H215" s="839"/>
      <c r="I215" s="1015"/>
      <c r="J215" s="1006"/>
      <c r="K215" s="1002"/>
      <c r="L215" s="1019"/>
      <c r="M215" s="1022"/>
      <c r="N215" s="1025"/>
      <c r="O215" s="1032"/>
      <c r="P215" s="52"/>
      <c r="Q215" s="47"/>
      <c r="R215" s="74"/>
      <c r="S215" s="47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  <c r="AO215" s="52"/>
      <c r="AP215" s="52"/>
    </row>
    <row r="216" spans="1:42" s="53" customFormat="1" ht="13.2">
      <c r="A216" s="984" t="s">
        <v>1684</v>
      </c>
      <c r="B216" s="574" t="s">
        <v>722</v>
      </c>
      <c r="C216" s="868" t="s">
        <v>1518</v>
      </c>
      <c r="D216" s="868" t="s">
        <v>1519</v>
      </c>
      <c r="E216" s="1036" t="s">
        <v>411</v>
      </c>
      <c r="F216" s="1036" t="s">
        <v>364</v>
      </c>
      <c r="G216" s="991">
        <v>2022</v>
      </c>
      <c r="H216" s="718">
        <v>218700</v>
      </c>
      <c r="I216" s="1013"/>
      <c r="J216" s="1005">
        <f>$H$3</f>
        <v>0</v>
      </c>
      <c r="K216" s="1001">
        <f>SUM(G216-(G216*J216))</f>
        <v>2022</v>
      </c>
      <c r="L216" s="1017">
        <f>I216*K216</f>
        <v>0</v>
      </c>
      <c r="M216" s="1020" t="s">
        <v>297</v>
      </c>
      <c r="N216" s="1023">
        <v>0.14599999999999999</v>
      </c>
      <c r="O216" s="1030">
        <v>42</v>
      </c>
      <c r="P216" s="52"/>
      <c r="Q216" s="47"/>
      <c r="R216" s="74"/>
      <c r="S216" s="47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</row>
    <row r="217" spans="1:42" s="53" customFormat="1" ht="13.2">
      <c r="A217" s="990"/>
      <c r="B217" s="574" t="s">
        <v>672</v>
      </c>
      <c r="C217" s="869"/>
      <c r="D217" s="869"/>
      <c r="E217" s="1037"/>
      <c r="F217" s="1037"/>
      <c r="G217" s="1003"/>
      <c r="H217" s="838"/>
      <c r="I217" s="1014"/>
      <c r="J217" s="1029"/>
      <c r="K217" s="1016"/>
      <c r="L217" s="1018"/>
      <c r="M217" s="1021"/>
      <c r="N217" s="1024"/>
      <c r="O217" s="1031"/>
      <c r="P217" s="52"/>
      <c r="Q217" s="47"/>
      <c r="R217" s="74"/>
      <c r="S217" s="47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  <c r="AO217" s="52"/>
      <c r="AP217" s="52"/>
    </row>
    <row r="218" spans="1:42" s="53" customFormat="1" ht="13.2">
      <c r="A218" s="990"/>
      <c r="B218" s="574" t="s">
        <v>761</v>
      </c>
      <c r="C218" s="869"/>
      <c r="D218" s="869"/>
      <c r="E218" s="1037"/>
      <c r="F218" s="1037"/>
      <c r="G218" s="1003"/>
      <c r="H218" s="838"/>
      <c r="I218" s="1014"/>
      <c r="J218" s="1029"/>
      <c r="K218" s="1016"/>
      <c r="L218" s="1018"/>
      <c r="M218" s="1021"/>
      <c r="N218" s="1024"/>
      <c r="O218" s="1031"/>
      <c r="P218" s="52"/>
      <c r="Q218" s="47"/>
      <c r="R218" s="74"/>
      <c r="S218" s="47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  <c r="AF218" s="52"/>
      <c r="AG218" s="52"/>
      <c r="AH218" s="52"/>
      <c r="AI218" s="52"/>
      <c r="AJ218" s="52"/>
      <c r="AK218" s="52"/>
      <c r="AL218" s="52"/>
      <c r="AM218" s="52"/>
      <c r="AN218" s="52"/>
      <c r="AO218" s="52"/>
      <c r="AP218" s="52"/>
    </row>
    <row r="219" spans="1:42" s="53" customFormat="1" ht="13.2">
      <c r="A219" s="990"/>
      <c r="B219" s="574" t="s">
        <v>789</v>
      </c>
      <c r="C219" s="869"/>
      <c r="D219" s="869"/>
      <c r="E219" s="1037"/>
      <c r="F219" s="1037"/>
      <c r="G219" s="1003"/>
      <c r="H219" s="838"/>
      <c r="I219" s="1014"/>
      <c r="J219" s="1029"/>
      <c r="K219" s="1016"/>
      <c r="L219" s="1018"/>
      <c r="M219" s="1021"/>
      <c r="N219" s="1024"/>
      <c r="O219" s="1031"/>
      <c r="P219" s="52"/>
      <c r="Q219" s="47"/>
      <c r="R219" s="74"/>
      <c r="S219" s="47"/>
      <c r="T219" s="52"/>
      <c r="U219" s="52"/>
      <c r="V219" s="52"/>
      <c r="W219" s="52"/>
      <c r="X219" s="52"/>
      <c r="Y219" s="52"/>
      <c r="Z219" s="52"/>
      <c r="AA219" s="52"/>
      <c r="AB219" s="52"/>
      <c r="AC219" s="52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  <c r="AN219" s="52"/>
      <c r="AO219" s="52"/>
      <c r="AP219" s="52"/>
    </row>
    <row r="220" spans="1:42" s="53" customFormat="1" ht="13.2">
      <c r="A220" s="985"/>
      <c r="B220" s="574" t="s">
        <v>832</v>
      </c>
      <c r="C220" s="870"/>
      <c r="D220" s="870"/>
      <c r="E220" s="1038"/>
      <c r="F220" s="1038"/>
      <c r="G220" s="992"/>
      <c r="H220" s="839"/>
      <c r="I220" s="1015"/>
      <c r="J220" s="1006"/>
      <c r="K220" s="1002"/>
      <c r="L220" s="1019"/>
      <c r="M220" s="1022"/>
      <c r="N220" s="1025"/>
      <c r="O220" s="1032"/>
      <c r="P220" s="52"/>
      <c r="Q220" s="47"/>
      <c r="R220" s="74"/>
      <c r="S220" s="47"/>
      <c r="T220" s="52"/>
      <c r="U220" s="52"/>
      <c r="V220" s="52"/>
      <c r="W220" s="52"/>
      <c r="X220" s="52"/>
      <c r="Y220" s="52"/>
      <c r="Z220" s="52"/>
      <c r="AA220" s="52"/>
      <c r="AB220" s="52"/>
      <c r="AC220" s="52"/>
      <c r="AD220" s="52"/>
      <c r="AE220" s="52"/>
      <c r="AF220" s="52"/>
      <c r="AG220" s="52"/>
      <c r="AH220" s="52"/>
      <c r="AI220" s="52"/>
      <c r="AJ220" s="52"/>
      <c r="AK220" s="52"/>
      <c r="AL220" s="52"/>
      <c r="AM220" s="52"/>
      <c r="AN220" s="52"/>
      <c r="AO220" s="52"/>
      <c r="AP220" s="52"/>
    </row>
    <row r="221" spans="1:42" s="53" customFormat="1" ht="13.2">
      <c r="A221" s="984" t="s">
        <v>1494</v>
      </c>
      <c r="B221" s="574" t="s">
        <v>722</v>
      </c>
      <c r="C221" s="868" t="s">
        <v>1518</v>
      </c>
      <c r="D221" s="868" t="s">
        <v>1519</v>
      </c>
      <c r="E221" s="1036" t="s">
        <v>411</v>
      </c>
      <c r="F221" s="1036" t="s">
        <v>364</v>
      </c>
      <c r="G221" s="991">
        <v>1956</v>
      </c>
      <c r="H221" s="718">
        <v>211600</v>
      </c>
      <c r="I221" s="1013"/>
      <c r="J221" s="1005">
        <f>$H$3</f>
        <v>0</v>
      </c>
      <c r="K221" s="1001">
        <f>SUM(G221-(G221*J221))</f>
        <v>1956</v>
      </c>
      <c r="L221" s="1017">
        <f>I221*K221</f>
        <v>0</v>
      </c>
      <c r="M221" s="1020" t="s">
        <v>297</v>
      </c>
      <c r="N221" s="1023">
        <v>0.14599999999999999</v>
      </c>
      <c r="O221" s="1030">
        <v>42</v>
      </c>
      <c r="P221" s="52"/>
      <c r="Q221" s="47"/>
      <c r="R221" s="74"/>
      <c r="S221" s="47"/>
      <c r="T221" s="52"/>
      <c r="U221" s="52"/>
      <c r="V221" s="52"/>
      <c r="W221" s="52"/>
      <c r="X221" s="52"/>
      <c r="Y221" s="52"/>
      <c r="Z221" s="52"/>
      <c r="AA221" s="52"/>
      <c r="AB221" s="52"/>
      <c r="AC221" s="52"/>
      <c r="AD221" s="52"/>
      <c r="AE221" s="52"/>
      <c r="AF221" s="52"/>
      <c r="AG221" s="52"/>
      <c r="AH221" s="52"/>
      <c r="AI221" s="52"/>
      <c r="AJ221" s="52"/>
      <c r="AK221" s="52"/>
      <c r="AL221" s="52"/>
      <c r="AM221" s="52"/>
      <c r="AN221" s="52"/>
      <c r="AO221" s="52"/>
      <c r="AP221" s="52"/>
    </row>
    <row r="222" spans="1:42" s="53" customFormat="1" ht="13.2">
      <c r="A222" s="990"/>
      <c r="B222" s="574" t="s">
        <v>672</v>
      </c>
      <c r="C222" s="869"/>
      <c r="D222" s="869"/>
      <c r="E222" s="1037"/>
      <c r="F222" s="1037"/>
      <c r="G222" s="1003"/>
      <c r="H222" s="838"/>
      <c r="I222" s="1014"/>
      <c r="J222" s="1029"/>
      <c r="K222" s="1016"/>
      <c r="L222" s="1018"/>
      <c r="M222" s="1021"/>
      <c r="N222" s="1024"/>
      <c r="O222" s="1031"/>
      <c r="P222" s="52"/>
      <c r="Q222" s="47"/>
      <c r="R222" s="74"/>
      <c r="S222" s="47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  <c r="AN222" s="52"/>
      <c r="AO222" s="52"/>
      <c r="AP222" s="52"/>
    </row>
    <row r="223" spans="1:42" s="53" customFormat="1" ht="13.2">
      <c r="A223" s="990"/>
      <c r="B223" s="574" t="s">
        <v>761</v>
      </c>
      <c r="C223" s="869"/>
      <c r="D223" s="869"/>
      <c r="E223" s="1037"/>
      <c r="F223" s="1037"/>
      <c r="G223" s="1003"/>
      <c r="H223" s="838"/>
      <c r="I223" s="1014"/>
      <c r="J223" s="1029"/>
      <c r="K223" s="1016"/>
      <c r="L223" s="1018"/>
      <c r="M223" s="1021"/>
      <c r="N223" s="1024"/>
      <c r="O223" s="1031"/>
      <c r="P223" s="52"/>
      <c r="Q223" s="47"/>
      <c r="R223" s="74"/>
      <c r="S223" s="47"/>
      <c r="T223" s="52"/>
      <c r="U223" s="52"/>
      <c r="V223" s="52"/>
      <c r="W223" s="52"/>
      <c r="X223" s="52"/>
      <c r="Y223" s="52"/>
      <c r="Z223" s="52"/>
      <c r="AA223" s="52"/>
      <c r="AB223" s="52"/>
      <c r="AC223" s="52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  <c r="AN223" s="52"/>
      <c r="AO223" s="52"/>
      <c r="AP223" s="52"/>
    </row>
    <row r="224" spans="1:42" s="53" customFormat="1" ht="13.2">
      <c r="A224" s="990"/>
      <c r="B224" s="574" t="s">
        <v>789</v>
      </c>
      <c r="C224" s="869"/>
      <c r="D224" s="869"/>
      <c r="E224" s="1037"/>
      <c r="F224" s="1037"/>
      <c r="G224" s="1003"/>
      <c r="H224" s="838"/>
      <c r="I224" s="1014"/>
      <c r="J224" s="1029"/>
      <c r="K224" s="1016"/>
      <c r="L224" s="1018"/>
      <c r="M224" s="1021"/>
      <c r="N224" s="1024"/>
      <c r="O224" s="1031"/>
      <c r="P224" s="52"/>
      <c r="Q224" s="47"/>
      <c r="R224" s="74"/>
      <c r="S224" s="47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</row>
    <row r="225" spans="1:42" s="53" customFormat="1" ht="13.2">
      <c r="A225" s="985"/>
      <c r="B225" s="574" t="s">
        <v>832</v>
      </c>
      <c r="C225" s="870"/>
      <c r="D225" s="870"/>
      <c r="E225" s="1038"/>
      <c r="F225" s="1038"/>
      <c r="G225" s="992"/>
      <c r="H225" s="839"/>
      <c r="I225" s="1015"/>
      <c r="J225" s="1006"/>
      <c r="K225" s="1002"/>
      <c r="L225" s="1019"/>
      <c r="M225" s="1022"/>
      <c r="N225" s="1025"/>
      <c r="O225" s="1032"/>
      <c r="P225" s="52"/>
      <c r="Q225" s="47"/>
      <c r="R225" s="74"/>
      <c r="S225" s="47"/>
      <c r="T225" s="52"/>
      <c r="U225" s="52"/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  <c r="AO225" s="52"/>
      <c r="AP225" s="52"/>
    </row>
    <row r="226" spans="1:42" s="53" customFormat="1" ht="13.2">
      <c r="A226" s="984" t="s">
        <v>1685</v>
      </c>
      <c r="B226" s="574" t="s">
        <v>722</v>
      </c>
      <c r="C226" s="868" t="s">
        <v>1518</v>
      </c>
      <c r="D226" s="868" t="s">
        <v>1519</v>
      </c>
      <c r="E226" s="1036" t="s">
        <v>411</v>
      </c>
      <c r="F226" s="1036" t="s">
        <v>364</v>
      </c>
      <c r="G226" s="991">
        <v>1744</v>
      </c>
      <c r="H226" s="718">
        <v>188700</v>
      </c>
      <c r="I226" s="1013"/>
      <c r="J226" s="1005">
        <f>$H$3</f>
        <v>0</v>
      </c>
      <c r="K226" s="1001">
        <f>SUM(G226-(G226*J226))</f>
        <v>1744</v>
      </c>
      <c r="L226" s="1017">
        <f>I226*K226</f>
        <v>0</v>
      </c>
      <c r="M226" s="1020" t="s">
        <v>297</v>
      </c>
      <c r="N226" s="1023">
        <v>0.14599999999999999</v>
      </c>
      <c r="O226" s="1030">
        <v>42</v>
      </c>
      <c r="P226" s="52"/>
      <c r="Q226" s="47"/>
      <c r="R226" s="74"/>
      <c r="S226" s="47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  <c r="AO226" s="52"/>
      <c r="AP226" s="52"/>
    </row>
    <row r="227" spans="1:42" s="53" customFormat="1" ht="13.2">
      <c r="A227" s="990"/>
      <c r="B227" s="574" t="s">
        <v>672</v>
      </c>
      <c r="C227" s="869"/>
      <c r="D227" s="869"/>
      <c r="E227" s="1037"/>
      <c r="F227" s="1037"/>
      <c r="G227" s="1003"/>
      <c r="H227" s="838"/>
      <c r="I227" s="1014"/>
      <c r="J227" s="1029"/>
      <c r="K227" s="1016"/>
      <c r="L227" s="1018"/>
      <c r="M227" s="1021"/>
      <c r="N227" s="1024"/>
      <c r="O227" s="1031"/>
      <c r="P227" s="52"/>
      <c r="Q227" s="47"/>
      <c r="R227" s="74"/>
      <c r="S227" s="47"/>
      <c r="T227" s="52"/>
      <c r="U227" s="52"/>
      <c r="V227" s="52"/>
      <c r="W227" s="52"/>
      <c r="X227" s="52"/>
      <c r="Y227" s="52"/>
      <c r="Z227" s="52"/>
      <c r="AA227" s="52"/>
      <c r="AB227" s="52"/>
      <c r="AC227" s="52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  <c r="AN227" s="52"/>
      <c r="AO227" s="52"/>
      <c r="AP227" s="52"/>
    </row>
    <row r="228" spans="1:42" s="53" customFormat="1" ht="13.2">
      <c r="A228" s="990"/>
      <c r="B228" s="574" t="s">
        <v>761</v>
      </c>
      <c r="C228" s="869"/>
      <c r="D228" s="869"/>
      <c r="E228" s="1037"/>
      <c r="F228" s="1037"/>
      <c r="G228" s="1003"/>
      <c r="H228" s="838"/>
      <c r="I228" s="1014"/>
      <c r="J228" s="1029"/>
      <c r="K228" s="1016"/>
      <c r="L228" s="1018"/>
      <c r="M228" s="1021"/>
      <c r="N228" s="1024"/>
      <c r="O228" s="1031"/>
      <c r="P228" s="52"/>
      <c r="Q228" s="47"/>
      <c r="R228" s="74"/>
      <c r="S228" s="47"/>
      <c r="T228" s="52"/>
      <c r="U228" s="52"/>
      <c r="V228" s="52"/>
      <c r="W228" s="52"/>
      <c r="X228" s="52"/>
      <c r="Y228" s="52"/>
      <c r="Z228" s="52"/>
      <c r="AA228" s="52"/>
      <c r="AB228" s="52"/>
      <c r="AC228" s="52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  <c r="AN228" s="52"/>
      <c r="AO228" s="52"/>
      <c r="AP228" s="52"/>
    </row>
    <row r="229" spans="1:42" s="53" customFormat="1" ht="13.2">
      <c r="A229" s="990"/>
      <c r="B229" s="574" t="s">
        <v>789</v>
      </c>
      <c r="C229" s="869"/>
      <c r="D229" s="869"/>
      <c r="E229" s="1037"/>
      <c r="F229" s="1037"/>
      <c r="G229" s="1003"/>
      <c r="H229" s="838"/>
      <c r="I229" s="1014"/>
      <c r="J229" s="1029"/>
      <c r="K229" s="1016"/>
      <c r="L229" s="1018"/>
      <c r="M229" s="1021"/>
      <c r="N229" s="1024"/>
      <c r="O229" s="1031"/>
      <c r="P229" s="52"/>
      <c r="Q229" s="47"/>
      <c r="R229" s="74"/>
      <c r="S229" s="47"/>
      <c r="T229" s="52"/>
      <c r="U229" s="52"/>
      <c r="V229" s="52"/>
      <c r="W229" s="52"/>
      <c r="X229" s="52"/>
      <c r="Y229" s="52"/>
      <c r="Z229" s="52"/>
      <c r="AA229" s="52"/>
      <c r="AB229" s="52"/>
      <c r="AC229" s="52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  <c r="AO229" s="52"/>
      <c r="AP229" s="52"/>
    </row>
    <row r="230" spans="1:42" s="53" customFormat="1" ht="13.2">
      <c r="A230" s="985"/>
      <c r="B230" s="574" t="s">
        <v>832</v>
      </c>
      <c r="C230" s="870"/>
      <c r="D230" s="870"/>
      <c r="E230" s="1038"/>
      <c r="F230" s="1038"/>
      <c r="G230" s="992"/>
      <c r="H230" s="839"/>
      <c r="I230" s="1015"/>
      <c r="J230" s="1006"/>
      <c r="K230" s="1002"/>
      <c r="L230" s="1019"/>
      <c r="M230" s="1022"/>
      <c r="N230" s="1025"/>
      <c r="O230" s="1032"/>
      <c r="P230" s="52"/>
      <c r="Q230" s="47"/>
      <c r="R230" s="74"/>
      <c r="S230" s="47"/>
      <c r="T230" s="52"/>
      <c r="U230" s="52"/>
      <c r="V230" s="52"/>
      <c r="W230" s="52"/>
      <c r="X230" s="52"/>
      <c r="Y230" s="52"/>
      <c r="Z230" s="52"/>
      <c r="AA230" s="52"/>
      <c r="AB230" s="52"/>
      <c r="AC230" s="52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  <c r="AN230" s="52"/>
      <c r="AO230" s="52"/>
      <c r="AP230" s="52"/>
    </row>
    <row r="231" spans="1:42" s="53" customFormat="1" ht="13.2">
      <c r="A231" s="984" t="s">
        <v>1686</v>
      </c>
      <c r="B231" s="574" t="s">
        <v>722</v>
      </c>
      <c r="C231" s="868" t="s">
        <v>1518</v>
      </c>
      <c r="D231" s="868" t="s">
        <v>1519</v>
      </c>
      <c r="E231" s="1036" t="s">
        <v>411</v>
      </c>
      <c r="F231" s="1036" t="s">
        <v>364</v>
      </c>
      <c r="G231" s="991">
        <v>1863</v>
      </c>
      <c r="H231" s="718">
        <v>201600</v>
      </c>
      <c r="I231" s="1013"/>
      <c r="J231" s="1005">
        <f>$H$3</f>
        <v>0</v>
      </c>
      <c r="K231" s="1001">
        <f>SUM(G231-(G231*J231))</f>
        <v>1863</v>
      </c>
      <c r="L231" s="1017">
        <f>I231*K231</f>
        <v>0</v>
      </c>
      <c r="M231" s="1020" t="s">
        <v>297</v>
      </c>
      <c r="N231" s="1023">
        <v>0.14599999999999999</v>
      </c>
      <c r="O231" s="1030">
        <v>42</v>
      </c>
      <c r="P231" s="52"/>
      <c r="Q231" s="47"/>
      <c r="R231" s="74"/>
      <c r="S231" s="47"/>
      <c r="T231" s="52"/>
      <c r="U231" s="52"/>
      <c r="V231" s="52"/>
      <c r="W231" s="52"/>
      <c r="X231" s="52"/>
      <c r="Y231" s="52"/>
      <c r="Z231" s="52"/>
      <c r="AA231" s="52"/>
      <c r="AB231" s="52"/>
      <c r="AC231" s="52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  <c r="AO231" s="52"/>
      <c r="AP231" s="52"/>
    </row>
    <row r="232" spans="1:42" s="53" customFormat="1" ht="13.2">
      <c r="A232" s="990"/>
      <c r="B232" s="574" t="s">
        <v>672</v>
      </c>
      <c r="C232" s="869"/>
      <c r="D232" s="869"/>
      <c r="E232" s="1037"/>
      <c r="F232" s="1037"/>
      <c r="G232" s="1003"/>
      <c r="H232" s="838"/>
      <c r="I232" s="1014"/>
      <c r="J232" s="1029"/>
      <c r="K232" s="1016"/>
      <c r="L232" s="1018"/>
      <c r="M232" s="1021"/>
      <c r="N232" s="1024"/>
      <c r="O232" s="1031"/>
      <c r="P232" s="52"/>
      <c r="Q232" s="47"/>
      <c r="R232" s="74"/>
      <c r="S232" s="47"/>
      <c r="T232" s="52"/>
      <c r="U232" s="52"/>
      <c r="V232" s="52"/>
      <c r="W232" s="52"/>
      <c r="X232" s="52"/>
      <c r="Y232" s="52"/>
      <c r="Z232" s="52"/>
      <c r="AA232" s="52"/>
      <c r="AB232" s="52"/>
      <c r="AC232" s="52"/>
      <c r="AD232" s="52"/>
      <c r="AE232" s="52"/>
      <c r="AF232" s="52"/>
      <c r="AG232" s="52"/>
      <c r="AH232" s="52"/>
      <c r="AI232" s="52"/>
      <c r="AJ232" s="52"/>
      <c r="AK232" s="52"/>
      <c r="AL232" s="52"/>
      <c r="AM232" s="52"/>
      <c r="AN232" s="52"/>
      <c r="AO232" s="52"/>
      <c r="AP232" s="52"/>
    </row>
    <row r="233" spans="1:42" s="53" customFormat="1" ht="13.2">
      <c r="A233" s="990"/>
      <c r="B233" s="574" t="s">
        <v>761</v>
      </c>
      <c r="C233" s="869"/>
      <c r="D233" s="869"/>
      <c r="E233" s="1037"/>
      <c r="F233" s="1037"/>
      <c r="G233" s="1003"/>
      <c r="H233" s="838"/>
      <c r="I233" s="1014"/>
      <c r="J233" s="1029"/>
      <c r="K233" s="1016"/>
      <c r="L233" s="1018"/>
      <c r="M233" s="1021"/>
      <c r="N233" s="1024"/>
      <c r="O233" s="1031"/>
      <c r="P233" s="52"/>
      <c r="Q233" s="47"/>
      <c r="R233" s="74"/>
      <c r="S233" s="47"/>
      <c r="T233" s="52"/>
      <c r="U233" s="52"/>
      <c r="V233" s="52"/>
      <c r="W233" s="52"/>
      <c r="X233" s="52"/>
      <c r="Y233" s="52"/>
      <c r="Z233" s="52"/>
      <c r="AA233" s="52"/>
      <c r="AB233" s="52"/>
      <c r="AC233" s="52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  <c r="AO233" s="52"/>
      <c r="AP233" s="52"/>
    </row>
    <row r="234" spans="1:42" s="53" customFormat="1" ht="13.2">
      <c r="A234" s="990"/>
      <c r="B234" s="574" t="s">
        <v>789</v>
      </c>
      <c r="C234" s="869"/>
      <c r="D234" s="869"/>
      <c r="E234" s="1037"/>
      <c r="F234" s="1037"/>
      <c r="G234" s="1003"/>
      <c r="H234" s="838"/>
      <c r="I234" s="1014"/>
      <c r="J234" s="1029"/>
      <c r="K234" s="1016"/>
      <c r="L234" s="1018"/>
      <c r="M234" s="1021"/>
      <c r="N234" s="1024"/>
      <c r="O234" s="1031"/>
      <c r="P234" s="52"/>
      <c r="Q234" s="47"/>
      <c r="R234" s="74"/>
      <c r="S234" s="47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  <c r="AN234" s="52"/>
      <c r="AO234" s="52"/>
      <c r="AP234" s="52"/>
    </row>
    <row r="235" spans="1:42" s="53" customFormat="1" ht="13.2">
      <c r="A235" s="985"/>
      <c r="B235" s="574" t="s">
        <v>832</v>
      </c>
      <c r="C235" s="870"/>
      <c r="D235" s="870"/>
      <c r="E235" s="1038"/>
      <c r="F235" s="1038"/>
      <c r="G235" s="992"/>
      <c r="H235" s="839"/>
      <c r="I235" s="1015"/>
      <c r="J235" s="1006"/>
      <c r="K235" s="1002"/>
      <c r="L235" s="1019"/>
      <c r="M235" s="1022"/>
      <c r="N235" s="1025"/>
      <c r="O235" s="1032"/>
      <c r="P235" s="52"/>
      <c r="Q235" s="47"/>
      <c r="R235" s="74"/>
      <c r="S235" s="47"/>
      <c r="T235" s="52"/>
      <c r="U235" s="52"/>
      <c r="V235" s="52"/>
      <c r="W235" s="52"/>
      <c r="X235" s="52"/>
      <c r="Y235" s="52"/>
      <c r="Z235" s="52"/>
      <c r="AA235" s="52"/>
      <c r="AB235" s="52"/>
      <c r="AC235" s="52"/>
      <c r="AD235" s="52"/>
      <c r="AE235" s="52"/>
      <c r="AF235" s="52"/>
      <c r="AG235" s="52"/>
      <c r="AH235" s="52"/>
      <c r="AI235" s="52"/>
      <c r="AJ235" s="52"/>
      <c r="AK235" s="52"/>
      <c r="AL235" s="52"/>
      <c r="AM235" s="52"/>
      <c r="AN235" s="52"/>
      <c r="AO235" s="52"/>
      <c r="AP235" s="52"/>
    </row>
    <row r="236" spans="1:42" s="53" customFormat="1" ht="13.2">
      <c r="A236" s="984" t="s">
        <v>1687</v>
      </c>
      <c r="B236" s="574" t="s">
        <v>722</v>
      </c>
      <c r="C236" s="868" t="s">
        <v>1518</v>
      </c>
      <c r="D236" s="868" t="s">
        <v>1519</v>
      </c>
      <c r="E236" s="1036" t="s">
        <v>46</v>
      </c>
      <c r="F236" s="1036" t="s">
        <v>65</v>
      </c>
      <c r="G236" s="843">
        <v>1593</v>
      </c>
      <c r="H236" s="718">
        <v>172300</v>
      </c>
      <c r="I236" s="1013"/>
      <c r="J236" s="1005">
        <f>$H$3</f>
        <v>0</v>
      </c>
      <c r="K236" s="1001">
        <f>SUM(G236-(G236*J236))</f>
        <v>1593</v>
      </c>
      <c r="L236" s="1017">
        <f>I236*K236</f>
        <v>0</v>
      </c>
      <c r="M236" s="1020" t="s">
        <v>297</v>
      </c>
      <c r="N236" s="1023">
        <v>0.249</v>
      </c>
      <c r="O236" s="1030">
        <v>40</v>
      </c>
      <c r="P236" s="52"/>
      <c r="Q236" s="47"/>
      <c r="R236" s="74"/>
      <c r="S236" s="47"/>
      <c r="T236" s="52"/>
      <c r="U236" s="52"/>
      <c r="V236" s="52"/>
      <c r="W236" s="52"/>
      <c r="X236" s="52"/>
      <c r="Y236" s="52"/>
      <c r="Z236" s="52"/>
      <c r="AA236" s="52"/>
      <c r="AB236" s="52"/>
      <c r="AC236" s="52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  <c r="AN236" s="52"/>
      <c r="AO236" s="52"/>
      <c r="AP236" s="52"/>
    </row>
    <row r="237" spans="1:42" s="53" customFormat="1" ht="13.2">
      <c r="A237" s="990"/>
      <c r="B237" s="574" t="s">
        <v>672</v>
      </c>
      <c r="C237" s="869"/>
      <c r="D237" s="869"/>
      <c r="E237" s="1037"/>
      <c r="F237" s="1037"/>
      <c r="G237" s="844"/>
      <c r="H237" s="838"/>
      <c r="I237" s="1014"/>
      <c r="J237" s="1029"/>
      <c r="K237" s="1016"/>
      <c r="L237" s="1018"/>
      <c r="M237" s="1021"/>
      <c r="N237" s="1024"/>
      <c r="O237" s="1031"/>
      <c r="P237" s="52"/>
      <c r="Q237" s="47"/>
      <c r="R237" s="74"/>
      <c r="S237" s="47"/>
      <c r="T237" s="52"/>
      <c r="U237" s="52"/>
      <c r="V237" s="52"/>
      <c r="W237" s="52"/>
      <c r="X237" s="52"/>
      <c r="Y237" s="52"/>
      <c r="Z237" s="52"/>
      <c r="AA237" s="52"/>
      <c r="AB237" s="52"/>
      <c r="AC237" s="52"/>
      <c r="AD237" s="52"/>
      <c r="AE237" s="52"/>
      <c r="AF237" s="52"/>
      <c r="AG237" s="52"/>
      <c r="AH237" s="52"/>
      <c r="AI237" s="52"/>
      <c r="AJ237" s="52"/>
      <c r="AK237" s="52"/>
      <c r="AL237" s="52"/>
      <c r="AM237" s="52"/>
      <c r="AN237" s="52"/>
      <c r="AO237" s="52"/>
      <c r="AP237" s="52"/>
    </row>
    <row r="238" spans="1:42" s="53" customFormat="1" ht="13.2">
      <c r="A238" s="990"/>
      <c r="B238" s="574" t="s">
        <v>789</v>
      </c>
      <c r="C238" s="869"/>
      <c r="D238" s="869"/>
      <c r="E238" s="1037"/>
      <c r="F238" s="1037"/>
      <c r="G238" s="844"/>
      <c r="H238" s="838"/>
      <c r="I238" s="1014"/>
      <c r="J238" s="1029"/>
      <c r="K238" s="1016"/>
      <c r="L238" s="1018"/>
      <c r="M238" s="1021"/>
      <c r="N238" s="1024"/>
      <c r="O238" s="1031"/>
      <c r="P238" s="52"/>
      <c r="Q238" s="47"/>
      <c r="R238" s="74"/>
      <c r="S238" s="47"/>
      <c r="T238" s="52"/>
      <c r="U238" s="52"/>
      <c r="V238" s="52"/>
      <c r="W238" s="52"/>
      <c r="X238" s="52"/>
      <c r="Y238" s="52"/>
      <c r="Z238" s="52"/>
      <c r="AA238" s="52"/>
      <c r="AB238" s="52"/>
      <c r="AC238" s="52"/>
      <c r="AD238" s="52"/>
      <c r="AE238" s="52"/>
      <c r="AF238" s="52"/>
      <c r="AG238" s="52"/>
      <c r="AH238" s="52"/>
      <c r="AI238" s="52"/>
      <c r="AJ238" s="52"/>
      <c r="AK238" s="52"/>
      <c r="AL238" s="52"/>
      <c r="AM238" s="52"/>
      <c r="AN238" s="52"/>
      <c r="AO238" s="52"/>
      <c r="AP238" s="52"/>
    </row>
    <row r="239" spans="1:42" s="53" customFormat="1" ht="13.2">
      <c r="A239" s="985"/>
      <c r="B239" s="574" t="s">
        <v>832</v>
      </c>
      <c r="C239" s="870"/>
      <c r="D239" s="870"/>
      <c r="E239" s="1038"/>
      <c r="F239" s="1038"/>
      <c r="G239" s="845"/>
      <c r="H239" s="839"/>
      <c r="I239" s="1015"/>
      <c r="J239" s="1006"/>
      <c r="K239" s="1002"/>
      <c r="L239" s="1019"/>
      <c r="M239" s="1022"/>
      <c r="N239" s="1025"/>
      <c r="O239" s="1032"/>
      <c r="P239" s="52"/>
      <c r="Q239" s="47"/>
      <c r="R239" s="74"/>
      <c r="S239" s="47"/>
      <c r="T239" s="52"/>
      <c r="U239" s="52"/>
      <c r="V239" s="52"/>
      <c r="W239" s="52"/>
      <c r="X239" s="52"/>
      <c r="Y239" s="52"/>
      <c r="Z239" s="52"/>
      <c r="AA239" s="52"/>
      <c r="AB239" s="52"/>
      <c r="AC239" s="52"/>
      <c r="AD239" s="52"/>
      <c r="AE239" s="52"/>
      <c r="AF239" s="52"/>
      <c r="AG239" s="52"/>
      <c r="AH239" s="52"/>
      <c r="AI239" s="52"/>
      <c r="AJ239" s="52"/>
      <c r="AK239" s="52"/>
      <c r="AL239" s="52"/>
      <c r="AM239" s="52"/>
      <c r="AN239" s="52"/>
      <c r="AO239" s="52"/>
      <c r="AP239" s="52"/>
    </row>
    <row r="240" spans="1:42" s="53" customFormat="1" ht="13.2">
      <c r="A240" s="984" t="s">
        <v>1495</v>
      </c>
      <c r="B240" s="574" t="s">
        <v>722</v>
      </c>
      <c r="C240" s="868" t="s">
        <v>1518</v>
      </c>
      <c r="D240" s="868" t="s">
        <v>1519</v>
      </c>
      <c r="E240" s="1036" t="s">
        <v>46</v>
      </c>
      <c r="F240" s="1036" t="s">
        <v>65</v>
      </c>
      <c r="G240" s="843">
        <v>1527</v>
      </c>
      <c r="H240" s="718">
        <v>165200</v>
      </c>
      <c r="I240" s="1013"/>
      <c r="J240" s="1005">
        <f>$H$3</f>
        <v>0</v>
      </c>
      <c r="K240" s="1001">
        <f>SUM(G240-(G240*J240))</f>
        <v>1527</v>
      </c>
      <c r="L240" s="1017">
        <f>I240*K240</f>
        <v>0</v>
      </c>
      <c r="M240" s="1020" t="s">
        <v>297</v>
      </c>
      <c r="N240" s="1023">
        <v>0.249</v>
      </c>
      <c r="O240" s="1030">
        <v>40</v>
      </c>
      <c r="P240" s="52"/>
      <c r="Q240" s="47"/>
      <c r="R240" s="74"/>
      <c r="S240" s="47"/>
      <c r="T240" s="52"/>
      <c r="U240" s="52"/>
      <c r="V240" s="52"/>
      <c r="W240" s="52"/>
      <c r="X240" s="52"/>
      <c r="Y240" s="52"/>
      <c r="Z240" s="52"/>
      <c r="AA240" s="52"/>
      <c r="AB240" s="52"/>
      <c r="AC240" s="52"/>
      <c r="AD240" s="52"/>
      <c r="AE240" s="52"/>
      <c r="AF240" s="52"/>
      <c r="AG240" s="52"/>
      <c r="AH240" s="52"/>
      <c r="AI240" s="52"/>
      <c r="AJ240" s="52"/>
      <c r="AK240" s="52"/>
      <c r="AL240" s="52"/>
      <c r="AM240" s="52"/>
      <c r="AN240" s="52"/>
      <c r="AO240" s="52"/>
      <c r="AP240" s="52"/>
    </row>
    <row r="241" spans="1:42" s="53" customFormat="1" ht="13.2">
      <c r="A241" s="990"/>
      <c r="B241" s="574" t="s">
        <v>672</v>
      </c>
      <c r="C241" s="869"/>
      <c r="D241" s="869"/>
      <c r="E241" s="1037"/>
      <c r="F241" s="1037"/>
      <c r="G241" s="844"/>
      <c r="H241" s="838"/>
      <c r="I241" s="1014"/>
      <c r="J241" s="1029"/>
      <c r="K241" s="1016"/>
      <c r="L241" s="1018"/>
      <c r="M241" s="1021"/>
      <c r="N241" s="1024"/>
      <c r="O241" s="1031"/>
      <c r="P241" s="52"/>
      <c r="Q241" s="47"/>
      <c r="R241" s="74"/>
      <c r="S241" s="47"/>
      <c r="T241" s="52"/>
      <c r="U241" s="52"/>
      <c r="V241" s="52"/>
      <c r="W241" s="52"/>
      <c r="X241" s="52"/>
      <c r="Y241" s="52"/>
      <c r="Z241" s="52"/>
      <c r="AA241" s="52"/>
      <c r="AB241" s="52"/>
      <c r="AC241" s="52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  <c r="AN241" s="52"/>
      <c r="AO241" s="52"/>
      <c r="AP241" s="52"/>
    </row>
    <row r="242" spans="1:42" s="53" customFormat="1" ht="13.2">
      <c r="A242" s="990"/>
      <c r="B242" s="574" t="s">
        <v>789</v>
      </c>
      <c r="C242" s="869"/>
      <c r="D242" s="869"/>
      <c r="E242" s="1037"/>
      <c r="F242" s="1037"/>
      <c r="G242" s="844"/>
      <c r="H242" s="838"/>
      <c r="I242" s="1014"/>
      <c r="J242" s="1029"/>
      <c r="K242" s="1016"/>
      <c r="L242" s="1018"/>
      <c r="M242" s="1021"/>
      <c r="N242" s="1024"/>
      <c r="O242" s="1031"/>
      <c r="P242" s="52"/>
      <c r="Q242" s="47"/>
      <c r="R242" s="74"/>
      <c r="S242" s="47"/>
      <c r="T242" s="52"/>
      <c r="U242" s="52"/>
      <c r="V242" s="52"/>
      <c r="W242" s="52"/>
      <c r="X242" s="52"/>
      <c r="Y242" s="52"/>
      <c r="Z242" s="52"/>
      <c r="AA242" s="52"/>
      <c r="AB242" s="52"/>
      <c r="AC242" s="52"/>
      <c r="AD242" s="52"/>
      <c r="AE242" s="52"/>
      <c r="AF242" s="52"/>
      <c r="AG242" s="52"/>
      <c r="AH242" s="52"/>
      <c r="AI242" s="52"/>
      <c r="AJ242" s="52"/>
      <c r="AK242" s="52"/>
      <c r="AL242" s="52"/>
      <c r="AM242" s="52"/>
      <c r="AN242" s="52"/>
      <c r="AO242" s="52"/>
      <c r="AP242" s="52"/>
    </row>
    <row r="243" spans="1:42" s="53" customFormat="1" ht="13.2">
      <c r="A243" s="985"/>
      <c r="B243" s="574" t="s">
        <v>832</v>
      </c>
      <c r="C243" s="870"/>
      <c r="D243" s="870"/>
      <c r="E243" s="1038"/>
      <c r="F243" s="1038"/>
      <c r="G243" s="845"/>
      <c r="H243" s="839"/>
      <c r="I243" s="1015"/>
      <c r="J243" s="1006"/>
      <c r="K243" s="1002"/>
      <c r="L243" s="1019"/>
      <c r="M243" s="1022"/>
      <c r="N243" s="1025"/>
      <c r="O243" s="1032"/>
      <c r="P243" s="52"/>
      <c r="Q243" s="47"/>
      <c r="R243" s="74"/>
      <c r="S243" s="47"/>
      <c r="T243" s="52"/>
      <c r="U243" s="52"/>
      <c r="V243" s="52"/>
      <c r="W243" s="52"/>
      <c r="X243" s="52"/>
      <c r="Y243" s="52"/>
      <c r="Z243" s="52"/>
      <c r="AA243" s="52"/>
      <c r="AB243" s="52"/>
      <c r="AC243" s="52"/>
      <c r="AD243" s="52"/>
      <c r="AE243" s="52"/>
      <c r="AF243" s="52"/>
      <c r="AG243" s="52"/>
      <c r="AH243" s="52"/>
      <c r="AI243" s="52"/>
      <c r="AJ243" s="52"/>
      <c r="AK243" s="52"/>
      <c r="AL243" s="52"/>
      <c r="AM243" s="52"/>
      <c r="AN243" s="52"/>
      <c r="AO243" s="52"/>
      <c r="AP243" s="52"/>
    </row>
    <row r="244" spans="1:42" s="53" customFormat="1" ht="13.2">
      <c r="A244" s="984" t="s">
        <v>1688</v>
      </c>
      <c r="B244" s="574" t="s">
        <v>722</v>
      </c>
      <c r="C244" s="868" t="s">
        <v>1518</v>
      </c>
      <c r="D244" s="868" t="s">
        <v>1519</v>
      </c>
      <c r="E244" s="1036" t="s">
        <v>46</v>
      </c>
      <c r="F244" s="1036" t="s">
        <v>65</v>
      </c>
      <c r="G244" s="843">
        <v>1315</v>
      </c>
      <c r="H244" s="718">
        <v>142300</v>
      </c>
      <c r="I244" s="1013"/>
      <c r="J244" s="1005">
        <f>$H$3</f>
        <v>0</v>
      </c>
      <c r="K244" s="1001">
        <f>SUM(G244-(G244*J244))</f>
        <v>1315</v>
      </c>
      <c r="L244" s="1017">
        <f>I244*K244</f>
        <v>0</v>
      </c>
      <c r="M244" s="1020" t="s">
        <v>297</v>
      </c>
      <c r="N244" s="1023">
        <v>0.249</v>
      </c>
      <c r="O244" s="1030">
        <v>40</v>
      </c>
      <c r="P244" s="52"/>
      <c r="Q244" s="47"/>
      <c r="R244" s="74"/>
      <c r="S244" s="47"/>
      <c r="T244" s="52"/>
      <c r="U244" s="52"/>
      <c r="V244" s="52"/>
      <c r="W244" s="52"/>
      <c r="X244" s="52"/>
      <c r="Y244" s="52"/>
      <c r="Z244" s="52"/>
      <c r="AA244" s="52"/>
      <c r="AB244" s="52"/>
      <c r="AC244" s="52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  <c r="AN244" s="52"/>
      <c r="AO244" s="52"/>
      <c r="AP244" s="52"/>
    </row>
    <row r="245" spans="1:42" s="53" customFormat="1" ht="13.2">
      <c r="A245" s="990"/>
      <c r="B245" s="574" t="s">
        <v>672</v>
      </c>
      <c r="C245" s="869"/>
      <c r="D245" s="869"/>
      <c r="E245" s="1037"/>
      <c r="F245" s="1037"/>
      <c r="G245" s="844"/>
      <c r="H245" s="838"/>
      <c r="I245" s="1014"/>
      <c r="J245" s="1029"/>
      <c r="K245" s="1016"/>
      <c r="L245" s="1018"/>
      <c r="M245" s="1021"/>
      <c r="N245" s="1024"/>
      <c r="O245" s="1031"/>
      <c r="P245" s="52"/>
      <c r="Q245" s="47"/>
      <c r="R245" s="74"/>
      <c r="S245" s="47"/>
      <c r="T245" s="52"/>
      <c r="U245" s="52"/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  <c r="AN245" s="52"/>
      <c r="AO245" s="52"/>
      <c r="AP245" s="52"/>
    </row>
    <row r="246" spans="1:42" s="53" customFormat="1" ht="13.2">
      <c r="A246" s="990"/>
      <c r="B246" s="574" t="s">
        <v>789</v>
      </c>
      <c r="C246" s="869"/>
      <c r="D246" s="869"/>
      <c r="E246" s="1037"/>
      <c r="F246" s="1037"/>
      <c r="G246" s="844"/>
      <c r="H246" s="838"/>
      <c r="I246" s="1014"/>
      <c r="J246" s="1029"/>
      <c r="K246" s="1016"/>
      <c r="L246" s="1018"/>
      <c r="M246" s="1021"/>
      <c r="N246" s="1024"/>
      <c r="O246" s="1031"/>
      <c r="P246" s="52"/>
      <c r="Q246" s="47"/>
      <c r="R246" s="74"/>
      <c r="S246" s="47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  <c r="AN246" s="52"/>
      <c r="AO246" s="52"/>
      <c r="AP246" s="52"/>
    </row>
    <row r="247" spans="1:42" s="53" customFormat="1" ht="13.2">
      <c r="A247" s="985"/>
      <c r="B247" s="574" t="s">
        <v>832</v>
      </c>
      <c r="C247" s="870"/>
      <c r="D247" s="870"/>
      <c r="E247" s="1038"/>
      <c r="F247" s="1038"/>
      <c r="G247" s="845"/>
      <c r="H247" s="839"/>
      <c r="I247" s="1015"/>
      <c r="J247" s="1006"/>
      <c r="K247" s="1002"/>
      <c r="L247" s="1019"/>
      <c r="M247" s="1022"/>
      <c r="N247" s="1025"/>
      <c r="O247" s="1032"/>
      <c r="P247" s="52"/>
      <c r="Q247" s="47"/>
      <c r="R247" s="74"/>
      <c r="S247" s="47"/>
      <c r="T247" s="52"/>
      <c r="U247" s="52"/>
      <c r="V247" s="52"/>
      <c r="W247" s="52"/>
      <c r="X247" s="52"/>
      <c r="Y247" s="52"/>
      <c r="Z247" s="52"/>
      <c r="AA247" s="52"/>
      <c r="AB247" s="52"/>
      <c r="AC247" s="52"/>
      <c r="AD247" s="52"/>
      <c r="AE247" s="52"/>
      <c r="AF247" s="52"/>
      <c r="AG247" s="52"/>
      <c r="AH247" s="52"/>
      <c r="AI247" s="52"/>
      <c r="AJ247" s="52"/>
      <c r="AK247" s="52"/>
      <c r="AL247" s="52"/>
      <c r="AM247" s="52"/>
      <c r="AN247" s="52"/>
      <c r="AO247" s="52"/>
      <c r="AP247" s="52"/>
    </row>
    <row r="248" spans="1:42" s="53" customFormat="1" ht="13.2">
      <c r="A248" s="984" t="s">
        <v>1689</v>
      </c>
      <c r="B248" s="574" t="s">
        <v>723</v>
      </c>
      <c r="C248" s="868" t="s">
        <v>193</v>
      </c>
      <c r="D248" s="868" t="s">
        <v>421</v>
      </c>
      <c r="E248" s="1036" t="s">
        <v>46</v>
      </c>
      <c r="F248" s="1036" t="s">
        <v>61</v>
      </c>
      <c r="G248" s="991">
        <v>2326</v>
      </c>
      <c r="H248" s="718">
        <v>251600</v>
      </c>
      <c r="I248" s="1013"/>
      <c r="J248" s="1005">
        <f>$H$3</f>
        <v>0</v>
      </c>
      <c r="K248" s="1001">
        <f>SUM(G248-(G248*J248))</f>
        <v>2326</v>
      </c>
      <c r="L248" s="1017">
        <f>I248*K248</f>
        <v>0</v>
      </c>
      <c r="M248" s="1020" t="s">
        <v>300</v>
      </c>
      <c r="N248" s="1023">
        <v>0.184</v>
      </c>
      <c r="O248" s="1030">
        <v>46</v>
      </c>
      <c r="P248" s="52"/>
      <c r="Q248" s="47"/>
      <c r="R248" s="74"/>
      <c r="S248" s="47"/>
      <c r="T248" s="52"/>
      <c r="U248" s="52"/>
      <c r="V248" s="52"/>
      <c r="W248" s="52"/>
      <c r="X248" s="52"/>
      <c r="Y248" s="52"/>
      <c r="Z248" s="52"/>
      <c r="AA248" s="52"/>
      <c r="AB248" s="52"/>
      <c r="AC248" s="52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  <c r="AN248" s="52"/>
      <c r="AO248" s="52"/>
      <c r="AP248" s="52"/>
    </row>
    <row r="249" spans="1:42" s="53" customFormat="1" ht="13.2">
      <c r="A249" s="990"/>
      <c r="B249" s="574" t="s">
        <v>674</v>
      </c>
      <c r="C249" s="869"/>
      <c r="D249" s="869"/>
      <c r="E249" s="1037"/>
      <c r="F249" s="1037"/>
      <c r="G249" s="1003"/>
      <c r="H249" s="838"/>
      <c r="I249" s="1014"/>
      <c r="J249" s="1029"/>
      <c r="K249" s="1016"/>
      <c r="L249" s="1018"/>
      <c r="M249" s="1021"/>
      <c r="N249" s="1024"/>
      <c r="O249" s="1031"/>
      <c r="P249" s="52"/>
      <c r="Q249" s="47"/>
      <c r="R249" s="74"/>
      <c r="S249" s="47"/>
      <c r="T249" s="52"/>
      <c r="U249" s="52"/>
      <c r="V249" s="52"/>
      <c r="W249" s="52"/>
      <c r="X249" s="52"/>
      <c r="Y249" s="52"/>
      <c r="Z249" s="52"/>
      <c r="AA249" s="52"/>
      <c r="AB249" s="52"/>
      <c r="AC249" s="52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  <c r="AN249" s="52"/>
      <c r="AO249" s="52"/>
      <c r="AP249" s="52"/>
    </row>
    <row r="250" spans="1:42" s="53" customFormat="1" ht="13.2">
      <c r="A250" s="990"/>
      <c r="B250" s="574" t="s">
        <v>762</v>
      </c>
      <c r="C250" s="869"/>
      <c r="D250" s="869"/>
      <c r="E250" s="1037"/>
      <c r="F250" s="1037"/>
      <c r="G250" s="1003"/>
      <c r="H250" s="838"/>
      <c r="I250" s="1014"/>
      <c r="J250" s="1029"/>
      <c r="K250" s="1016"/>
      <c r="L250" s="1018"/>
      <c r="M250" s="1021"/>
      <c r="N250" s="1024"/>
      <c r="O250" s="1031"/>
      <c r="P250" s="52"/>
      <c r="Q250" s="47"/>
      <c r="R250" s="74"/>
      <c r="S250" s="47"/>
      <c r="T250" s="52"/>
      <c r="U250" s="52"/>
      <c r="V250" s="52"/>
      <c r="W250" s="52"/>
      <c r="X250" s="52"/>
      <c r="Y250" s="52"/>
      <c r="Z250" s="52"/>
      <c r="AA250" s="52"/>
      <c r="AB250" s="52"/>
      <c r="AC250" s="52"/>
      <c r="AD250" s="52"/>
      <c r="AE250" s="52"/>
      <c r="AF250" s="52"/>
      <c r="AG250" s="52"/>
      <c r="AH250" s="52"/>
      <c r="AI250" s="52"/>
      <c r="AJ250" s="52"/>
      <c r="AK250" s="52"/>
      <c r="AL250" s="52"/>
      <c r="AM250" s="52"/>
      <c r="AN250" s="52"/>
      <c r="AO250" s="52"/>
      <c r="AP250" s="52"/>
    </row>
    <row r="251" spans="1:42" s="53" customFormat="1" ht="13.2">
      <c r="A251" s="990"/>
      <c r="B251" s="574" t="s">
        <v>790</v>
      </c>
      <c r="C251" s="869"/>
      <c r="D251" s="869"/>
      <c r="E251" s="1037"/>
      <c r="F251" s="1037"/>
      <c r="G251" s="1003"/>
      <c r="H251" s="838"/>
      <c r="I251" s="1014"/>
      <c r="J251" s="1029"/>
      <c r="K251" s="1016"/>
      <c r="L251" s="1018"/>
      <c r="M251" s="1021"/>
      <c r="N251" s="1024"/>
      <c r="O251" s="1031"/>
      <c r="P251" s="52"/>
      <c r="Q251" s="47"/>
      <c r="R251" s="74"/>
      <c r="S251" s="47"/>
      <c r="T251" s="52"/>
      <c r="U251" s="52"/>
      <c r="V251" s="52"/>
      <c r="W251" s="52"/>
      <c r="X251" s="52"/>
      <c r="Y251" s="52"/>
      <c r="Z251" s="52"/>
      <c r="AA251" s="52"/>
      <c r="AB251" s="52"/>
      <c r="AC251" s="52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  <c r="AO251" s="52"/>
      <c r="AP251" s="52"/>
    </row>
    <row r="252" spans="1:42" s="53" customFormat="1" ht="13.2">
      <c r="A252" s="985"/>
      <c r="B252" s="574" t="s">
        <v>833</v>
      </c>
      <c r="C252" s="870"/>
      <c r="D252" s="870"/>
      <c r="E252" s="1038"/>
      <c r="F252" s="1038"/>
      <c r="G252" s="992"/>
      <c r="H252" s="839"/>
      <c r="I252" s="1015"/>
      <c r="J252" s="1006"/>
      <c r="K252" s="1002"/>
      <c r="L252" s="1019"/>
      <c r="M252" s="1022"/>
      <c r="N252" s="1025"/>
      <c r="O252" s="1032"/>
      <c r="P252" s="52"/>
      <c r="Q252" s="47"/>
      <c r="R252" s="74"/>
      <c r="S252" s="47"/>
      <c r="T252" s="52"/>
      <c r="U252" s="52"/>
      <c r="V252" s="52"/>
      <c r="W252" s="52"/>
      <c r="X252" s="52"/>
      <c r="Y252" s="52"/>
      <c r="Z252" s="52"/>
      <c r="AA252" s="52"/>
      <c r="AB252" s="52"/>
      <c r="AC252" s="52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  <c r="AN252" s="52"/>
      <c r="AO252" s="52"/>
      <c r="AP252" s="52"/>
    </row>
    <row r="253" spans="1:42" s="53" customFormat="1" ht="13.2">
      <c r="A253" s="984" t="s">
        <v>1496</v>
      </c>
      <c r="B253" s="574" t="s">
        <v>723</v>
      </c>
      <c r="C253" s="868" t="s">
        <v>193</v>
      </c>
      <c r="D253" s="868" t="s">
        <v>421</v>
      </c>
      <c r="E253" s="1036" t="s">
        <v>46</v>
      </c>
      <c r="F253" s="1036" t="s">
        <v>61</v>
      </c>
      <c r="G253" s="991">
        <v>2260</v>
      </c>
      <c r="H253" s="718">
        <v>244500</v>
      </c>
      <c r="I253" s="1013"/>
      <c r="J253" s="1005">
        <f>$H$3</f>
        <v>0</v>
      </c>
      <c r="K253" s="1001">
        <f>SUM(G253-(G253*J253))</f>
        <v>2260</v>
      </c>
      <c r="L253" s="1017">
        <f>I253*K253</f>
        <v>0</v>
      </c>
      <c r="M253" s="1020" t="s">
        <v>300</v>
      </c>
      <c r="N253" s="1023">
        <v>0.184</v>
      </c>
      <c r="O253" s="1030">
        <v>46</v>
      </c>
      <c r="P253" s="52"/>
      <c r="Q253" s="47"/>
      <c r="R253" s="74"/>
      <c r="S253" s="47"/>
      <c r="T253" s="52"/>
      <c r="U253" s="52"/>
      <c r="V253" s="52"/>
      <c r="W253" s="52"/>
      <c r="X253" s="52"/>
      <c r="Y253" s="52"/>
      <c r="Z253" s="52"/>
      <c r="AA253" s="52"/>
      <c r="AB253" s="52"/>
      <c r="AC253" s="52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  <c r="AN253" s="52"/>
      <c r="AO253" s="52"/>
      <c r="AP253" s="52"/>
    </row>
    <row r="254" spans="1:42" s="53" customFormat="1" ht="13.2">
      <c r="A254" s="990"/>
      <c r="B254" s="574" t="s">
        <v>674</v>
      </c>
      <c r="C254" s="869"/>
      <c r="D254" s="869"/>
      <c r="E254" s="1037"/>
      <c r="F254" s="1037"/>
      <c r="G254" s="1003"/>
      <c r="H254" s="838"/>
      <c r="I254" s="1014"/>
      <c r="J254" s="1029"/>
      <c r="K254" s="1016"/>
      <c r="L254" s="1018"/>
      <c r="M254" s="1021"/>
      <c r="N254" s="1024"/>
      <c r="O254" s="1031"/>
      <c r="P254" s="52"/>
      <c r="Q254" s="47"/>
      <c r="R254" s="74"/>
      <c r="S254" s="47"/>
      <c r="T254" s="52"/>
      <c r="U254" s="52"/>
      <c r="V254" s="52"/>
      <c r="W254" s="52"/>
      <c r="X254" s="52"/>
      <c r="Y254" s="52"/>
      <c r="Z254" s="52"/>
      <c r="AA254" s="52"/>
      <c r="AB254" s="52"/>
      <c r="AC254" s="52"/>
      <c r="AD254" s="52"/>
      <c r="AE254" s="52"/>
      <c r="AF254" s="52"/>
      <c r="AG254" s="52"/>
      <c r="AH254" s="52"/>
      <c r="AI254" s="52"/>
      <c r="AJ254" s="52"/>
      <c r="AK254" s="52"/>
      <c r="AL254" s="52"/>
      <c r="AM254" s="52"/>
      <c r="AN254" s="52"/>
      <c r="AO254" s="52"/>
      <c r="AP254" s="52"/>
    </row>
    <row r="255" spans="1:42" s="53" customFormat="1" ht="13.2">
      <c r="A255" s="990"/>
      <c r="B255" s="574" t="s">
        <v>762</v>
      </c>
      <c r="C255" s="869"/>
      <c r="D255" s="869"/>
      <c r="E255" s="1037"/>
      <c r="F255" s="1037"/>
      <c r="G255" s="1003"/>
      <c r="H255" s="838"/>
      <c r="I255" s="1014"/>
      <c r="J255" s="1029"/>
      <c r="K255" s="1016"/>
      <c r="L255" s="1018"/>
      <c r="M255" s="1021"/>
      <c r="N255" s="1024"/>
      <c r="O255" s="1031"/>
      <c r="P255" s="52"/>
      <c r="Q255" s="47"/>
      <c r="R255" s="74"/>
      <c r="S255" s="47"/>
      <c r="T255" s="52"/>
      <c r="U255" s="52"/>
      <c r="V255" s="52"/>
      <c r="W255" s="52"/>
      <c r="X255" s="52"/>
      <c r="Y255" s="52"/>
      <c r="Z255" s="52"/>
      <c r="AA255" s="52"/>
      <c r="AB255" s="52"/>
      <c r="AC255" s="52"/>
      <c r="AD255" s="52"/>
      <c r="AE255" s="52"/>
      <c r="AF255" s="52"/>
      <c r="AG255" s="52"/>
      <c r="AH255" s="52"/>
      <c r="AI255" s="52"/>
      <c r="AJ255" s="52"/>
      <c r="AK255" s="52"/>
      <c r="AL255" s="52"/>
      <c r="AM255" s="52"/>
      <c r="AN255" s="52"/>
      <c r="AO255" s="52"/>
      <c r="AP255" s="52"/>
    </row>
    <row r="256" spans="1:42" s="53" customFormat="1" ht="13.2">
      <c r="A256" s="990"/>
      <c r="B256" s="574" t="s">
        <v>790</v>
      </c>
      <c r="C256" s="869"/>
      <c r="D256" s="869"/>
      <c r="E256" s="1037"/>
      <c r="F256" s="1037"/>
      <c r="G256" s="1003"/>
      <c r="H256" s="838"/>
      <c r="I256" s="1014"/>
      <c r="J256" s="1029"/>
      <c r="K256" s="1016"/>
      <c r="L256" s="1018"/>
      <c r="M256" s="1021"/>
      <c r="N256" s="1024"/>
      <c r="O256" s="1031"/>
      <c r="P256" s="52"/>
      <c r="Q256" s="47"/>
      <c r="R256" s="74"/>
      <c r="S256" s="47"/>
      <c r="T256" s="52"/>
      <c r="U256" s="52"/>
      <c r="V256" s="52"/>
      <c r="W256" s="52"/>
      <c r="X256" s="52"/>
      <c r="Y256" s="52"/>
      <c r="Z256" s="52"/>
      <c r="AA256" s="52"/>
      <c r="AB256" s="52"/>
      <c r="AC256" s="52"/>
      <c r="AD256" s="52"/>
      <c r="AE256" s="52"/>
      <c r="AF256" s="52"/>
      <c r="AG256" s="52"/>
      <c r="AH256" s="52"/>
      <c r="AI256" s="52"/>
      <c r="AJ256" s="52"/>
      <c r="AK256" s="52"/>
      <c r="AL256" s="52"/>
      <c r="AM256" s="52"/>
      <c r="AN256" s="52"/>
      <c r="AO256" s="52"/>
      <c r="AP256" s="52"/>
    </row>
    <row r="257" spans="1:42" s="53" customFormat="1" ht="13.2">
      <c r="A257" s="985"/>
      <c r="B257" s="574" t="s">
        <v>833</v>
      </c>
      <c r="C257" s="870"/>
      <c r="D257" s="870"/>
      <c r="E257" s="1038"/>
      <c r="F257" s="1038"/>
      <c r="G257" s="992"/>
      <c r="H257" s="839"/>
      <c r="I257" s="1015"/>
      <c r="J257" s="1006"/>
      <c r="K257" s="1002"/>
      <c r="L257" s="1019"/>
      <c r="M257" s="1022"/>
      <c r="N257" s="1025"/>
      <c r="O257" s="1032"/>
      <c r="P257" s="52"/>
      <c r="Q257" s="47"/>
      <c r="R257" s="74"/>
      <c r="S257" s="47"/>
      <c r="T257" s="52"/>
      <c r="U257" s="52"/>
      <c r="V257" s="52"/>
      <c r="W257" s="52"/>
      <c r="X257" s="52"/>
      <c r="Y257" s="52"/>
      <c r="Z257" s="52"/>
      <c r="AA257" s="52"/>
      <c r="AB257" s="52"/>
      <c r="AC257" s="52"/>
      <c r="AD257" s="52"/>
      <c r="AE257" s="52"/>
      <c r="AF257" s="52"/>
      <c r="AG257" s="52"/>
      <c r="AH257" s="52"/>
      <c r="AI257" s="52"/>
      <c r="AJ257" s="52"/>
      <c r="AK257" s="52"/>
      <c r="AL257" s="52"/>
      <c r="AM257" s="52"/>
      <c r="AN257" s="52"/>
      <c r="AO257" s="52"/>
      <c r="AP257" s="52"/>
    </row>
    <row r="258" spans="1:42" s="53" customFormat="1" ht="13.2">
      <c r="A258" s="984" t="s">
        <v>1690</v>
      </c>
      <c r="B258" s="574" t="s">
        <v>723</v>
      </c>
      <c r="C258" s="868" t="s">
        <v>193</v>
      </c>
      <c r="D258" s="868" t="s">
        <v>421</v>
      </c>
      <c r="E258" s="1036" t="s">
        <v>46</v>
      </c>
      <c r="F258" s="1036" t="s">
        <v>61</v>
      </c>
      <c r="G258" s="991">
        <v>2049</v>
      </c>
      <c r="H258" s="718">
        <v>221700</v>
      </c>
      <c r="I258" s="1013"/>
      <c r="J258" s="1005">
        <f>$H$3</f>
        <v>0</v>
      </c>
      <c r="K258" s="1001">
        <f>SUM(G258-(G258*J258))</f>
        <v>2049</v>
      </c>
      <c r="L258" s="1017">
        <f>I258*K258</f>
        <v>0</v>
      </c>
      <c r="M258" s="1020" t="s">
        <v>300</v>
      </c>
      <c r="N258" s="1023">
        <v>0.184</v>
      </c>
      <c r="O258" s="1030">
        <v>46</v>
      </c>
      <c r="P258" s="52"/>
      <c r="Q258" s="47"/>
      <c r="R258" s="74"/>
      <c r="S258" s="47"/>
      <c r="T258" s="52"/>
      <c r="U258" s="52"/>
      <c r="V258" s="52"/>
      <c r="W258" s="52"/>
      <c r="X258" s="52"/>
      <c r="Y258" s="52"/>
      <c r="Z258" s="52"/>
      <c r="AA258" s="52"/>
      <c r="AB258" s="52"/>
      <c r="AC258" s="52"/>
      <c r="AD258" s="52"/>
      <c r="AE258" s="52"/>
      <c r="AF258" s="52"/>
      <c r="AG258" s="52"/>
      <c r="AH258" s="52"/>
      <c r="AI258" s="52"/>
      <c r="AJ258" s="52"/>
      <c r="AK258" s="52"/>
      <c r="AL258" s="52"/>
      <c r="AM258" s="52"/>
      <c r="AN258" s="52"/>
      <c r="AO258" s="52"/>
      <c r="AP258" s="52"/>
    </row>
    <row r="259" spans="1:42" s="53" customFormat="1" ht="13.2">
      <c r="A259" s="990"/>
      <c r="B259" s="574" t="s">
        <v>674</v>
      </c>
      <c r="C259" s="869"/>
      <c r="D259" s="869"/>
      <c r="E259" s="1037"/>
      <c r="F259" s="1037"/>
      <c r="G259" s="1003"/>
      <c r="H259" s="838"/>
      <c r="I259" s="1014"/>
      <c r="J259" s="1029"/>
      <c r="K259" s="1016"/>
      <c r="L259" s="1018"/>
      <c r="M259" s="1021"/>
      <c r="N259" s="1024"/>
      <c r="O259" s="1031"/>
      <c r="P259" s="52"/>
      <c r="Q259" s="47"/>
      <c r="R259" s="74"/>
      <c r="S259" s="47"/>
      <c r="T259" s="52"/>
      <c r="U259" s="52"/>
      <c r="V259" s="52"/>
      <c r="W259" s="52"/>
      <c r="X259" s="52"/>
      <c r="Y259" s="52"/>
      <c r="Z259" s="52"/>
      <c r="AA259" s="52"/>
      <c r="AB259" s="52"/>
      <c r="AC259" s="52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  <c r="AO259" s="52"/>
      <c r="AP259" s="52"/>
    </row>
    <row r="260" spans="1:42" s="53" customFormat="1" ht="13.2">
      <c r="A260" s="990"/>
      <c r="B260" s="574" t="s">
        <v>762</v>
      </c>
      <c r="C260" s="869"/>
      <c r="D260" s="869"/>
      <c r="E260" s="1037"/>
      <c r="F260" s="1037"/>
      <c r="G260" s="1003"/>
      <c r="H260" s="838"/>
      <c r="I260" s="1014"/>
      <c r="J260" s="1029"/>
      <c r="K260" s="1016"/>
      <c r="L260" s="1018"/>
      <c r="M260" s="1021"/>
      <c r="N260" s="1024"/>
      <c r="O260" s="1031"/>
      <c r="P260" s="52"/>
      <c r="Q260" s="47"/>
      <c r="R260" s="74"/>
      <c r="S260" s="47"/>
      <c r="T260" s="52"/>
      <c r="U260" s="52"/>
      <c r="V260" s="52"/>
      <c r="W260" s="52"/>
      <c r="X260" s="52"/>
      <c r="Y260" s="52"/>
      <c r="Z260" s="52"/>
      <c r="AA260" s="52"/>
      <c r="AB260" s="52"/>
      <c r="AC260" s="52"/>
      <c r="AD260" s="52"/>
      <c r="AE260" s="52"/>
      <c r="AF260" s="52"/>
      <c r="AG260" s="52"/>
      <c r="AH260" s="52"/>
      <c r="AI260" s="52"/>
      <c r="AJ260" s="52"/>
      <c r="AK260" s="52"/>
      <c r="AL260" s="52"/>
      <c r="AM260" s="52"/>
      <c r="AN260" s="52"/>
      <c r="AO260" s="52"/>
      <c r="AP260" s="52"/>
    </row>
    <row r="261" spans="1:42" s="53" customFormat="1" ht="13.2">
      <c r="A261" s="990"/>
      <c r="B261" s="574" t="s">
        <v>790</v>
      </c>
      <c r="C261" s="869"/>
      <c r="D261" s="869"/>
      <c r="E261" s="1037"/>
      <c r="F261" s="1037"/>
      <c r="G261" s="1003"/>
      <c r="H261" s="838"/>
      <c r="I261" s="1014"/>
      <c r="J261" s="1029"/>
      <c r="K261" s="1016"/>
      <c r="L261" s="1018"/>
      <c r="M261" s="1021"/>
      <c r="N261" s="1024"/>
      <c r="O261" s="1031"/>
      <c r="P261" s="52"/>
      <c r="Q261" s="47"/>
      <c r="R261" s="74"/>
      <c r="S261" s="47"/>
      <c r="T261" s="52"/>
      <c r="U261" s="52"/>
      <c r="V261" s="52"/>
      <c r="W261" s="52"/>
      <c r="X261" s="52"/>
      <c r="Y261" s="52"/>
      <c r="Z261" s="52"/>
      <c r="AA261" s="52"/>
      <c r="AB261" s="52"/>
      <c r="AC261" s="52"/>
      <c r="AD261" s="52"/>
      <c r="AE261" s="52"/>
      <c r="AF261" s="52"/>
      <c r="AG261" s="52"/>
      <c r="AH261" s="52"/>
      <c r="AI261" s="52"/>
      <c r="AJ261" s="52"/>
      <c r="AK261" s="52"/>
      <c r="AL261" s="52"/>
      <c r="AM261" s="52"/>
      <c r="AN261" s="52"/>
      <c r="AO261" s="52"/>
      <c r="AP261" s="52"/>
    </row>
    <row r="262" spans="1:42" s="53" customFormat="1" ht="13.2">
      <c r="A262" s="985"/>
      <c r="B262" s="574" t="s">
        <v>833</v>
      </c>
      <c r="C262" s="870"/>
      <c r="D262" s="870"/>
      <c r="E262" s="1038"/>
      <c r="F262" s="1038"/>
      <c r="G262" s="992"/>
      <c r="H262" s="839"/>
      <c r="I262" s="1015"/>
      <c r="J262" s="1006"/>
      <c r="K262" s="1002"/>
      <c r="L262" s="1019"/>
      <c r="M262" s="1022"/>
      <c r="N262" s="1025"/>
      <c r="O262" s="1032"/>
      <c r="P262" s="52"/>
      <c r="Q262" s="47"/>
      <c r="R262" s="74"/>
      <c r="S262" s="47"/>
      <c r="T262" s="52"/>
      <c r="U262" s="52"/>
      <c r="V262" s="52"/>
      <c r="W262" s="52"/>
      <c r="X262" s="52"/>
      <c r="Y262" s="52"/>
      <c r="Z262" s="52"/>
      <c r="AA262" s="52"/>
      <c r="AB262" s="52"/>
      <c r="AC262" s="52"/>
      <c r="AD262" s="52"/>
      <c r="AE262" s="52"/>
      <c r="AF262" s="52"/>
      <c r="AG262" s="52"/>
      <c r="AH262" s="52"/>
      <c r="AI262" s="52"/>
      <c r="AJ262" s="52"/>
      <c r="AK262" s="52"/>
      <c r="AL262" s="52"/>
      <c r="AM262" s="52"/>
      <c r="AN262" s="52"/>
      <c r="AO262" s="52"/>
      <c r="AP262" s="52"/>
    </row>
    <row r="263" spans="1:42" s="53" customFormat="1" ht="13.2">
      <c r="A263" s="984" t="s">
        <v>1691</v>
      </c>
      <c r="B263" s="574" t="s">
        <v>723</v>
      </c>
      <c r="C263" s="868" t="s">
        <v>193</v>
      </c>
      <c r="D263" s="868" t="s">
        <v>421</v>
      </c>
      <c r="E263" s="1036" t="s">
        <v>46</v>
      </c>
      <c r="F263" s="1036" t="s">
        <v>61</v>
      </c>
      <c r="G263" s="991">
        <v>2168</v>
      </c>
      <c r="H263" s="718">
        <v>234500</v>
      </c>
      <c r="I263" s="1013"/>
      <c r="J263" s="1005">
        <f>$H$3</f>
        <v>0</v>
      </c>
      <c r="K263" s="1001">
        <f>SUM(G263-(G263*J263))</f>
        <v>2168</v>
      </c>
      <c r="L263" s="1017">
        <f>I263*K263</f>
        <v>0</v>
      </c>
      <c r="M263" s="1020" t="s">
        <v>300</v>
      </c>
      <c r="N263" s="1023">
        <v>0.184</v>
      </c>
      <c r="O263" s="1030">
        <v>46</v>
      </c>
      <c r="P263" s="52"/>
      <c r="Q263" s="47"/>
      <c r="R263" s="74"/>
      <c r="S263" s="47"/>
      <c r="T263" s="52"/>
      <c r="U263" s="52"/>
      <c r="V263" s="52"/>
      <c r="W263" s="52"/>
      <c r="X263" s="52"/>
      <c r="Y263" s="52"/>
      <c r="Z263" s="52"/>
      <c r="AA263" s="52"/>
      <c r="AB263" s="52"/>
      <c r="AC263" s="52"/>
      <c r="AD263" s="52"/>
      <c r="AE263" s="52"/>
      <c r="AF263" s="52"/>
      <c r="AG263" s="52"/>
      <c r="AH263" s="52"/>
      <c r="AI263" s="52"/>
      <c r="AJ263" s="52"/>
      <c r="AK263" s="52"/>
      <c r="AL263" s="52"/>
      <c r="AM263" s="52"/>
      <c r="AN263" s="52"/>
      <c r="AO263" s="52"/>
      <c r="AP263" s="52"/>
    </row>
    <row r="264" spans="1:42" s="53" customFormat="1" ht="13.2">
      <c r="A264" s="990"/>
      <c r="B264" s="574" t="s">
        <v>674</v>
      </c>
      <c r="C264" s="869"/>
      <c r="D264" s="869"/>
      <c r="E264" s="1037"/>
      <c r="F264" s="1037"/>
      <c r="G264" s="1003"/>
      <c r="H264" s="838"/>
      <c r="I264" s="1014"/>
      <c r="J264" s="1029"/>
      <c r="K264" s="1016"/>
      <c r="L264" s="1018"/>
      <c r="M264" s="1021"/>
      <c r="N264" s="1024"/>
      <c r="O264" s="1031"/>
      <c r="P264" s="52"/>
      <c r="Q264" s="47"/>
      <c r="R264" s="74"/>
      <c r="S264" s="47"/>
      <c r="T264" s="52"/>
      <c r="U264" s="52"/>
      <c r="V264" s="52"/>
      <c r="W264" s="52"/>
      <c r="X264" s="52"/>
      <c r="Y264" s="52"/>
      <c r="Z264" s="52"/>
      <c r="AA264" s="52"/>
      <c r="AB264" s="52"/>
      <c r="AC264" s="52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  <c r="AN264" s="52"/>
      <c r="AO264" s="52"/>
      <c r="AP264" s="52"/>
    </row>
    <row r="265" spans="1:42" s="53" customFormat="1" ht="13.2">
      <c r="A265" s="990"/>
      <c r="B265" s="574" t="s">
        <v>762</v>
      </c>
      <c r="C265" s="869"/>
      <c r="D265" s="869"/>
      <c r="E265" s="1037"/>
      <c r="F265" s="1037"/>
      <c r="G265" s="1003"/>
      <c r="H265" s="838"/>
      <c r="I265" s="1014"/>
      <c r="J265" s="1029"/>
      <c r="K265" s="1016"/>
      <c r="L265" s="1018"/>
      <c r="M265" s="1021"/>
      <c r="N265" s="1024"/>
      <c r="O265" s="1031"/>
      <c r="P265" s="52"/>
      <c r="Q265" s="47"/>
      <c r="R265" s="74"/>
      <c r="S265" s="47"/>
      <c r="T265" s="52"/>
      <c r="U265" s="52"/>
      <c r="V265" s="52"/>
      <c r="W265" s="52"/>
      <c r="X265" s="52"/>
      <c r="Y265" s="52"/>
      <c r="Z265" s="52"/>
      <c r="AA265" s="52"/>
      <c r="AB265" s="52"/>
      <c r="AC265" s="52"/>
      <c r="AD265" s="52"/>
      <c r="AE265" s="52"/>
      <c r="AF265" s="52"/>
      <c r="AG265" s="52"/>
      <c r="AH265" s="52"/>
      <c r="AI265" s="52"/>
      <c r="AJ265" s="52"/>
      <c r="AK265" s="52"/>
      <c r="AL265" s="52"/>
      <c r="AM265" s="52"/>
      <c r="AN265" s="52"/>
      <c r="AO265" s="52"/>
      <c r="AP265" s="52"/>
    </row>
    <row r="266" spans="1:42" s="53" customFormat="1" ht="13.2">
      <c r="A266" s="990"/>
      <c r="B266" s="574" t="s">
        <v>790</v>
      </c>
      <c r="C266" s="869"/>
      <c r="D266" s="869"/>
      <c r="E266" s="1037"/>
      <c r="F266" s="1037"/>
      <c r="G266" s="1003"/>
      <c r="H266" s="838"/>
      <c r="I266" s="1014"/>
      <c r="J266" s="1029"/>
      <c r="K266" s="1016"/>
      <c r="L266" s="1018"/>
      <c r="M266" s="1021"/>
      <c r="N266" s="1024"/>
      <c r="O266" s="1031"/>
      <c r="P266" s="52"/>
      <c r="Q266" s="47"/>
      <c r="R266" s="74"/>
      <c r="S266" s="47"/>
      <c r="T266" s="52"/>
      <c r="U266" s="52"/>
      <c r="V266" s="52"/>
      <c r="W266" s="52"/>
      <c r="X266" s="52"/>
      <c r="Y266" s="52"/>
      <c r="Z266" s="52"/>
      <c r="AA266" s="52"/>
      <c r="AB266" s="52"/>
      <c r="AC266" s="52"/>
      <c r="AD266" s="52"/>
      <c r="AE266" s="52"/>
      <c r="AF266" s="52"/>
      <c r="AG266" s="52"/>
      <c r="AH266" s="52"/>
      <c r="AI266" s="52"/>
      <c r="AJ266" s="52"/>
      <c r="AK266" s="52"/>
      <c r="AL266" s="52"/>
      <c r="AM266" s="52"/>
      <c r="AN266" s="52"/>
      <c r="AO266" s="52"/>
      <c r="AP266" s="52"/>
    </row>
    <row r="267" spans="1:42" s="53" customFormat="1" ht="13.2">
      <c r="A267" s="985"/>
      <c r="B267" s="574" t="s">
        <v>833</v>
      </c>
      <c r="C267" s="870"/>
      <c r="D267" s="870"/>
      <c r="E267" s="1038"/>
      <c r="F267" s="1038"/>
      <c r="G267" s="992"/>
      <c r="H267" s="839"/>
      <c r="I267" s="1015"/>
      <c r="J267" s="1006"/>
      <c r="K267" s="1002"/>
      <c r="L267" s="1019"/>
      <c r="M267" s="1022"/>
      <c r="N267" s="1025"/>
      <c r="O267" s="1032"/>
      <c r="P267" s="52"/>
      <c r="Q267" s="47"/>
      <c r="R267" s="74"/>
      <c r="S267" s="47"/>
      <c r="T267" s="52"/>
      <c r="U267" s="52"/>
      <c r="V267" s="52"/>
      <c r="W267" s="52"/>
      <c r="X267" s="52"/>
      <c r="Y267" s="52"/>
      <c r="Z267" s="52"/>
      <c r="AA267" s="52"/>
      <c r="AB267" s="52"/>
      <c r="AC267" s="52"/>
      <c r="AD267" s="52"/>
      <c r="AE267" s="52"/>
      <c r="AF267" s="52"/>
      <c r="AG267" s="52"/>
      <c r="AH267" s="52"/>
      <c r="AI267" s="52"/>
      <c r="AJ267" s="52"/>
      <c r="AK267" s="52"/>
      <c r="AL267" s="52"/>
      <c r="AM267" s="52"/>
      <c r="AN267" s="52"/>
      <c r="AO267" s="52"/>
      <c r="AP267" s="52"/>
    </row>
    <row r="268" spans="1:42" s="53" customFormat="1" ht="13.2">
      <c r="A268" s="984" t="s">
        <v>1692</v>
      </c>
      <c r="B268" s="574" t="s">
        <v>723</v>
      </c>
      <c r="C268" s="868" t="s">
        <v>431</v>
      </c>
      <c r="D268" s="868" t="s">
        <v>432</v>
      </c>
      <c r="E268" s="1036" t="s">
        <v>55</v>
      </c>
      <c r="F268" s="1036" t="s">
        <v>45</v>
      </c>
      <c r="G268" s="843">
        <v>1822</v>
      </c>
      <c r="H268" s="718">
        <v>197100</v>
      </c>
      <c r="I268" s="1013"/>
      <c r="J268" s="1005">
        <f>$H$3</f>
        <v>0</v>
      </c>
      <c r="K268" s="1001">
        <f>SUM(G268-(G268*J268))</f>
        <v>1822</v>
      </c>
      <c r="L268" s="1017">
        <f>I268*K268</f>
        <v>0</v>
      </c>
      <c r="M268" s="1020" t="s">
        <v>297</v>
      </c>
      <c r="N268" s="1023">
        <v>0.249</v>
      </c>
      <c r="O268" s="1030">
        <v>42</v>
      </c>
      <c r="P268" s="52"/>
      <c r="Q268" s="47"/>
      <c r="R268" s="74"/>
      <c r="S268" s="47"/>
      <c r="T268" s="52"/>
      <c r="U268" s="52"/>
      <c r="V268" s="52"/>
      <c r="W268" s="52"/>
      <c r="X268" s="52"/>
      <c r="Y268" s="52"/>
      <c r="Z268" s="52"/>
      <c r="AA268" s="52"/>
      <c r="AB268" s="52"/>
      <c r="AC268" s="52"/>
      <c r="AD268" s="52"/>
      <c r="AE268" s="52"/>
      <c r="AF268" s="52"/>
      <c r="AG268" s="52"/>
      <c r="AH268" s="52"/>
      <c r="AI268" s="52"/>
      <c r="AJ268" s="52"/>
      <c r="AK268" s="52"/>
      <c r="AL268" s="52"/>
      <c r="AM268" s="52"/>
      <c r="AN268" s="52"/>
      <c r="AO268" s="52"/>
      <c r="AP268" s="52"/>
    </row>
    <row r="269" spans="1:42" s="53" customFormat="1" ht="13.2">
      <c r="A269" s="990"/>
      <c r="B269" s="574" t="s">
        <v>674</v>
      </c>
      <c r="C269" s="869"/>
      <c r="D269" s="869"/>
      <c r="E269" s="1037"/>
      <c r="F269" s="1037"/>
      <c r="G269" s="844"/>
      <c r="H269" s="838"/>
      <c r="I269" s="1014"/>
      <c r="J269" s="1029"/>
      <c r="K269" s="1016"/>
      <c r="L269" s="1018"/>
      <c r="M269" s="1021"/>
      <c r="N269" s="1024"/>
      <c r="O269" s="1031"/>
      <c r="P269" s="52"/>
      <c r="Q269" s="47"/>
      <c r="R269" s="74"/>
      <c r="S269" s="47"/>
      <c r="T269" s="52"/>
      <c r="U269" s="52"/>
      <c r="V269" s="52"/>
      <c r="W269" s="52"/>
      <c r="X269" s="52"/>
      <c r="Y269" s="52"/>
      <c r="Z269" s="52"/>
      <c r="AA269" s="52"/>
      <c r="AB269" s="52"/>
      <c r="AC269" s="52"/>
      <c r="AD269" s="52"/>
      <c r="AE269" s="52"/>
      <c r="AF269" s="52"/>
      <c r="AG269" s="52"/>
      <c r="AH269" s="52"/>
      <c r="AI269" s="52"/>
      <c r="AJ269" s="52"/>
      <c r="AK269" s="52"/>
      <c r="AL269" s="52"/>
      <c r="AM269" s="52"/>
      <c r="AN269" s="52"/>
      <c r="AO269" s="52"/>
      <c r="AP269" s="52"/>
    </row>
    <row r="270" spans="1:42" s="53" customFormat="1" ht="13.2">
      <c r="A270" s="990"/>
      <c r="B270" s="574" t="s">
        <v>790</v>
      </c>
      <c r="C270" s="869"/>
      <c r="D270" s="869"/>
      <c r="E270" s="1037"/>
      <c r="F270" s="1037"/>
      <c r="G270" s="844"/>
      <c r="H270" s="838"/>
      <c r="I270" s="1014"/>
      <c r="J270" s="1029"/>
      <c r="K270" s="1016"/>
      <c r="L270" s="1018"/>
      <c r="M270" s="1021"/>
      <c r="N270" s="1024"/>
      <c r="O270" s="1031"/>
      <c r="P270" s="52"/>
      <c r="Q270" s="47"/>
      <c r="R270" s="74"/>
      <c r="S270" s="47"/>
      <c r="T270" s="52"/>
      <c r="U270" s="52"/>
      <c r="V270" s="52"/>
      <c r="W270" s="52"/>
      <c r="X270" s="52"/>
      <c r="Y270" s="52"/>
      <c r="Z270" s="52"/>
      <c r="AA270" s="52"/>
      <c r="AB270" s="52"/>
      <c r="AC270" s="52"/>
      <c r="AD270" s="52"/>
      <c r="AE270" s="52"/>
      <c r="AF270" s="52"/>
      <c r="AG270" s="52"/>
      <c r="AH270" s="52"/>
      <c r="AI270" s="52"/>
      <c r="AJ270" s="52"/>
      <c r="AK270" s="52"/>
      <c r="AL270" s="52"/>
      <c r="AM270" s="52"/>
      <c r="AN270" s="52"/>
      <c r="AO270" s="52"/>
      <c r="AP270" s="52"/>
    </row>
    <row r="271" spans="1:42" s="53" customFormat="1" ht="13.2">
      <c r="A271" s="985"/>
      <c r="B271" s="574" t="s">
        <v>833</v>
      </c>
      <c r="C271" s="870"/>
      <c r="D271" s="870"/>
      <c r="E271" s="1038"/>
      <c r="F271" s="1038"/>
      <c r="G271" s="845"/>
      <c r="H271" s="839"/>
      <c r="I271" s="1015"/>
      <c r="J271" s="1006"/>
      <c r="K271" s="1002"/>
      <c r="L271" s="1019"/>
      <c r="M271" s="1022"/>
      <c r="N271" s="1025"/>
      <c r="O271" s="1032"/>
      <c r="P271" s="52"/>
      <c r="Q271" s="47"/>
      <c r="R271" s="74"/>
      <c r="S271" s="47"/>
      <c r="T271" s="52"/>
      <c r="U271" s="52"/>
      <c r="V271" s="52"/>
      <c r="W271" s="52"/>
      <c r="X271" s="52"/>
      <c r="Y271" s="52"/>
      <c r="Z271" s="52"/>
      <c r="AA271" s="52"/>
      <c r="AB271" s="52"/>
      <c r="AC271" s="52"/>
      <c r="AD271" s="52"/>
      <c r="AE271" s="52"/>
      <c r="AF271" s="52"/>
      <c r="AG271" s="52"/>
      <c r="AH271" s="52"/>
      <c r="AI271" s="52"/>
      <c r="AJ271" s="52"/>
      <c r="AK271" s="52"/>
      <c r="AL271" s="52"/>
      <c r="AM271" s="52"/>
      <c r="AN271" s="52"/>
      <c r="AO271" s="52"/>
      <c r="AP271" s="52"/>
    </row>
    <row r="272" spans="1:42" s="53" customFormat="1" ht="13.2">
      <c r="A272" s="984" t="s">
        <v>1497</v>
      </c>
      <c r="B272" s="574" t="s">
        <v>723</v>
      </c>
      <c r="C272" s="868" t="s">
        <v>431</v>
      </c>
      <c r="D272" s="868" t="s">
        <v>432</v>
      </c>
      <c r="E272" s="1036" t="s">
        <v>55</v>
      </c>
      <c r="F272" s="1036" t="s">
        <v>45</v>
      </c>
      <c r="G272" s="843">
        <v>1756</v>
      </c>
      <c r="H272" s="718">
        <v>190000</v>
      </c>
      <c r="I272" s="1013"/>
      <c r="J272" s="1005">
        <f>$H$3</f>
        <v>0</v>
      </c>
      <c r="K272" s="1001">
        <f>SUM(G272-(G272*J272))</f>
        <v>1756</v>
      </c>
      <c r="L272" s="1017">
        <f>I272*K272</f>
        <v>0</v>
      </c>
      <c r="M272" s="1020" t="s">
        <v>297</v>
      </c>
      <c r="N272" s="1023">
        <v>0.249</v>
      </c>
      <c r="O272" s="1030">
        <v>42</v>
      </c>
      <c r="P272" s="52"/>
      <c r="Q272" s="47"/>
      <c r="R272" s="74"/>
      <c r="S272" s="47"/>
      <c r="T272" s="52"/>
      <c r="U272" s="52"/>
      <c r="V272" s="52"/>
      <c r="W272" s="52"/>
      <c r="X272" s="52"/>
      <c r="Y272" s="52"/>
      <c r="Z272" s="52"/>
      <c r="AA272" s="52"/>
      <c r="AB272" s="52"/>
      <c r="AC272" s="52"/>
      <c r="AD272" s="52"/>
      <c r="AE272" s="52"/>
      <c r="AF272" s="52"/>
      <c r="AG272" s="52"/>
      <c r="AH272" s="52"/>
      <c r="AI272" s="52"/>
      <c r="AJ272" s="52"/>
      <c r="AK272" s="52"/>
      <c r="AL272" s="52"/>
      <c r="AM272" s="52"/>
      <c r="AN272" s="52"/>
      <c r="AO272" s="52"/>
      <c r="AP272" s="52"/>
    </row>
    <row r="273" spans="1:42" s="53" customFormat="1" ht="13.2">
      <c r="A273" s="990"/>
      <c r="B273" s="574" t="s">
        <v>674</v>
      </c>
      <c r="C273" s="869"/>
      <c r="D273" s="869"/>
      <c r="E273" s="1037"/>
      <c r="F273" s="1037"/>
      <c r="G273" s="844"/>
      <c r="H273" s="838"/>
      <c r="I273" s="1014"/>
      <c r="J273" s="1029"/>
      <c r="K273" s="1016"/>
      <c r="L273" s="1018"/>
      <c r="M273" s="1021"/>
      <c r="N273" s="1024"/>
      <c r="O273" s="1031"/>
      <c r="P273" s="52"/>
      <c r="Q273" s="47"/>
      <c r="R273" s="74"/>
      <c r="S273" s="47"/>
      <c r="T273" s="52"/>
      <c r="U273" s="52"/>
      <c r="V273" s="52"/>
      <c r="W273" s="52"/>
      <c r="X273" s="52"/>
      <c r="Y273" s="52"/>
      <c r="Z273" s="52"/>
      <c r="AA273" s="52"/>
      <c r="AB273" s="52"/>
      <c r="AC273" s="52"/>
      <c r="AD273" s="52"/>
      <c r="AE273" s="52"/>
      <c r="AF273" s="52"/>
      <c r="AG273" s="52"/>
      <c r="AH273" s="52"/>
      <c r="AI273" s="52"/>
      <c r="AJ273" s="52"/>
      <c r="AK273" s="52"/>
      <c r="AL273" s="52"/>
      <c r="AM273" s="52"/>
      <c r="AN273" s="52"/>
      <c r="AO273" s="52"/>
      <c r="AP273" s="52"/>
    </row>
    <row r="274" spans="1:42" s="53" customFormat="1" ht="13.2">
      <c r="A274" s="990"/>
      <c r="B274" s="574" t="s">
        <v>790</v>
      </c>
      <c r="C274" s="869"/>
      <c r="D274" s="869"/>
      <c r="E274" s="1037"/>
      <c r="F274" s="1037"/>
      <c r="G274" s="844"/>
      <c r="H274" s="838"/>
      <c r="I274" s="1014"/>
      <c r="J274" s="1029"/>
      <c r="K274" s="1016"/>
      <c r="L274" s="1018"/>
      <c r="M274" s="1021"/>
      <c r="N274" s="1024"/>
      <c r="O274" s="1031"/>
      <c r="P274" s="52"/>
      <c r="Q274" s="47"/>
      <c r="R274" s="74"/>
      <c r="S274" s="47"/>
      <c r="T274" s="52"/>
      <c r="U274" s="52"/>
      <c r="V274" s="52"/>
      <c r="W274" s="52"/>
      <c r="X274" s="52"/>
      <c r="Y274" s="52"/>
      <c r="Z274" s="52"/>
      <c r="AA274" s="52"/>
      <c r="AB274" s="52"/>
      <c r="AC274" s="52"/>
      <c r="AD274" s="52"/>
      <c r="AE274" s="52"/>
      <c r="AF274" s="52"/>
      <c r="AG274" s="52"/>
      <c r="AH274" s="52"/>
      <c r="AI274" s="52"/>
      <c r="AJ274" s="52"/>
      <c r="AK274" s="52"/>
      <c r="AL274" s="52"/>
      <c r="AM274" s="52"/>
      <c r="AN274" s="52"/>
      <c r="AO274" s="52"/>
      <c r="AP274" s="52"/>
    </row>
    <row r="275" spans="1:42" s="53" customFormat="1" ht="13.2">
      <c r="A275" s="985"/>
      <c r="B275" s="574" t="s">
        <v>833</v>
      </c>
      <c r="C275" s="870"/>
      <c r="D275" s="870"/>
      <c r="E275" s="1038"/>
      <c r="F275" s="1038"/>
      <c r="G275" s="845"/>
      <c r="H275" s="839"/>
      <c r="I275" s="1015"/>
      <c r="J275" s="1006"/>
      <c r="K275" s="1002"/>
      <c r="L275" s="1019"/>
      <c r="M275" s="1022"/>
      <c r="N275" s="1025"/>
      <c r="O275" s="1032"/>
      <c r="P275" s="52"/>
      <c r="Q275" s="47"/>
      <c r="R275" s="74"/>
      <c r="S275" s="47"/>
      <c r="T275" s="52"/>
      <c r="U275" s="52"/>
      <c r="V275" s="52"/>
      <c r="W275" s="52"/>
      <c r="X275" s="52"/>
      <c r="Y275" s="52"/>
      <c r="Z275" s="52"/>
      <c r="AA275" s="52"/>
      <c r="AB275" s="52"/>
      <c r="AC275" s="52"/>
      <c r="AD275" s="52"/>
      <c r="AE275" s="52"/>
      <c r="AF275" s="52"/>
      <c r="AG275" s="52"/>
      <c r="AH275" s="52"/>
      <c r="AI275" s="52"/>
      <c r="AJ275" s="52"/>
      <c r="AK275" s="52"/>
      <c r="AL275" s="52"/>
      <c r="AM275" s="52"/>
      <c r="AN275" s="52"/>
      <c r="AO275" s="52"/>
      <c r="AP275" s="52"/>
    </row>
    <row r="276" spans="1:42" s="53" customFormat="1" ht="13.2">
      <c r="A276" s="984" t="s">
        <v>1693</v>
      </c>
      <c r="B276" s="574" t="s">
        <v>723</v>
      </c>
      <c r="C276" s="868" t="s">
        <v>431</v>
      </c>
      <c r="D276" s="868" t="s">
        <v>432</v>
      </c>
      <c r="E276" s="1036" t="s">
        <v>55</v>
      </c>
      <c r="F276" s="1036" t="s">
        <v>45</v>
      </c>
      <c r="G276" s="843">
        <v>1544</v>
      </c>
      <c r="H276" s="718">
        <v>167000</v>
      </c>
      <c r="I276" s="1013"/>
      <c r="J276" s="1005">
        <f>$H$3</f>
        <v>0</v>
      </c>
      <c r="K276" s="1001">
        <f>SUM(G276-(G276*J276))</f>
        <v>1544</v>
      </c>
      <c r="L276" s="1017">
        <f>I276*K276</f>
        <v>0</v>
      </c>
      <c r="M276" s="1020" t="s">
        <v>297</v>
      </c>
      <c r="N276" s="1023">
        <v>0.249</v>
      </c>
      <c r="O276" s="1030">
        <v>42</v>
      </c>
      <c r="P276" s="52"/>
      <c r="Q276" s="47"/>
      <c r="R276" s="74"/>
      <c r="S276" s="47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52"/>
    </row>
    <row r="277" spans="1:42" s="53" customFormat="1" ht="13.2">
      <c r="A277" s="990"/>
      <c r="B277" s="574" t="s">
        <v>674</v>
      </c>
      <c r="C277" s="869"/>
      <c r="D277" s="869"/>
      <c r="E277" s="1037"/>
      <c r="F277" s="1037"/>
      <c r="G277" s="844"/>
      <c r="H277" s="838"/>
      <c r="I277" s="1014"/>
      <c r="J277" s="1029"/>
      <c r="K277" s="1016"/>
      <c r="L277" s="1018"/>
      <c r="M277" s="1021"/>
      <c r="N277" s="1024"/>
      <c r="O277" s="1031"/>
      <c r="P277" s="52"/>
      <c r="Q277" s="47"/>
      <c r="R277" s="74"/>
      <c r="S277" s="47"/>
      <c r="T277" s="52"/>
      <c r="U277" s="52"/>
      <c r="V277" s="52"/>
      <c r="W277" s="52"/>
      <c r="X277" s="52"/>
      <c r="Y277" s="52"/>
      <c r="Z277" s="52"/>
      <c r="AA277" s="52"/>
      <c r="AB277" s="52"/>
      <c r="AC277" s="52"/>
      <c r="AD277" s="52"/>
      <c r="AE277" s="52"/>
      <c r="AF277" s="52"/>
      <c r="AG277" s="52"/>
      <c r="AH277" s="52"/>
      <c r="AI277" s="52"/>
      <c r="AJ277" s="52"/>
      <c r="AK277" s="52"/>
      <c r="AL277" s="52"/>
      <c r="AM277" s="52"/>
      <c r="AN277" s="52"/>
      <c r="AO277" s="52"/>
      <c r="AP277" s="52"/>
    </row>
    <row r="278" spans="1:42" s="53" customFormat="1" ht="13.2">
      <c r="A278" s="990"/>
      <c r="B278" s="574" t="s">
        <v>790</v>
      </c>
      <c r="C278" s="869"/>
      <c r="D278" s="869"/>
      <c r="E278" s="1037"/>
      <c r="F278" s="1037"/>
      <c r="G278" s="844"/>
      <c r="H278" s="838"/>
      <c r="I278" s="1014"/>
      <c r="J278" s="1029"/>
      <c r="K278" s="1016"/>
      <c r="L278" s="1018"/>
      <c r="M278" s="1021"/>
      <c r="N278" s="1024"/>
      <c r="O278" s="1031"/>
      <c r="P278" s="52"/>
      <c r="Q278" s="47"/>
      <c r="R278" s="74"/>
      <c r="S278" s="47"/>
      <c r="T278" s="52"/>
      <c r="U278" s="52"/>
      <c r="V278" s="52"/>
      <c r="W278" s="52"/>
      <c r="X278" s="52"/>
      <c r="Y278" s="52"/>
      <c r="Z278" s="52"/>
      <c r="AA278" s="52"/>
      <c r="AB278" s="52"/>
      <c r="AC278" s="52"/>
      <c r="AD278" s="52"/>
      <c r="AE278" s="52"/>
      <c r="AF278" s="52"/>
      <c r="AG278" s="52"/>
      <c r="AH278" s="52"/>
      <c r="AI278" s="52"/>
      <c r="AJ278" s="52"/>
      <c r="AK278" s="52"/>
      <c r="AL278" s="52"/>
      <c r="AM278" s="52"/>
      <c r="AN278" s="52"/>
      <c r="AO278" s="52"/>
      <c r="AP278" s="52"/>
    </row>
    <row r="279" spans="1:42" s="53" customFormat="1" ht="13.2">
      <c r="A279" s="985"/>
      <c r="B279" s="574" t="s">
        <v>833</v>
      </c>
      <c r="C279" s="870"/>
      <c r="D279" s="870"/>
      <c r="E279" s="1038"/>
      <c r="F279" s="1038"/>
      <c r="G279" s="845"/>
      <c r="H279" s="839"/>
      <c r="I279" s="1015"/>
      <c r="J279" s="1006"/>
      <c r="K279" s="1002"/>
      <c r="L279" s="1019"/>
      <c r="M279" s="1022"/>
      <c r="N279" s="1025"/>
      <c r="O279" s="1032"/>
      <c r="P279" s="52"/>
      <c r="Q279" s="47"/>
      <c r="R279" s="74"/>
      <c r="S279" s="47"/>
      <c r="T279" s="52"/>
      <c r="U279" s="52"/>
      <c r="V279" s="52"/>
      <c r="W279" s="52"/>
      <c r="X279" s="52"/>
      <c r="Y279" s="52"/>
      <c r="Z279" s="52"/>
      <c r="AA279" s="52"/>
      <c r="AB279" s="52"/>
      <c r="AC279" s="52"/>
      <c r="AD279" s="52"/>
      <c r="AE279" s="52"/>
      <c r="AF279" s="52"/>
      <c r="AG279" s="52"/>
      <c r="AH279" s="52"/>
      <c r="AI279" s="52"/>
      <c r="AJ279" s="52"/>
      <c r="AK279" s="52"/>
      <c r="AL279" s="52"/>
      <c r="AM279" s="52"/>
      <c r="AN279" s="52"/>
      <c r="AO279" s="52"/>
      <c r="AP279" s="52"/>
    </row>
    <row r="280" spans="1:42" s="53" customFormat="1" ht="13.2">
      <c r="A280" s="984" t="s">
        <v>1694</v>
      </c>
      <c r="B280" s="574" t="s">
        <v>676</v>
      </c>
      <c r="C280" s="868" t="s">
        <v>205</v>
      </c>
      <c r="D280" s="868" t="s">
        <v>54</v>
      </c>
      <c r="E280" s="1036" t="s">
        <v>34</v>
      </c>
      <c r="F280" s="1036" t="s">
        <v>217</v>
      </c>
      <c r="G280" s="843">
        <v>3272</v>
      </c>
      <c r="H280" s="718">
        <v>353900</v>
      </c>
      <c r="I280" s="1013"/>
      <c r="J280" s="1005">
        <f>$H$3</f>
        <v>0</v>
      </c>
      <c r="K280" s="1001">
        <f>SUM(G280-(G280*J280))</f>
        <v>3272</v>
      </c>
      <c r="L280" s="1017">
        <f>I280*K280</f>
        <v>0</v>
      </c>
      <c r="M280" s="1020" t="s">
        <v>376</v>
      </c>
      <c r="N280" s="1023">
        <v>0.23699999999999999</v>
      </c>
      <c r="O280" s="1030">
        <v>60</v>
      </c>
      <c r="P280" s="52"/>
      <c r="Q280" s="47"/>
      <c r="R280" s="74"/>
      <c r="S280" s="47"/>
      <c r="T280" s="52"/>
      <c r="U280" s="52"/>
      <c r="V280" s="52"/>
      <c r="W280" s="52"/>
      <c r="X280" s="52"/>
      <c r="Y280" s="52"/>
      <c r="Z280" s="52"/>
      <c r="AA280" s="52"/>
      <c r="AB280" s="52"/>
      <c r="AC280" s="52"/>
      <c r="AD280" s="52"/>
      <c r="AE280" s="52"/>
      <c r="AF280" s="52"/>
      <c r="AG280" s="52"/>
      <c r="AH280" s="52"/>
      <c r="AI280" s="52"/>
      <c r="AJ280" s="52"/>
      <c r="AK280" s="52"/>
      <c r="AL280" s="52"/>
      <c r="AM280" s="52"/>
      <c r="AN280" s="52"/>
      <c r="AO280" s="52"/>
      <c r="AP280" s="52"/>
    </row>
    <row r="281" spans="1:42" s="53" customFormat="1" ht="13.2">
      <c r="A281" s="990"/>
      <c r="B281" s="574" t="s">
        <v>763</v>
      </c>
      <c r="C281" s="869"/>
      <c r="D281" s="869"/>
      <c r="E281" s="1037"/>
      <c r="F281" s="1037"/>
      <c r="G281" s="844"/>
      <c r="H281" s="838"/>
      <c r="I281" s="1014"/>
      <c r="J281" s="1029"/>
      <c r="K281" s="1016"/>
      <c r="L281" s="1018"/>
      <c r="M281" s="1021"/>
      <c r="N281" s="1024"/>
      <c r="O281" s="1031"/>
      <c r="P281" s="52"/>
      <c r="Q281" s="47"/>
      <c r="R281" s="74"/>
      <c r="S281" s="47"/>
      <c r="T281" s="52"/>
      <c r="U281" s="52"/>
      <c r="V281" s="52"/>
      <c r="W281" s="52"/>
      <c r="X281" s="52"/>
      <c r="Y281" s="52"/>
      <c r="Z281" s="52"/>
      <c r="AA281" s="52"/>
      <c r="AB281" s="52"/>
      <c r="AC281" s="52"/>
      <c r="AD281" s="52"/>
      <c r="AE281" s="52"/>
      <c r="AF281" s="52"/>
      <c r="AG281" s="52"/>
      <c r="AH281" s="52"/>
      <c r="AI281" s="52"/>
      <c r="AJ281" s="52"/>
      <c r="AK281" s="52"/>
      <c r="AL281" s="52"/>
      <c r="AM281" s="52"/>
      <c r="AN281" s="52"/>
      <c r="AO281" s="52"/>
      <c r="AP281" s="52"/>
    </row>
    <row r="282" spans="1:42" s="53" customFormat="1" ht="13.2">
      <c r="A282" s="990"/>
      <c r="B282" s="574" t="s">
        <v>791</v>
      </c>
      <c r="C282" s="869"/>
      <c r="D282" s="869"/>
      <c r="E282" s="1037"/>
      <c r="F282" s="1037"/>
      <c r="G282" s="844"/>
      <c r="H282" s="838"/>
      <c r="I282" s="1014"/>
      <c r="J282" s="1029"/>
      <c r="K282" s="1016"/>
      <c r="L282" s="1018"/>
      <c r="M282" s="1021"/>
      <c r="N282" s="1024"/>
      <c r="O282" s="1031"/>
      <c r="P282" s="52"/>
      <c r="Q282" s="47"/>
      <c r="R282" s="74"/>
      <c r="S282" s="47"/>
      <c r="T282" s="52"/>
      <c r="U282" s="52"/>
      <c r="V282" s="52"/>
      <c r="W282" s="52"/>
      <c r="X282" s="52"/>
      <c r="Y282" s="52"/>
      <c r="Z282" s="52"/>
      <c r="AA282" s="52"/>
      <c r="AB282" s="52"/>
      <c r="AC282" s="52"/>
      <c r="AD282" s="52"/>
      <c r="AE282" s="52"/>
      <c r="AF282" s="52"/>
      <c r="AG282" s="52"/>
      <c r="AH282" s="52"/>
      <c r="AI282" s="52"/>
      <c r="AJ282" s="52"/>
      <c r="AK282" s="52"/>
      <c r="AL282" s="52"/>
      <c r="AM282" s="52"/>
      <c r="AN282" s="52"/>
      <c r="AO282" s="52"/>
      <c r="AP282" s="52"/>
    </row>
    <row r="283" spans="1:42" s="53" customFormat="1" ht="13.2">
      <c r="A283" s="985"/>
      <c r="B283" s="574" t="s">
        <v>834</v>
      </c>
      <c r="C283" s="870"/>
      <c r="D283" s="870"/>
      <c r="E283" s="1038"/>
      <c r="F283" s="1038"/>
      <c r="G283" s="845"/>
      <c r="H283" s="839"/>
      <c r="I283" s="1015"/>
      <c r="J283" s="1006"/>
      <c r="K283" s="1002"/>
      <c r="L283" s="1019"/>
      <c r="M283" s="1022"/>
      <c r="N283" s="1025"/>
      <c r="O283" s="1032"/>
      <c r="P283" s="52"/>
      <c r="Q283" s="47"/>
      <c r="R283" s="74"/>
      <c r="S283" s="47"/>
      <c r="T283" s="52"/>
      <c r="U283" s="52"/>
      <c r="V283" s="52"/>
      <c r="W283" s="52"/>
      <c r="X283" s="52"/>
      <c r="Y283" s="52"/>
      <c r="Z283" s="52"/>
      <c r="AA283" s="52"/>
      <c r="AB283" s="52"/>
      <c r="AC283" s="52"/>
      <c r="AD283" s="52"/>
      <c r="AE283" s="52"/>
      <c r="AF283" s="52"/>
      <c r="AG283" s="52"/>
      <c r="AH283" s="52"/>
      <c r="AI283" s="52"/>
      <c r="AJ283" s="52"/>
      <c r="AK283" s="52"/>
      <c r="AL283" s="52"/>
      <c r="AM283" s="52"/>
      <c r="AN283" s="52"/>
      <c r="AO283" s="52"/>
      <c r="AP283" s="52"/>
    </row>
    <row r="284" spans="1:42" s="53" customFormat="1" ht="13.2">
      <c r="A284" s="984" t="s">
        <v>1498</v>
      </c>
      <c r="B284" s="574" t="s">
        <v>676</v>
      </c>
      <c r="C284" s="868" t="s">
        <v>205</v>
      </c>
      <c r="D284" s="868" t="s">
        <v>54</v>
      </c>
      <c r="E284" s="1036" t="s">
        <v>34</v>
      </c>
      <c r="F284" s="1036" t="s">
        <v>217</v>
      </c>
      <c r="G284" s="843">
        <v>3207</v>
      </c>
      <c r="H284" s="718">
        <v>346900</v>
      </c>
      <c r="I284" s="1013"/>
      <c r="J284" s="1005">
        <f>$H$3</f>
        <v>0</v>
      </c>
      <c r="K284" s="1001">
        <f>SUM(G284-(G284*J284))</f>
        <v>3207</v>
      </c>
      <c r="L284" s="1017">
        <f>I284*K284</f>
        <v>0</v>
      </c>
      <c r="M284" s="1020" t="s">
        <v>376</v>
      </c>
      <c r="N284" s="1023">
        <v>0.23699999999999999</v>
      </c>
      <c r="O284" s="1030">
        <v>60</v>
      </c>
      <c r="P284" s="52"/>
      <c r="Q284" s="47"/>
      <c r="R284" s="74"/>
      <c r="S284" s="47"/>
      <c r="T284" s="52"/>
      <c r="U284" s="52"/>
      <c r="V284" s="52"/>
      <c r="W284" s="52"/>
      <c r="X284" s="52"/>
      <c r="Y284" s="52"/>
      <c r="Z284" s="52"/>
      <c r="AA284" s="52"/>
      <c r="AB284" s="52"/>
      <c r="AC284" s="52"/>
      <c r="AD284" s="52"/>
      <c r="AE284" s="52"/>
      <c r="AF284" s="52"/>
      <c r="AG284" s="52"/>
      <c r="AH284" s="52"/>
      <c r="AI284" s="52"/>
      <c r="AJ284" s="52"/>
      <c r="AK284" s="52"/>
      <c r="AL284" s="52"/>
      <c r="AM284" s="52"/>
      <c r="AN284" s="52"/>
      <c r="AO284" s="52"/>
      <c r="AP284" s="52"/>
    </row>
    <row r="285" spans="1:42" s="53" customFormat="1" ht="13.2">
      <c r="A285" s="990"/>
      <c r="B285" s="574" t="s">
        <v>763</v>
      </c>
      <c r="C285" s="869"/>
      <c r="D285" s="869"/>
      <c r="E285" s="1037"/>
      <c r="F285" s="1037"/>
      <c r="G285" s="844"/>
      <c r="H285" s="838"/>
      <c r="I285" s="1014"/>
      <c r="J285" s="1029"/>
      <c r="K285" s="1016"/>
      <c r="L285" s="1018"/>
      <c r="M285" s="1021"/>
      <c r="N285" s="1024"/>
      <c r="O285" s="1031"/>
      <c r="P285" s="52"/>
      <c r="Q285" s="47"/>
      <c r="R285" s="74"/>
      <c r="S285" s="47"/>
      <c r="T285" s="52"/>
      <c r="U285" s="52"/>
      <c r="V285" s="52"/>
      <c r="W285" s="52"/>
      <c r="X285" s="52"/>
      <c r="Y285" s="52"/>
      <c r="Z285" s="52"/>
      <c r="AA285" s="52"/>
      <c r="AB285" s="52"/>
      <c r="AC285" s="52"/>
      <c r="AD285" s="52"/>
      <c r="AE285" s="52"/>
      <c r="AF285" s="52"/>
      <c r="AG285" s="52"/>
      <c r="AH285" s="52"/>
      <c r="AI285" s="52"/>
      <c r="AJ285" s="52"/>
      <c r="AK285" s="52"/>
      <c r="AL285" s="52"/>
      <c r="AM285" s="52"/>
      <c r="AN285" s="52"/>
      <c r="AO285" s="52"/>
      <c r="AP285" s="52"/>
    </row>
    <row r="286" spans="1:42" s="53" customFormat="1" ht="13.2">
      <c r="A286" s="990"/>
      <c r="B286" s="574" t="s">
        <v>791</v>
      </c>
      <c r="C286" s="869"/>
      <c r="D286" s="869"/>
      <c r="E286" s="1037"/>
      <c r="F286" s="1037"/>
      <c r="G286" s="844"/>
      <c r="H286" s="838"/>
      <c r="I286" s="1014"/>
      <c r="J286" s="1029"/>
      <c r="K286" s="1016"/>
      <c r="L286" s="1018"/>
      <c r="M286" s="1021"/>
      <c r="N286" s="1024"/>
      <c r="O286" s="1031"/>
      <c r="P286" s="52"/>
      <c r="Q286" s="47"/>
      <c r="R286" s="74"/>
      <c r="S286" s="47"/>
      <c r="T286" s="52"/>
      <c r="U286" s="52"/>
      <c r="V286" s="52"/>
      <c r="W286" s="52"/>
      <c r="X286" s="52"/>
      <c r="Y286" s="52"/>
      <c r="Z286" s="52"/>
      <c r="AA286" s="52"/>
      <c r="AB286" s="52"/>
      <c r="AC286" s="52"/>
      <c r="AD286" s="52"/>
      <c r="AE286" s="52"/>
      <c r="AF286" s="52"/>
      <c r="AG286" s="52"/>
      <c r="AH286" s="52"/>
      <c r="AI286" s="52"/>
      <c r="AJ286" s="52"/>
      <c r="AK286" s="52"/>
      <c r="AL286" s="52"/>
      <c r="AM286" s="52"/>
      <c r="AN286" s="52"/>
      <c r="AO286" s="52"/>
      <c r="AP286" s="52"/>
    </row>
    <row r="287" spans="1:42" s="53" customFormat="1" ht="13.2">
      <c r="A287" s="985"/>
      <c r="B287" s="574" t="s">
        <v>834</v>
      </c>
      <c r="C287" s="870"/>
      <c r="D287" s="870"/>
      <c r="E287" s="1038"/>
      <c r="F287" s="1038"/>
      <c r="G287" s="845"/>
      <c r="H287" s="839"/>
      <c r="I287" s="1015"/>
      <c r="J287" s="1006"/>
      <c r="K287" s="1002"/>
      <c r="L287" s="1019"/>
      <c r="M287" s="1022"/>
      <c r="N287" s="1025"/>
      <c r="O287" s="1032"/>
      <c r="P287" s="52"/>
      <c r="Q287" s="47"/>
      <c r="R287" s="74"/>
      <c r="S287" s="47"/>
      <c r="T287" s="52"/>
      <c r="U287" s="52"/>
      <c r="V287" s="52"/>
      <c r="W287" s="52"/>
      <c r="X287" s="52"/>
      <c r="Y287" s="52"/>
      <c r="Z287" s="52"/>
      <c r="AA287" s="52"/>
      <c r="AB287" s="52"/>
      <c r="AC287" s="52"/>
      <c r="AD287" s="52"/>
      <c r="AE287" s="52"/>
      <c r="AF287" s="52"/>
      <c r="AG287" s="52"/>
      <c r="AH287" s="52"/>
      <c r="AI287" s="52"/>
      <c r="AJ287" s="52"/>
      <c r="AK287" s="52"/>
      <c r="AL287" s="52"/>
      <c r="AM287" s="52"/>
      <c r="AN287" s="52"/>
      <c r="AO287" s="52"/>
      <c r="AP287" s="52"/>
    </row>
    <row r="288" spans="1:42" s="53" customFormat="1" ht="13.2">
      <c r="A288" s="984" t="s">
        <v>1695</v>
      </c>
      <c r="B288" s="574" t="s">
        <v>676</v>
      </c>
      <c r="C288" s="868" t="s">
        <v>205</v>
      </c>
      <c r="D288" s="868" t="s">
        <v>54</v>
      </c>
      <c r="E288" s="1036" t="s">
        <v>34</v>
      </c>
      <c r="F288" s="1036" t="s">
        <v>217</v>
      </c>
      <c r="G288" s="843">
        <v>3114</v>
      </c>
      <c r="H288" s="718">
        <v>336900</v>
      </c>
      <c r="I288" s="1013"/>
      <c r="J288" s="1005">
        <f>$H$3</f>
        <v>0</v>
      </c>
      <c r="K288" s="1001">
        <f>SUM(G288-(G288*J288))</f>
        <v>3114</v>
      </c>
      <c r="L288" s="1017">
        <f>I288*K288</f>
        <v>0</v>
      </c>
      <c r="M288" s="1020" t="s">
        <v>376</v>
      </c>
      <c r="N288" s="1023">
        <v>0.23699999999999999</v>
      </c>
      <c r="O288" s="1030">
        <v>60</v>
      </c>
      <c r="P288" s="52"/>
      <c r="Q288" s="47"/>
      <c r="R288" s="74"/>
      <c r="S288" s="47"/>
      <c r="T288" s="52"/>
      <c r="U288" s="52"/>
      <c r="V288" s="52"/>
      <c r="W288" s="52"/>
      <c r="X288" s="52"/>
      <c r="Y288" s="52"/>
      <c r="Z288" s="52"/>
      <c r="AA288" s="52"/>
      <c r="AB288" s="52"/>
      <c r="AC288" s="52"/>
      <c r="AD288" s="52"/>
      <c r="AE288" s="52"/>
      <c r="AF288" s="52"/>
      <c r="AG288" s="52"/>
      <c r="AH288" s="52"/>
      <c r="AI288" s="52"/>
      <c r="AJ288" s="52"/>
      <c r="AK288" s="52"/>
      <c r="AL288" s="52"/>
      <c r="AM288" s="52"/>
      <c r="AN288" s="52"/>
      <c r="AO288" s="52"/>
      <c r="AP288" s="52"/>
    </row>
    <row r="289" spans="1:42" s="53" customFormat="1" ht="13.2">
      <c r="A289" s="990"/>
      <c r="B289" s="574" t="s">
        <v>763</v>
      </c>
      <c r="C289" s="869"/>
      <c r="D289" s="869"/>
      <c r="E289" s="1037"/>
      <c r="F289" s="1037"/>
      <c r="G289" s="844"/>
      <c r="H289" s="838"/>
      <c r="I289" s="1014"/>
      <c r="J289" s="1029"/>
      <c r="K289" s="1016"/>
      <c r="L289" s="1018"/>
      <c r="M289" s="1021"/>
      <c r="N289" s="1024"/>
      <c r="O289" s="1031"/>
      <c r="P289" s="52"/>
      <c r="Q289" s="47"/>
      <c r="R289" s="74"/>
      <c r="S289" s="47"/>
      <c r="T289" s="52"/>
      <c r="U289" s="52"/>
      <c r="V289" s="52"/>
      <c r="W289" s="52"/>
      <c r="X289" s="52"/>
      <c r="Y289" s="52"/>
      <c r="Z289" s="52"/>
      <c r="AA289" s="52"/>
      <c r="AB289" s="52"/>
      <c r="AC289" s="52"/>
      <c r="AD289" s="52"/>
      <c r="AE289" s="52"/>
      <c r="AF289" s="52"/>
      <c r="AG289" s="52"/>
      <c r="AH289" s="52"/>
      <c r="AI289" s="52"/>
      <c r="AJ289" s="52"/>
      <c r="AK289" s="52"/>
      <c r="AL289" s="52"/>
      <c r="AM289" s="52"/>
      <c r="AN289" s="52"/>
      <c r="AO289" s="52"/>
      <c r="AP289" s="52"/>
    </row>
    <row r="290" spans="1:42" s="53" customFormat="1" ht="13.2">
      <c r="A290" s="990"/>
      <c r="B290" s="574" t="s">
        <v>791</v>
      </c>
      <c r="C290" s="869"/>
      <c r="D290" s="869"/>
      <c r="E290" s="1037"/>
      <c r="F290" s="1037"/>
      <c r="G290" s="844"/>
      <c r="H290" s="838"/>
      <c r="I290" s="1014"/>
      <c r="J290" s="1029"/>
      <c r="K290" s="1016"/>
      <c r="L290" s="1018"/>
      <c r="M290" s="1021"/>
      <c r="N290" s="1024"/>
      <c r="O290" s="1031"/>
      <c r="P290" s="52"/>
      <c r="Q290" s="47"/>
      <c r="R290" s="74"/>
      <c r="S290" s="47"/>
      <c r="T290" s="52"/>
      <c r="U290" s="52"/>
      <c r="V290" s="52"/>
      <c r="W290" s="52"/>
      <c r="X290" s="52"/>
      <c r="Y290" s="52"/>
      <c r="Z290" s="52"/>
      <c r="AA290" s="52"/>
      <c r="AB290" s="52"/>
      <c r="AC290" s="52"/>
      <c r="AD290" s="52"/>
      <c r="AE290" s="52"/>
      <c r="AF290" s="52"/>
      <c r="AG290" s="52"/>
      <c r="AH290" s="52"/>
      <c r="AI290" s="52"/>
      <c r="AJ290" s="52"/>
      <c r="AK290" s="52"/>
      <c r="AL290" s="52"/>
      <c r="AM290" s="52"/>
      <c r="AN290" s="52"/>
      <c r="AO290" s="52"/>
      <c r="AP290" s="52"/>
    </row>
    <row r="291" spans="1:42" s="53" customFormat="1" ht="13.2">
      <c r="A291" s="985"/>
      <c r="B291" s="574" t="s">
        <v>834</v>
      </c>
      <c r="C291" s="870"/>
      <c r="D291" s="870"/>
      <c r="E291" s="1038"/>
      <c r="F291" s="1038"/>
      <c r="G291" s="845"/>
      <c r="H291" s="839"/>
      <c r="I291" s="1015"/>
      <c r="J291" s="1006"/>
      <c r="K291" s="1002"/>
      <c r="L291" s="1019"/>
      <c r="M291" s="1022"/>
      <c r="N291" s="1025"/>
      <c r="O291" s="1032"/>
      <c r="P291" s="52"/>
      <c r="Q291" s="47"/>
      <c r="R291" s="74"/>
      <c r="S291" s="47"/>
      <c r="T291" s="52"/>
      <c r="U291" s="52"/>
      <c r="V291" s="52"/>
      <c r="W291" s="52"/>
      <c r="X291" s="52"/>
      <c r="Y291" s="52"/>
      <c r="Z291" s="52"/>
      <c r="AA291" s="52"/>
      <c r="AB291" s="52"/>
      <c r="AC291" s="52"/>
      <c r="AD291" s="52"/>
      <c r="AE291" s="52"/>
      <c r="AF291" s="52"/>
      <c r="AG291" s="52"/>
      <c r="AH291" s="52"/>
      <c r="AI291" s="52"/>
      <c r="AJ291" s="52"/>
      <c r="AK291" s="52"/>
      <c r="AL291" s="52"/>
      <c r="AM291" s="52"/>
      <c r="AN291" s="52"/>
      <c r="AO291" s="52"/>
      <c r="AP291" s="52"/>
    </row>
    <row r="292" spans="1:42" s="53" customFormat="1" ht="13.2">
      <c r="A292" s="984" t="s">
        <v>1696</v>
      </c>
      <c r="B292" s="574" t="s">
        <v>676</v>
      </c>
      <c r="C292" s="1007" t="s">
        <v>205</v>
      </c>
      <c r="D292" s="1007" t="s">
        <v>54</v>
      </c>
      <c r="E292" s="1007" t="s">
        <v>34</v>
      </c>
      <c r="F292" s="1007" t="s">
        <v>217</v>
      </c>
      <c r="G292" s="1010">
        <v>2529</v>
      </c>
      <c r="H292" s="718">
        <v>273600</v>
      </c>
      <c r="I292" s="1013"/>
      <c r="J292" s="1005">
        <f>$H$3</f>
        <v>0</v>
      </c>
      <c r="K292" s="1001">
        <f>SUM(G292-(G292*J292))</f>
        <v>2529</v>
      </c>
      <c r="L292" s="1017">
        <f>I292*K292</f>
        <v>0</v>
      </c>
      <c r="M292" s="1020" t="s">
        <v>376</v>
      </c>
      <c r="N292" s="1023">
        <v>0.23699999999999999</v>
      </c>
      <c r="O292" s="1026">
        <v>60</v>
      </c>
      <c r="P292" s="52"/>
      <c r="Q292" s="47"/>
      <c r="R292" s="74"/>
      <c r="S292" s="47"/>
      <c r="T292" s="52"/>
      <c r="U292" s="52"/>
      <c r="V292" s="52"/>
      <c r="W292" s="52"/>
      <c r="X292" s="52"/>
      <c r="Y292" s="52"/>
      <c r="Z292" s="52"/>
      <c r="AA292" s="52"/>
      <c r="AB292" s="52"/>
      <c r="AC292" s="52"/>
      <c r="AD292" s="52"/>
      <c r="AE292" s="52"/>
      <c r="AF292" s="52"/>
      <c r="AG292" s="52"/>
      <c r="AH292" s="52"/>
      <c r="AI292" s="52"/>
      <c r="AJ292" s="52"/>
      <c r="AK292" s="52"/>
      <c r="AL292" s="52"/>
      <c r="AM292" s="52"/>
      <c r="AN292" s="52"/>
      <c r="AO292" s="52"/>
      <c r="AP292" s="52"/>
    </row>
    <row r="293" spans="1:42" s="53" customFormat="1" ht="13.2">
      <c r="A293" s="990"/>
      <c r="B293" s="574" t="s">
        <v>791</v>
      </c>
      <c r="C293" s="1008"/>
      <c r="D293" s="1008"/>
      <c r="E293" s="1008"/>
      <c r="F293" s="1008"/>
      <c r="G293" s="1011"/>
      <c r="H293" s="838"/>
      <c r="I293" s="1014"/>
      <c r="J293" s="1029"/>
      <c r="K293" s="1016"/>
      <c r="L293" s="1018"/>
      <c r="M293" s="1021"/>
      <c r="N293" s="1024"/>
      <c r="O293" s="1027"/>
      <c r="P293" s="52"/>
      <c r="Q293" s="47"/>
      <c r="R293" s="74"/>
      <c r="S293" s="47"/>
      <c r="T293" s="52"/>
      <c r="U293" s="52"/>
      <c r="V293" s="52"/>
      <c r="W293" s="52"/>
      <c r="X293" s="52"/>
      <c r="Y293" s="52"/>
      <c r="Z293" s="52"/>
      <c r="AA293" s="52"/>
      <c r="AB293" s="52"/>
      <c r="AC293" s="52"/>
      <c r="AD293" s="52"/>
      <c r="AE293" s="52"/>
      <c r="AF293" s="52"/>
      <c r="AG293" s="52"/>
      <c r="AH293" s="52"/>
      <c r="AI293" s="52"/>
      <c r="AJ293" s="52"/>
      <c r="AK293" s="52"/>
      <c r="AL293" s="52"/>
      <c r="AM293" s="52"/>
      <c r="AN293" s="52"/>
      <c r="AO293" s="52"/>
      <c r="AP293" s="52"/>
    </row>
    <row r="294" spans="1:42" s="53" customFormat="1" ht="13.2">
      <c r="A294" s="985"/>
      <c r="B294" s="574" t="s">
        <v>834</v>
      </c>
      <c r="C294" s="1009"/>
      <c r="D294" s="1009"/>
      <c r="E294" s="1009"/>
      <c r="F294" s="1009"/>
      <c r="G294" s="1012"/>
      <c r="H294" s="839"/>
      <c r="I294" s="1015"/>
      <c r="J294" s="1006"/>
      <c r="K294" s="1002"/>
      <c r="L294" s="1019"/>
      <c r="M294" s="1022"/>
      <c r="N294" s="1025"/>
      <c r="O294" s="1028"/>
      <c r="P294" s="52"/>
      <c r="Q294" s="47"/>
      <c r="R294" s="74"/>
      <c r="S294" s="47"/>
      <c r="T294" s="52"/>
      <c r="U294" s="52"/>
      <c r="V294" s="52"/>
      <c r="W294" s="52"/>
      <c r="X294" s="52"/>
      <c r="Y294" s="52"/>
      <c r="Z294" s="52"/>
      <c r="AA294" s="52"/>
      <c r="AB294" s="52"/>
      <c r="AC294" s="52"/>
      <c r="AD294" s="52"/>
      <c r="AE294" s="52"/>
      <c r="AF294" s="52"/>
      <c r="AG294" s="52"/>
      <c r="AH294" s="52"/>
      <c r="AI294" s="52"/>
      <c r="AJ294" s="52"/>
      <c r="AK294" s="52"/>
      <c r="AL294" s="52"/>
      <c r="AM294" s="52"/>
      <c r="AN294" s="52"/>
      <c r="AO294" s="52"/>
      <c r="AP294" s="52"/>
    </row>
    <row r="295" spans="1:42" s="53" customFormat="1" ht="13.2">
      <c r="A295" s="984" t="s">
        <v>1499</v>
      </c>
      <c r="B295" s="574" t="s">
        <v>676</v>
      </c>
      <c r="C295" s="1007" t="s">
        <v>205</v>
      </c>
      <c r="D295" s="1007" t="s">
        <v>54</v>
      </c>
      <c r="E295" s="1007" t="s">
        <v>34</v>
      </c>
      <c r="F295" s="1007" t="s">
        <v>217</v>
      </c>
      <c r="G295" s="1010">
        <v>2463</v>
      </c>
      <c r="H295" s="718">
        <v>266400</v>
      </c>
      <c r="I295" s="1013"/>
      <c r="J295" s="1005">
        <f>$H$3</f>
        <v>0</v>
      </c>
      <c r="K295" s="1001">
        <f>SUM(G295-(G295*J295))</f>
        <v>2463</v>
      </c>
      <c r="L295" s="1017">
        <f>I295*K295</f>
        <v>0</v>
      </c>
      <c r="M295" s="1020" t="s">
        <v>376</v>
      </c>
      <c r="N295" s="1023">
        <v>0.23699999999999999</v>
      </c>
      <c r="O295" s="1026">
        <v>60</v>
      </c>
      <c r="P295" s="52"/>
      <c r="Q295" s="47"/>
      <c r="R295" s="74"/>
      <c r="S295" s="47"/>
      <c r="T295" s="52"/>
      <c r="U295" s="52"/>
      <c r="V295" s="52"/>
      <c r="W295" s="52"/>
      <c r="X295" s="52"/>
      <c r="Y295" s="52"/>
      <c r="Z295" s="52"/>
      <c r="AA295" s="52"/>
      <c r="AB295" s="52"/>
      <c r="AC295" s="52"/>
      <c r="AD295" s="52"/>
      <c r="AE295" s="52"/>
      <c r="AF295" s="52"/>
      <c r="AG295" s="52"/>
      <c r="AH295" s="52"/>
      <c r="AI295" s="52"/>
      <c r="AJ295" s="52"/>
      <c r="AK295" s="52"/>
      <c r="AL295" s="52"/>
      <c r="AM295" s="52"/>
      <c r="AN295" s="52"/>
      <c r="AO295" s="52"/>
      <c r="AP295" s="52"/>
    </row>
    <row r="296" spans="1:42" s="53" customFormat="1" ht="13.2">
      <c r="A296" s="990"/>
      <c r="B296" s="574" t="s">
        <v>791</v>
      </c>
      <c r="C296" s="1008"/>
      <c r="D296" s="1008"/>
      <c r="E296" s="1008"/>
      <c r="F296" s="1008"/>
      <c r="G296" s="1011"/>
      <c r="H296" s="838"/>
      <c r="I296" s="1014"/>
      <c r="J296" s="1029"/>
      <c r="K296" s="1016"/>
      <c r="L296" s="1018"/>
      <c r="M296" s="1021"/>
      <c r="N296" s="1024"/>
      <c r="O296" s="1027"/>
      <c r="P296" s="52"/>
      <c r="Q296" s="47"/>
      <c r="R296" s="74"/>
      <c r="S296" s="47"/>
      <c r="T296" s="52"/>
      <c r="U296" s="52"/>
      <c r="V296" s="52"/>
      <c r="W296" s="52"/>
      <c r="X296" s="52"/>
      <c r="Y296" s="52"/>
      <c r="Z296" s="52"/>
      <c r="AA296" s="52"/>
      <c r="AB296" s="52"/>
      <c r="AC296" s="52"/>
      <c r="AD296" s="52"/>
      <c r="AE296" s="52"/>
      <c r="AF296" s="52"/>
      <c r="AG296" s="52"/>
      <c r="AH296" s="52"/>
      <c r="AI296" s="52"/>
      <c r="AJ296" s="52"/>
      <c r="AK296" s="52"/>
      <c r="AL296" s="52"/>
      <c r="AM296" s="52"/>
      <c r="AN296" s="52"/>
      <c r="AO296" s="52"/>
      <c r="AP296" s="52"/>
    </row>
    <row r="297" spans="1:42" s="53" customFormat="1" ht="13.2">
      <c r="A297" s="985"/>
      <c r="B297" s="574" t="s">
        <v>834</v>
      </c>
      <c r="C297" s="1009"/>
      <c r="D297" s="1009"/>
      <c r="E297" s="1009"/>
      <c r="F297" s="1009"/>
      <c r="G297" s="1012"/>
      <c r="H297" s="839"/>
      <c r="I297" s="1015"/>
      <c r="J297" s="1006"/>
      <c r="K297" s="1002"/>
      <c r="L297" s="1019"/>
      <c r="M297" s="1022"/>
      <c r="N297" s="1025"/>
      <c r="O297" s="1028"/>
      <c r="P297" s="52"/>
      <c r="Q297" s="47"/>
      <c r="R297" s="74"/>
      <c r="S297" s="47"/>
      <c r="T297" s="52"/>
      <c r="U297" s="52"/>
      <c r="V297" s="52"/>
      <c r="W297" s="52"/>
      <c r="X297" s="52"/>
      <c r="Y297" s="52"/>
      <c r="Z297" s="52"/>
      <c r="AA297" s="52"/>
      <c r="AB297" s="52"/>
      <c r="AC297" s="52"/>
      <c r="AD297" s="52"/>
      <c r="AE297" s="52"/>
      <c r="AF297" s="52"/>
      <c r="AG297" s="52"/>
      <c r="AH297" s="52"/>
      <c r="AI297" s="52"/>
      <c r="AJ297" s="52"/>
      <c r="AK297" s="52"/>
      <c r="AL297" s="52"/>
      <c r="AM297" s="52"/>
      <c r="AN297" s="52"/>
      <c r="AO297" s="52"/>
      <c r="AP297" s="52"/>
    </row>
    <row r="298" spans="1:42" s="53" customFormat="1" ht="13.2">
      <c r="A298" s="984" t="s">
        <v>1697</v>
      </c>
      <c r="B298" s="574" t="s">
        <v>678</v>
      </c>
      <c r="C298" s="868" t="s">
        <v>613</v>
      </c>
      <c r="D298" s="868" t="s">
        <v>614</v>
      </c>
      <c r="E298" s="1036" t="s">
        <v>213</v>
      </c>
      <c r="F298" s="1036" t="s">
        <v>364</v>
      </c>
      <c r="G298" s="843">
        <v>3562</v>
      </c>
      <c r="H298" s="718">
        <v>385300</v>
      </c>
      <c r="I298" s="1013"/>
      <c r="J298" s="1005">
        <f>$H$3</f>
        <v>0</v>
      </c>
      <c r="K298" s="1001">
        <f>SUM(G298-(G298*J298))</f>
        <v>3562</v>
      </c>
      <c r="L298" s="1017">
        <f>I298*K298</f>
        <v>0</v>
      </c>
      <c r="M298" s="1020" t="s">
        <v>376</v>
      </c>
      <c r="N298" s="1023">
        <v>0.23699999999999999</v>
      </c>
      <c r="O298" s="1030">
        <v>60</v>
      </c>
      <c r="P298" s="52"/>
      <c r="Q298" s="47"/>
      <c r="R298" s="74"/>
      <c r="S298" s="47"/>
      <c r="T298" s="52"/>
      <c r="U298" s="52"/>
      <c r="V298" s="52"/>
      <c r="W298" s="52"/>
      <c r="X298" s="52"/>
      <c r="Y298" s="52"/>
      <c r="Z298" s="52"/>
      <c r="AA298" s="52"/>
      <c r="AB298" s="52"/>
      <c r="AC298" s="52"/>
      <c r="AD298" s="52"/>
      <c r="AE298" s="52"/>
      <c r="AF298" s="52"/>
      <c r="AG298" s="52"/>
      <c r="AH298" s="52"/>
      <c r="AI298" s="52"/>
      <c r="AJ298" s="52"/>
      <c r="AK298" s="52"/>
      <c r="AL298" s="52"/>
      <c r="AM298" s="52"/>
      <c r="AN298" s="52"/>
      <c r="AO298" s="52"/>
      <c r="AP298" s="52"/>
    </row>
    <row r="299" spans="1:42" s="53" customFormat="1" ht="13.2">
      <c r="A299" s="990"/>
      <c r="B299" s="574" t="s">
        <v>764</v>
      </c>
      <c r="C299" s="869"/>
      <c r="D299" s="869"/>
      <c r="E299" s="1037"/>
      <c r="F299" s="1037"/>
      <c r="G299" s="844"/>
      <c r="H299" s="838"/>
      <c r="I299" s="1014"/>
      <c r="J299" s="1029"/>
      <c r="K299" s="1016"/>
      <c r="L299" s="1018"/>
      <c r="M299" s="1021"/>
      <c r="N299" s="1024"/>
      <c r="O299" s="1031"/>
      <c r="P299" s="52"/>
      <c r="Q299" s="47"/>
      <c r="R299" s="74"/>
      <c r="S299" s="47"/>
      <c r="T299" s="52"/>
      <c r="U299" s="52"/>
      <c r="V299" s="52"/>
      <c r="W299" s="52"/>
      <c r="X299" s="52"/>
      <c r="Y299" s="52"/>
      <c r="Z299" s="52"/>
      <c r="AA299" s="52"/>
      <c r="AB299" s="52"/>
      <c r="AC299" s="52"/>
      <c r="AD299" s="52"/>
      <c r="AE299" s="52"/>
      <c r="AF299" s="52"/>
      <c r="AG299" s="52"/>
      <c r="AH299" s="52"/>
      <c r="AI299" s="52"/>
      <c r="AJ299" s="52"/>
      <c r="AK299" s="52"/>
      <c r="AL299" s="52"/>
      <c r="AM299" s="52"/>
      <c r="AN299" s="52"/>
      <c r="AO299" s="52"/>
      <c r="AP299" s="52"/>
    </row>
    <row r="300" spans="1:42" s="53" customFormat="1" ht="13.2">
      <c r="A300" s="990"/>
      <c r="B300" s="574" t="s">
        <v>792</v>
      </c>
      <c r="C300" s="869"/>
      <c r="D300" s="869"/>
      <c r="E300" s="1037"/>
      <c r="F300" s="1037"/>
      <c r="G300" s="844"/>
      <c r="H300" s="838"/>
      <c r="I300" s="1014"/>
      <c r="J300" s="1029"/>
      <c r="K300" s="1016"/>
      <c r="L300" s="1018"/>
      <c r="M300" s="1021"/>
      <c r="N300" s="1024"/>
      <c r="O300" s="1031"/>
      <c r="P300" s="52"/>
      <c r="Q300" s="47"/>
      <c r="R300" s="74"/>
      <c r="S300" s="47"/>
      <c r="T300" s="52"/>
      <c r="U300" s="52"/>
      <c r="V300" s="52"/>
      <c r="W300" s="52"/>
      <c r="X300" s="52"/>
      <c r="Y300" s="52"/>
      <c r="Z300" s="52"/>
      <c r="AA300" s="52"/>
      <c r="AB300" s="52"/>
      <c r="AC300" s="52"/>
      <c r="AD300" s="52"/>
      <c r="AE300" s="52"/>
      <c r="AF300" s="52"/>
      <c r="AG300" s="52"/>
      <c r="AH300" s="52"/>
      <c r="AI300" s="52"/>
      <c r="AJ300" s="52"/>
      <c r="AK300" s="52"/>
      <c r="AL300" s="52"/>
      <c r="AM300" s="52"/>
      <c r="AN300" s="52"/>
      <c r="AO300" s="52"/>
      <c r="AP300" s="52"/>
    </row>
    <row r="301" spans="1:42" s="53" customFormat="1" ht="13.2">
      <c r="A301" s="985"/>
      <c r="B301" s="574" t="s">
        <v>835</v>
      </c>
      <c r="C301" s="870"/>
      <c r="D301" s="870"/>
      <c r="E301" s="1038"/>
      <c r="F301" s="1038"/>
      <c r="G301" s="845"/>
      <c r="H301" s="839"/>
      <c r="I301" s="1015"/>
      <c r="J301" s="1006"/>
      <c r="K301" s="1002"/>
      <c r="L301" s="1019"/>
      <c r="M301" s="1022"/>
      <c r="N301" s="1025"/>
      <c r="O301" s="1032"/>
      <c r="P301" s="52"/>
      <c r="Q301" s="47"/>
      <c r="R301" s="74"/>
      <c r="S301" s="47"/>
      <c r="T301" s="52"/>
      <c r="U301" s="52"/>
      <c r="V301" s="52"/>
      <c r="W301" s="52"/>
      <c r="X301" s="52"/>
      <c r="Y301" s="52"/>
      <c r="Z301" s="52"/>
      <c r="AA301" s="52"/>
      <c r="AB301" s="52"/>
      <c r="AC301" s="52"/>
      <c r="AD301" s="52"/>
      <c r="AE301" s="52"/>
      <c r="AF301" s="52"/>
      <c r="AG301" s="52"/>
      <c r="AH301" s="52"/>
      <c r="AI301" s="52"/>
      <c r="AJ301" s="52"/>
      <c r="AK301" s="52"/>
      <c r="AL301" s="52"/>
      <c r="AM301" s="52"/>
      <c r="AN301" s="52"/>
      <c r="AO301" s="52"/>
      <c r="AP301" s="52"/>
    </row>
    <row r="302" spans="1:42" s="53" customFormat="1" ht="13.2">
      <c r="A302" s="984" t="s">
        <v>1500</v>
      </c>
      <c r="B302" s="574" t="s">
        <v>678</v>
      </c>
      <c r="C302" s="868" t="s">
        <v>613</v>
      </c>
      <c r="D302" s="868" t="s">
        <v>614</v>
      </c>
      <c r="E302" s="1036" t="s">
        <v>213</v>
      </c>
      <c r="F302" s="1036" t="s">
        <v>364</v>
      </c>
      <c r="G302" s="843">
        <v>3496</v>
      </c>
      <c r="H302" s="718">
        <v>378200</v>
      </c>
      <c r="I302" s="1013"/>
      <c r="J302" s="1005">
        <f>$H$3</f>
        <v>0</v>
      </c>
      <c r="K302" s="1001">
        <f>SUM(G302-(G302*J302))</f>
        <v>3496</v>
      </c>
      <c r="L302" s="1017">
        <f>I302*K302</f>
        <v>0</v>
      </c>
      <c r="M302" s="1020" t="s">
        <v>376</v>
      </c>
      <c r="N302" s="1023">
        <v>0.23699999999999999</v>
      </c>
      <c r="O302" s="1030">
        <v>60</v>
      </c>
      <c r="P302" s="52"/>
      <c r="Q302" s="47"/>
      <c r="R302" s="74"/>
      <c r="S302" s="47"/>
      <c r="T302" s="52"/>
      <c r="U302" s="52"/>
      <c r="V302" s="52"/>
      <c r="W302" s="52"/>
      <c r="X302" s="52"/>
      <c r="Y302" s="52"/>
      <c r="Z302" s="52"/>
      <c r="AA302" s="52"/>
      <c r="AB302" s="52"/>
      <c r="AC302" s="52"/>
      <c r="AD302" s="52"/>
      <c r="AE302" s="52"/>
      <c r="AF302" s="52"/>
      <c r="AG302" s="52"/>
      <c r="AH302" s="52"/>
      <c r="AI302" s="52"/>
      <c r="AJ302" s="52"/>
      <c r="AK302" s="52"/>
      <c r="AL302" s="52"/>
      <c r="AM302" s="52"/>
      <c r="AN302" s="52"/>
      <c r="AO302" s="52"/>
      <c r="AP302" s="52"/>
    </row>
    <row r="303" spans="1:42" s="53" customFormat="1" ht="13.2">
      <c r="A303" s="990"/>
      <c r="B303" s="574" t="s">
        <v>764</v>
      </c>
      <c r="C303" s="869"/>
      <c r="D303" s="869"/>
      <c r="E303" s="1037"/>
      <c r="F303" s="1037"/>
      <c r="G303" s="844"/>
      <c r="H303" s="838"/>
      <c r="I303" s="1014"/>
      <c r="J303" s="1029"/>
      <c r="K303" s="1016"/>
      <c r="L303" s="1018"/>
      <c r="M303" s="1021"/>
      <c r="N303" s="1024"/>
      <c r="O303" s="1031"/>
      <c r="P303" s="52"/>
      <c r="Q303" s="47"/>
      <c r="R303" s="74"/>
      <c r="S303" s="47"/>
      <c r="T303" s="52"/>
      <c r="U303" s="52"/>
      <c r="V303" s="52"/>
      <c r="W303" s="52"/>
      <c r="X303" s="52"/>
      <c r="Y303" s="52"/>
      <c r="Z303" s="52"/>
      <c r="AA303" s="52"/>
      <c r="AB303" s="52"/>
      <c r="AC303" s="52"/>
      <c r="AD303" s="52"/>
      <c r="AE303" s="52"/>
      <c r="AF303" s="52"/>
      <c r="AG303" s="52"/>
      <c r="AH303" s="52"/>
      <c r="AI303" s="52"/>
      <c r="AJ303" s="52"/>
      <c r="AK303" s="52"/>
      <c r="AL303" s="52"/>
      <c r="AM303" s="52"/>
      <c r="AN303" s="52"/>
      <c r="AO303" s="52"/>
      <c r="AP303" s="52"/>
    </row>
    <row r="304" spans="1:42" s="53" customFormat="1" ht="13.2">
      <c r="A304" s="990"/>
      <c r="B304" s="574" t="s">
        <v>792</v>
      </c>
      <c r="C304" s="869"/>
      <c r="D304" s="869"/>
      <c r="E304" s="1037"/>
      <c r="F304" s="1037"/>
      <c r="G304" s="844"/>
      <c r="H304" s="838"/>
      <c r="I304" s="1014"/>
      <c r="J304" s="1029"/>
      <c r="K304" s="1016"/>
      <c r="L304" s="1018"/>
      <c r="M304" s="1021"/>
      <c r="N304" s="1024"/>
      <c r="O304" s="1031"/>
      <c r="P304" s="52"/>
      <c r="Q304" s="47"/>
      <c r="R304" s="74"/>
      <c r="S304" s="47"/>
      <c r="T304" s="52"/>
      <c r="U304" s="52"/>
      <c r="V304" s="52"/>
      <c r="W304" s="52"/>
      <c r="X304" s="52"/>
      <c r="Y304" s="52"/>
      <c r="Z304" s="52"/>
      <c r="AA304" s="52"/>
      <c r="AB304" s="52"/>
      <c r="AC304" s="52"/>
      <c r="AD304" s="52"/>
      <c r="AE304" s="52"/>
      <c r="AF304" s="52"/>
      <c r="AG304" s="52"/>
      <c r="AH304" s="52"/>
      <c r="AI304" s="52"/>
      <c r="AJ304" s="52"/>
      <c r="AK304" s="52"/>
      <c r="AL304" s="52"/>
      <c r="AM304" s="52"/>
      <c r="AN304" s="52"/>
      <c r="AO304" s="52"/>
      <c r="AP304" s="52"/>
    </row>
    <row r="305" spans="1:42" s="53" customFormat="1" ht="13.2">
      <c r="A305" s="985"/>
      <c r="B305" s="574" t="s">
        <v>835</v>
      </c>
      <c r="C305" s="870"/>
      <c r="D305" s="870"/>
      <c r="E305" s="1038"/>
      <c r="F305" s="1038"/>
      <c r="G305" s="845"/>
      <c r="H305" s="839"/>
      <c r="I305" s="1015"/>
      <c r="J305" s="1006"/>
      <c r="K305" s="1002"/>
      <c r="L305" s="1019"/>
      <c r="M305" s="1022"/>
      <c r="N305" s="1025"/>
      <c r="O305" s="1032"/>
      <c r="P305" s="52"/>
      <c r="Q305" s="47"/>
      <c r="R305" s="74"/>
      <c r="S305" s="47"/>
      <c r="T305" s="52"/>
      <c r="U305" s="52"/>
      <c r="V305" s="52"/>
      <c r="W305" s="52"/>
      <c r="X305" s="52"/>
      <c r="Y305" s="52"/>
      <c r="Z305" s="52"/>
      <c r="AA305" s="52"/>
      <c r="AB305" s="52"/>
      <c r="AC305" s="52"/>
      <c r="AD305" s="52"/>
      <c r="AE305" s="52"/>
      <c r="AF305" s="52"/>
      <c r="AG305" s="52"/>
      <c r="AH305" s="52"/>
      <c r="AI305" s="52"/>
      <c r="AJ305" s="52"/>
      <c r="AK305" s="52"/>
      <c r="AL305" s="52"/>
      <c r="AM305" s="52"/>
      <c r="AN305" s="52"/>
      <c r="AO305" s="52"/>
      <c r="AP305" s="52"/>
    </row>
    <row r="306" spans="1:42" s="53" customFormat="1" ht="13.2">
      <c r="A306" s="984" t="s">
        <v>1698</v>
      </c>
      <c r="B306" s="574" t="s">
        <v>678</v>
      </c>
      <c r="C306" s="868" t="s">
        <v>613</v>
      </c>
      <c r="D306" s="868" t="s">
        <v>614</v>
      </c>
      <c r="E306" s="1036" t="s">
        <v>213</v>
      </c>
      <c r="F306" s="1036" t="s">
        <v>364</v>
      </c>
      <c r="G306" s="843">
        <v>3403</v>
      </c>
      <c r="H306" s="718">
        <v>368100</v>
      </c>
      <c r="I306" s="1013"/>
      <c r="J306" s="1005">
        <f>$H$3</f>
        <v>0</v>
      </c>
      <c r="K306" s="1001">
        <f>SUM(G306-(G306*J306))</f>
        <v>3403</v>
      </c>
      <c r="L306" s="1017">
        <f>I306*K306</f>
        <v>0</v>
      </c>
      <c r="M306" s="1020" t="s">
        <v>376</v>
      </c>
      <c r="N306" s="1023">
        <v>0.23699999999999999</v>
      </c>
      <c r="O306" s="1030">
        <v>60</v>
      </c>
      <c r="P306" s="52"/>
      <c r="Q306" s="47"/>
      <c r="R306" s="74"/>
      <c r="S306" s="47"/>
      <c r="T306" s="52"/>
      <c r="U306" s="52"/>
      <c r="V306" s="52"/>
      <c r="W306" s="52"/>
      <c r="X306" s="52"/>
      <c r="Y306" s="52"/>
      <c r="Z306" s="52"/>
      <c r="AA306" s="52"/>
      <c r="AB306" s="52"/>
      <c r="AC306" s="52"/>
      <c r="AD306" s="52"/>
      <c r="AE306" s="52"/>
      <c r="AF306" s="52"/>
      <c r="AG306" s="52"/>
      <c r="AH306" s="52"/>
      <c r="AI306" s="52"/>
      <c r="AJ306" s="52"/>
      <c r="AK306" s="52"/>
      <c r="AL306" s="52"/>
      <c r="AM306" s="52"/>
      <c r="AN306" s="52"/>
      <c r="AO306" s="52"/>
      <c r="AP306" s="52"/>
    </row>
    <row r="307" spans="1:42" s="53" customFormat="1" ht="13.2">
      <c r="A307" s="990"/>
      <c r="B307" s="574" t="s">
        <v>764</v>
      </c>
      <c r="C307" s="869"/>
      <c r="D307" s="869"/>
      <c r="E307" s="1037"/>
      <c r="F307" s="1037"/>
      <c r="G307" s="844"/>
      <c r="H307" s="838"/>
      <c r="I307" s="1014"/>
      <c r="J307" s="1029"/>
      <c r="K307" s="1016"/>
      <c r="L307" s="1018"/>
      <c r="M307" s="1021"/>
      <c r="N307" s="1024"/>
      <c r="O307" s="1031"/>
      <c r="P307" s="52"/>
      <c r="Q307" s="47"/>
      <c r="R307" s="74"/>
      <c r="S307" s="47"/>
      <c r="T307" s="52"/>
      <c r="U307" s="52"/>
      <c r="V307" s="52"/>
      <c r="W307" s="52"/>
      <c r="X307" s="52"/>
      <c r="Y307" s="52"/>
      <c r="Z307" s="52"/>
      <c r="AA307" s="52"/>
      <c r="AB307" s="52"/>
      <c r="AC307" s="52"/>
      <c r="AD307" s="52"/>
      <c r="AE307" s="52"/>
      <c r="AF307" s="52"/>
      <c r="AG307" s="52"/>
      <c r="AH307" s="52"/>
      <c r="AI307" s="52"/>
      <c r="AJ307" s="52"/>
      <c r="AK307" s="52"/>
      <c r="AL307" s="52"/>
      <c r="AM307" s="52"/>
      <c r="AN307" s="52"/>
      <c r="AO307" s="52"/>
      <c r="AP307" s="52"/>
    </row>
    <row r="308" spans="1:42" s="53" customFormat="1" ht="13.2">
      <c r="A308" s="990"/>
      <c r="B308" s="574" t="s">
        <v>792</v>
      </c>
      <c r="C308" s="869"/>
      <c r="D308" s="869"/>
      <c r="E308" s="1037"/>
      <c r="F308" s="1037"/>
      <c r="G308" s="844"/>
      <c r="H308" s="838"/>
      <c r="I308" s="1014"/>
      <c r="J308" s="1029"/>
      <c r="K308" s="1016"/>
      <c r="L308" s="1018"/>
      <c r="M308" s="1021"/>
      <c r="N308" s="1024"/>
      <c r="O308" s="1031"/>
      <c r="P308" s="52"/>
      <c r="Q308" s="47"/>
      <c r="R308" s="74"/>
      <c r="S308" s="47"/>
      <c r="T308" s="52"/>
      <c r="U308" s="52"/>
      <c r="V308" s="52"/>
      <c r="W308" s="52"/>
      <c r="X308" s="52"/>
      <c r="Y308" s="52"/>
      <c r="Z308" s="52"/>
      <c r="AA308" s="52"/>
      <c r="AB308" s="52"/>
      <c r="AC308" s="52"/>
      <c r="AD308" s="52"/>
      <c r="AE308" s="52"/>
      <c r="AF308" s="52"/>
      <c r="AG308" s="52"/>
      <c r="AH308" s="52"/>
      <c r="AI308" s="52"/>
      <c r="AJ308" s="52"/>
      <c r="AK308" s="52"/>
      <c r="AL308" s="52"/>
      <c r="AM308" s="52"/>
      <c r="AN308" s="52"/>
      <c r="AO308" s="52"/>
      <c r="AP308" s="52"/>
    </row>
    <row r="309" spans="1:42" s="53" customFormat="1" ht="13.2">
      <c r="A309" s="985"/>
      <c r="B309" s="574" t="s">
        <v>835</v>
      </c>
      <c r="C309" s="870"/>
      <c r="D309" s="870"/>
      <c r="E309" s="1038"/>
      <c r="F309" s="1038"/>
      <c r="G309" s="845"/>
      <c r="H309" s="839"/>
      <c r="I309" s="1015"/>
      <c r="J309" s="1006"/>
      <c r="K309" s="1002"/>
      <c r="L309" s="1019"/>
      <c r="M309" s="1022"/>
      <c r="N309" s="1025"/>
      <c r="O309" s="1032"/>
      <c r="P309" s="52"/>
      <c r="Q309" s="47"/>
      <c r="R309" s="74"/>
      <c r="S309" s="47"/>
      <c r="T309" s="52"/>
      <c r="U309" s="52"/>
      <c r="V309" s="52"/>
      <c r="W309" s="52"/>
      <c r="X309" s="52"/>
      <c r="Y309" s="52"/>
      <c r="Z309" s="52"/>
      <c r="AA309" s="52"/>
      <c r="AB309" s="52"/>
      <c r="AC309" s="52"/>
      <c r="AD309" s="52"/>
      <c r="AE309" s="52"/>
      <c r="AF309" s="52"/>
      <c r="AG309" s="52"/>
      <c r="AH309" s="52"/>
      <c r="AI309" s="52"/>
      <c r="AJ309" s="52"/>
      <c r="AK309" s="52"/>
      <c r="AL309" s="52"/>
      <c r="AM309" s="52"/>
      <c r="AN309" s="52"/>
      <c r="AO309" s="52"/>
      <c r="AP309" s="52"/>
    </row>
    <row r="310" spans="1:42" s="53" customFormat="1" ht="13.2">
      <c r="A310" s="984" t="s">
        <v>1699</v>
      </c>
      <c r="B310" s="574" t="s">
        <v>678</v>
      </c>
      <c r="C310" s="1007" t="s">
        <v>613</v>
      </c>
      <c r="D310" s="1007" t="s">
        <v>614</v>
      </c>
      <c r="E310" s="1007" t="s">
        <v>213</v>
      </c>
      <c r="F310" s="1007" t="s">
        <v>364</v>
      </c>
      <c r="G310" s="1010">
        <v>2749</v>
      </c>
      <c r="H310" s="718">
        <v>297400</v>
      </c>
      <c r="I310" s="1013"/>
      <c r="J310" s="1005">
        <f>$H$3</f>
        <v>0</v>
      </c>
      <c r="K310" s="1001">
        <f>SUM(G310-(G310*J310))</f>
        <v>2749</v>
      </c>
      <c r="L310" s="1017">
        <f>I310*K310</f>
        <v>0</v>
      </c>
      <c r="M310" s="1020" t="s">
        <v>376</v>
      </c>
      <c r="N310" s="1023">
        <v>0.23699999999999999</v>
      </c>
      <c r="O310" s="1026">
        <v>60</v>
      </c>
      <c r="P310" s="52"/>
      <c r="Q310" s="47"/>
      <c r="R310" s="74"/>
      <c r="S310" s="47"/>
      <c r="T310" s="52"/>
      <c r="U310" s="52"/>
      <c r="V310" s="52"/>
      <c r="W310" s="52"/>
      <c r="X310" s="52"/>
      <c r="Y310" s="52"/>
      <c r="Z310" s="52"/>
      <c r="AA310" s="52"/>
      <c r="AB310" s="52"/>
      <c r="AC310" s="52"/>
      <c r="AD310" s="52"/>
      <c r="AE310" s="52"/>
      <c r="AF310" s="52"/>
      <c r="AG310" s="52"/>
      <c r="AH310" s="52"/>
      <c r="AI310" s="52"/>
      <c r="AJ310" s="52"/>
      <c r="AK310" s="52"/>
      <c r="AL310" s="52"/>
      <c r="AM310" s="52"/>
      <c r="AN310" s="52"/>
      <c r="AO310" s="52"/>
      <c r="AP310" s="52"/>
    </row>
    <row r="311" spans="1:42" s="53" customFormat="1" ht="13.2">
      <c r="A311" s="990"/>
      <c r="B311" s="574" t="s">
        <v>792</v>
      </c>
      <c r="C311" s="1008"/>
      <c r="D311" s="1008"/>
      <c r="E311" s="1008"/>
      <c r="F311" s="1008"/>
      <c r="G311" s="1011"/>
      <c r="H311" s="838"/>
      <c r="I311" s="1014"/>
      <c r="J311" s="1029"/>
      <c r="K311" s="1016"/>
      <c r="L311" s="1018"/>
      <c r="M311" s="1021"/>
      <c r="N311" s="1024"/>
      <c r="O311" s="1027"/>
      <c r="P311" s="52"/>
      <c r="Q311" s="47"/>
      <c r="R311" s="74"/>
      <c r="S311" s="47"/>
      <c r="T311" s="52"/>
      <c r="U311" s="52"/>
      <c r="V311" s="52"/>
      <c r="W311" s="52"/>
      <c r="X311" s="52"/>
      <c r="Y311" s="52"/>
      <c r="Z311" s="52"/>
      <c r="AA311" s="52"/>
      <c r="AB311" s="52"/>
      <c r="AC311" s="52"/>
      <c r="AD311" s="52"/>
      <c r="AE311" s="52"/>
      <c r="AF311" s="52"/>
      <c r="AG311" s="52"/>
      <c r="AH311" s="52"/>
      <c r="AI311" s="52"/>
      <c r="AJ311" s="52"/>
      <c r="AK311" s="52"/>
      <c r="AL311" s="52"/>
      <c r="AM311" s="52"/>
      <c r="AN311" s="52"/>
      <c r="AO311" s="52"/>
      <c r="AP311" s="52"/>
    </row>
    <row r="312" spans="1:42" s="53" customFormat="1" ht="13.2">
      <c r="A312" s="985"/>
      <c r="B312" s="574" t="s">
        <v>835</v>
      </c>
      <c r="C312" s="1009"/>
      <c r="D312" s="1009"/>
      <c r="E312" s="1009"/>
      <c r="F312" s="1009"/>
      <c r="G312" s="1012"/>
      <c r="H312" s="839"/>
      <c r="I312" s="1015"/>
      <c r="J312" s="1006"/>
      <c r="K312" s="1002"/>
      <c r="L312" s="1019"/>
      <c r="M312" s="1022"/>
      <c r="N312" s="1025"/>
      <c r="O312" s="1028"/>
      <c r="P312" s="52"/>
      <c r="Q312" s="47"/>
      <c r="R312" s="74"/>
      <c r="S312" s="47"/>
      <c r="T312" s="52"/>
      <c r="U312" s="52"/>
      <c r="V312" s="52"/>
      <c r="W312" s="52"/>
      <c r="X312" s="52"/>
      <c r="Y312" s="52"/>
      <c r="Z312" s="52"/>
      <c r="AA312" s="52"/>
      <c r="AB312" s="52"/>
      <c r="AC312" s="52"/>
      <c r="AD312" s="52"/>
      <c r="AE312" s="52"/>
      <c r="AF312" s="52"/>
      <c r="AG312" s="52"/>
      <c r="AH312" s="52"/>
      <c r="AI312" s="52"/>
      <c r="AJ312" s="52"/>
      <c r="AK312" s="52"/>
      <c r="AL312" s="52"/>
      <c r="AM312" s="52"/>
      <c r="AN312" s="52"/>
      <c r="AO312" s="52"/>
      <c r="AP312" s="52"/>
    </row>
    <row r="313" spans="1:42" s="53" customFormat="1" ht="13.2">
      <c r="A313" s="984" t="s">
        <v>1501</v>
      </c>
      <c r="B313" s="574" t="s">
        <v>678</v>
      </c>
      <c r="C313" s="1007" t="s">
        <v>613</v>
      </c>
      <c r="D313" s="1007" t="s">
        <v>614</v>
      </c>
      <c r="E313" s="1007" t="s">
        <v>213</v>
      </c>
      <c r="F313" s="1007" t="s">
        <v>364</v>
      </c>
      <c r="G313" s="1010">
        <v>2683</v>
      </c>
      <c r="H313" s="718">
        <v>290200</v>
      </c>
      <c r="I313" s="1013"/>
      <c r="J313" s="1005">
        <f>$H$3</f>
        <v>0</v>
      </c>
      <c r="K313" s="1001">
        <f>SUM(G313-(G313*J313))</f>
        <v>2683</v>
      </c>
      <c r="L313" s="1017">
        <f>I313*K313</f>
        <v>0</v>
      </c>
      <c r="M313" s="1020" t="s">
        <v>376</v>
      </c>
      <c r="N313" s="1023">
        <v>0.23699999999999999</v>
      </c>
      <c r="O313" s="1026">
        <v>60</v>
      </c>
      <c r="P313" s="52"/>
      <c r="Q313" s="47"/>
      <c r="R313" s="74"/>
      <c r="S313" s="47"/>
      <c r="T313" s="52"/>
      <c r="U313" s="52"/>
      <c r="V313" s="52"/>
      <c r="W313" s="52"/>
      <c r="X313" s="52"/>
      <c r="Y313" s="52"/>
      <c r="Z313" s="52"/>
      <c r="AA313" s="52"/>
      <c r="AB313" s="52"/>
      <c r="AC313" s="52"/>
      <c r="AD313" s="52"/>
      <c r="AE313" s="52"/>
      <c r="AF313" s="52"/>
      <c r="AG313" s="52"/>
      <c r="AH313" s="52"/>
      <c r="AI313" s="52"/>
      <c r="AJ313" s="52"/>
      <c r="AK313" s="52"/>
      <c r="AL313" s="52"/>
      <c r="AM313" s="52"/>
      <c r="AN313" s="52"/>
      <c r="AO313" s="52"/>
      <c r="AP313" s="52"/>
    </row>
    <row r="314" spans="1:42" s="53" customFormat="1" ht="13.2">
      <c r="A314" s="990"/>
      <c r="B314" s="574" t="s">
        <v>792</v>
      </c>
      <c r="C314" s="1008"/>
      <c r="D314" s="1008"/>
      <c r="E314" s="1008"/>
      <c r="F314" s="1008"/>
      <c r="G314" s="1011"/>
      <c r="H314" s="838"/>
      <c r="I314" s="1014"/>
      <c r="J314" s="1029"/>
      <c r="K314" s="1016"/>
      <c r="L314" s="1018"/>
      <c r="M314" s="1021"/>
      <c r="N314" s="1024"/>
      <c r="O314" s="1027"/>
      <c r="P314" s="52"/>
      <c r="Q314" s="47"/>
      <c r="R314" s="74"/>
      <c r="S314" s="47"/>
      <c r="T314" s="52"/>
      <c r="U314" s="52"/>
      <c r="V314" s="52"/>
      <c r="W314" s="52"/>
      <c r="X314" s="52"/>
      <c r="Y314" s="52"/>
      <c r="Z314" s="52"/>
      <c r="AA314" s="52"/>
      <c r="AB314" s="52"/>
      <c r="AC314" s="52"/>
      <c r="AD314" s="52"/>
      <c r="AE314" s="52"/>
      <c r="AF314" s="52"/>
      <c r="AG314" s="52"/>
      <c r="AH314" s="52"/>
      <c r="AI314" s="52"/>
      <c r="AJ314" s="52"/>
      <c r="AK314" s="52"/>
      <c r="AL314" s="52"/>
      <c r="AM314" s="52"/>
      <c r="AN314" s="52"/>
      <c r="AO314" s="52"/>
      <c r="AP314" s="52"/>
    </row>
    <row r="315" spans="1:42" s="53" customFormat="1" ht="13.2">
      <c r="A315" s="985"/>
      <c r="B315" s="574" t="s">
        <v>835</v>
      </c>
      <c r="C315" s="1009"/>
      <c r="D315" s="1009"/>
      <c r="E315" s="1009"/>
      <c r="F315" s="1009"/>
      <c r="G315" s="1012"/>
      <c r="H315" s="839"/>
      <c r="I315" s="1015"/>
      <c r="J315" s="1006"/>
      <c r="K315" s="1002"/>
      <c r="L315" s="1019"/>
      <c r="M315" s="1022"/>
      <c r="N315" s="1025"/>
      <c r="O315" s="1028"/>
      <c r="P315" s="52"/>
      <c r="Q315" s="47"/>
      <c r="R315" s="74"/>
      <c r="S315" s="47"/>
      <c r="T315" s="52"/>
      <c r="U315" s="52"/>
      <c r="V315" s="52"/>
      <c r="W315" s="52"/>
      <c r="X315" s="52"/>
      <c r="Y315" s="52"/>
      <c r="Z315" s="52"/>
      <c r="AA315" s="52"/>
      <c r="AB315" s="52"/>
      <c r="AC315" s="52"/>
      <c r="AD315" s="52"/>
      <c r="AE315" s="52"/>
      <c r="AF315" s="52"/>
      <c r="AG315" s="52"/>
      <c r="AH315" s="52"/>
      <c r="AI315" s="52"/>
      <c r="AJ315" s="52"/>
      <c r="AK315" s="52"/>
      <c r="AL315" s="52"/>
      <c r="AM315" s="52"/>
      <c r="AN315" s="52"/>
      <c r="AO315" s="52"/>
      <c r="AP315" s="52"/>
    </row>
    <row r="316" spans="1:42" s="53" customFormat="1" ht="13.2">
      <c r="A316" s="984" t="s">
        <v>1700</v>
      </c>
      <c r="B316" s="574" t="s">
        <v>681</v>
      </c>
      <c r="C316" s="868" t="s">
        <v>1459</v>
      </c>
      <c r="D316" s="868" t="s">
        <v>1458</v>
      </c>
      <c r="E316" s="1036" t="s">
        <v>210</v>
      </c>
      <c r="F316" s="1036" t="s">
        <v>424</v>
      </c>
      <c r="G316" s="991">
        <v>3884</v>
      </c>
      <c r="H316" s="718">
        <v>420100</v>
      </c>
      <c r="I316" s="1013"/>
      <c r="J316" s="1005">
        <f>$H$3</f>
        <v>0</v>
      </c>
      <c r="K316" s="1001">
        <f>SUM(G316-(G316*J316))</f>
        <v>3884</v>
      </c>
      <c r="L316" s="1017">
        <f>I316*K316</f>
        <v>0</v>
      </c>
      <c r="M316" s="1020" t="s">
        <v>381</v>
      </c>
      <c r="N316" s="1023">
        <v>0.3</v>
      </c>
      <c r="O316" s="1030">
        <v>75</v>
      </c>
      <c r="P316" s="52"/>
      <c r="Q316" s="47"/>
      <c r="R316" s="74"/>
      <c r="S316" s="47"/>
      <c r="T316" s="52"/>
      <c r="U316" s="52"/>
      <c r="V316" s="52"/>
      <c r="W316" s="52"/>
      <c r="X316" s="52"/>
      <c r="Y316" s="52"/>
      <c r="Z316" s="52"/>
      <c r="AA316" s="52"/>
      <c r="AB316" s="52"/>
      <c r="AC316" s="52"/>
      <c r="AD316" s="52"/>
      <c r="AE316" s="52"/>
      <c r="AF316" s="52"/>
      <c r="AG316" s="52"/>
      <c r="AH316" s="52"/>
      <c r="AI316" s="52"/>
      <c r="AJ316" s="52"/>
      <c r="AK316" s="52"/>
      <c r="AL316" s="52"/>
      <c r="AM316" s="52"/>
      <c r="AN316" s="52"/>
      <c r="AO316" s="52"/>
      <c r="AP316" s="52"/>
    </row>
    <row r="317" spans="1:42" s="53" customFormat="1" ht="13.2">
      <c r="A317" s="990"/>
      <c r="B317" s="574" t="s">
        <v>765</v>
      </c>
      <c r="C317" s="869"/>
      <c r="D317" s="869"/>
      <c r="E317" s="1037"/>
      <c r="F317" s="1037"/>
      <c r="G317" s="1003"/>
      <c r="H317" s="838"/>
      <c r="I317" s="1014"/>
      <c r="J317" s="1029"/>
      <c r="K317" s="1016"/>
      <c r="L317" s="1018"/>
      <c r="M317" s="1021"/>
      <c r="N317" s="1024"/>
      <c r="O317" s="1031"/>
      <c r="P317" s="52"/>
      <c r="Q317" s="47"/>
      <c r="R317" s="74"/>
      <c r="S317" s="47"/>
      <c r="T317" s="52"/>
      <c r="U317" s="52"/>
      <c r="V317" s="52"/>
      <c r="W317" s="52"/>
      <c r="X317" s="52"/>
      <c r="Y317" s="52"/>
      <c r="Z317" s="52"/>
      <c r="AA317" s="52"/>
      <c r="AB317" s="52"/>
      <c r="AC317" s="52"/>
      <c r="AD317" s="52"/>
      <c r="AE317" s="52"/>
      <c r="AF317" s="52"/>
      <c r="AG317" s="52"/>
      <c r="AH317" s="52"/>
      <c r="AI317" s="52"/>
      <c r="AJ317" s="52"/>
      <c r="AK317" s="52"/>
      <c r="AL317" s="52"/>
      <c r="AM317" s="52"/>
      <c r="AN317" s="52"/>
      <c r="AO317" s="52"/>
      <c r="AP317" s="52"/>
    </row>
    <row r="318" spans="1:42" s="53" customFormat="1" ht="13.2">
      <c r="A318" s="990"/>
      <c r="B318" s="574" t="s">
        <v>797</v>
      </c>
      <c r="C318" s="869"/>
      <c r="D318" s="869"/>
      <c r="E318" s="1037"/>
      <c r="F318" s="1037"/>
      <c r="G318" s="1003"/>
      <c r="H318" s="838"/>
      <c r="I318" s="1014"/>
      <c r="J318" s="1029"/>
      <c r="K318" s="1016"/>
      <c r="L318" s="1018"/>
      <c r="M318" s="1021"/>
      <c r="N318" s="1024"/>
      <c r="O318" s="1031"/>
      <c r="P318" s="52"/>
      <c r="Q318" s="47"/>
      <c r="R318" s="74"/>
      <c r="S318" s="47"/>
      <c r="T318" s="52"/>
      <c r="U318" s="52"/>
      <c r="V318" s="52"/>
      <c r="W318" s="52"/>
      <c r="X318" s="52"/>
      <c r="Y318" s="52"/>
      <c r="Z318" s="52"/>
      <c r="AA318" s="52"/>
      <c r="AB318" s="52"/>
      <c r="AC318" s="52"/>
      <c r="AD318" s="52"/>
      <c r="AE318" s="52"/>
      <c r="AF318" s="52"/>
      <c r="AG318" s="52"/>
      <c r="AH318" s="52"/>
      <c r="AI318" s="52"/>
      <c r="AJ318" s="52"/>
      <c r="AK318" s="52"/>
      <c r="AL318" s="52"/>
      <c r="AM318" s="52"/>
      <c r="AN318" s="52"/>
      <c r="AO318" s="52"/>
      <c r="AP318" s="52"/>
    </row>
    <row r="319" spans="1:42" s="53" customFormat="1" ht="13.2">
      <c r="A319" s="990"/>
      <c r="B319" s="575" t="s">
        <v>817</v>
      </c>
      <c r="C319" s="869"/>
      <c r="D319" s="869"/>
      <c r="E319" s="1037"/>
      <c r="F319" s="1037"/>
      <c r="G319" s="1003"/>
      <c r="H319" s="838"/>
      <c r="I319" s="1014"/>
      <c r="J319" s="1029"/>
      <c r="K319" s="1016"/>
      <c r="L319" s="1018"/>
      <c r="M319" s="1021"/>
      <c r="N319" s="1024"/>
      <c r="O319" s="1031"/>
      <c r="P319" s="52"/>
      <c r="Q319" s="47"/>
      <c r="R319" s="74"/>
      <c r="S319" s="47"/>
      <c r="T319" s="52"/>
      <c r="U319" s="52"/>
      <c r="V319" s="52"/>
      <c r="W319" s="52"/>
      <c r="X319" s="52"/>
      <c r="Y319" s="52"/>
      <c r="Z319" s="52"/>
      <c r="AA319" s="52"/>
      <c r="AB319" s="52"/>
      <c r="AC319" s="52"/>
      <c r="AD319" s="52"/>
      <c r="AE319" s="52"/>
      <c r="AF319" s="52"/>
      <c r="AG319" s="52"/>
      <c r="AH319" s="52"/>
      <c r="AI319" s="52"/>
      <c r="AJ319" s="52"/>
      <c r="AK319" s="52"/>
      <c r="AL319" s="52"/>
      <c r="AM319" s="52"/>
      <c r="AN319" s="52"/>
      <c r="AO319" s="52"/>
      <c r="AP319" s="52"/>
    </row>
    <row r="320" spans="1:42" s="53" customFormat="1" ht="13.2">
      <c r="A320" s="985"/>
      <c r="B320" s="575" t="s">
        <v>836</v>
      </c>
      <c r="C320" s="870"/>
      <c r="D320" s="870"/>
      <c r="E320" s="1038"/>
      <c r="F320" s="1038"/>
      <c r="G320" s="992"/>
      <c r="H320" s="839"/>
      <c r="I320" s="1015"/>
      <c r="J320" s="1006"/>
      <c r="K320" s="1002"/>
      <c r="L320" s="1019"/>
      <c r="M320" s="1022"/>
      <c r="N320" s="1025"/>
      <c r="O320" s="1032"/>
      <c r="P320" s="52"/>
      <c r="Q320" s="47"/>
      <c r="R320" s="74"/>
      <c r="S320" s="47"/>
      <c r="T320" s="52"/>
      <c r="U320" s="52"/>
      <c r="V320" s="52"/>
      <c r="W320" s="52"/>
      <c r="X320" s="52"/>
      <c r="Y320" s="52"/>
      <c r="Z320" s="52"/>
      <c r="AA320" s="52"/>
      <c r="AB320" s="52"/>
      <c r="AC320" s="52"/>
      <c r="AD320" s="52"/>
      <c r="AE320" s="52"/>
      <c r="AF320" s="52"/>
      <c r="AG320" s="52"/>
      <c r="AH320" s="52"/>
      <c r="AI320" s="52"/>
      <c r="AJ320" s="52"/>
      <c r="AK320" s="52"/>
      <c r="AL320" s="52"/>
      <c r="AM320" s="52"/>
      <c r="AN320" s="52"/>
      <c r="AO320" s="52"/>
      <c r="AP320" s="52"/>
    </row>
    <row r="321" spans="1:42" s="53" customFormat="1" ht="13.2">
      <c r="A321" s="984" t="s">
        <v>1502</v>
      </c>
      <c r="B321" s="574" t="s">
        <v>681</v>
      </c>
      <c r="C321" s="868" t="s">
        <v>1459</v>
      </c>
      <c r="D321" s="868" t="s">
        <v>1458</v>
      </c>
      <c r="E321" s="1036" t="s">
        <v>210</v>
      </c>
      <c r="F321" s="1036" t="s">
        <v>424</v>
      </c>
      <c r="G321" s="991">
        <v>3818</v>
      </c>
      <c r="H321" s="718">
        <v>413000</v>
      </c>
      <c r="I321" s="1013"/>
      <c r="J321" s="1005">
        <f>$H$3</f>
        <v>0</v>
      </c>
      <c r="K321" s="1001">
        <f>SUM(G321-(G321*J321))</f>
        <v>3818</v>
      </c>
      <c r="L321" s="1017">
        <f>I321*K321</f>
        <v>0</v>
      </c>
      <c r="M321" s="1020" t="s">
        <v>381</v>
      </c>
      <c r="N321" s="1023">
        <v>0.3</v>
      </c>
      <c r="O321" s="1030">
        <v>75</v>
      </c>
      <c r="P321" s="52"/>
      <c r="Q321" s="47"/>
      <c r="R321" s="74"/>
      <c r="S321" s="47"/>
      <c r="T321" s="52"/>
      <c r="U321" s="52"/>
      <c r="V321" s="52"/>
      <c r="W321" s="52"/>
      <c r="X321" s="52"/>
      <c r="Y321" s="52"/>
      <c r="Z321" s="52"/>
      <c r="AA321" s="52"/>
      <c r="AB321" s="52"/>
      <c r="AC321" s="52"/>
      <c r="AD321" s="52"/>
      <c r="AE321" s="52"/>
      <c r="AF321" s="52"/>
      <c r="AG321" s="52"/>
      <c r="AH321" s="52"/>
      <c r="AI321" s="52"/>
      <c r="AJ321" s="52"/>
      <c r="AK321" s="52"/>
      <c r="AL321" s="52"/>
      <c r="AM321" s="52"/>
      <c r="AN321" s="52"/>
      <c r="AO321" s="52"/>
      <c r="AP321" s="52"/>
    </row>
    <row r="322" spans="1:42" s="53" customFormat="1" ht="13.2">
      <c r="A322" s="990"/>
      <c r="B322" s="574" t="s">
        <v>765</v>
      </c>
      <c r="C322" s="869"/>
      <c r="D322" s="869"/>
      <c r="E322" s="1037"/>
      <c r="F322" s="1037"/>
      <c r="G322" s="1003"/>
      <c r="H322" s="838"/>
      <c r="I322" s="1014"/>
      <c r="J322" s="1029"/>
      <c r="K322" s="1016"/>
      <c r="L322" s="1018"/>
      <c r="M322" s="1021"/>
      <c r="N322" s="1024"/>
      <c r="O322" s="1031"/>
      <c r="P322" s="52"/>
      <c r="Q322" s="47"/>
      <c r="R322" s="74"/>
      <c r="S322" s="47"/>
      <c r="T322" s="52"/>
      <c r="U322" s="52"/>
      <c r="V322" s="52"/>
      <c r="W322" s="52"/>
      <c r="X322" s="52"/>
      <c r="Y322" s="52"/>
      <c r="Z322" s="52"/>
      <c r="AA322" s="52"/>
      <c r="AB322" s="52"/>
      <c r="AC322" s="52"/>
      <c r="AD322" s="52"/>
      <c r="AE322" s="52"/>
      <c r="AF322" s="52"/>
      <c r="AG322" s="52"/>
      <c r="AH322" s="52"/>
      <c r="AI322" s="52"/>
      <c r="AJ322" s="52"/>
      <c r="AK322" s="52"/>
      <c r="AL322" s="52"/>
      <c r="AM322" s="52"/>
      <c r="AN322" s="52"/>
      <c r="AO322" s="52"/>
      <c r="AP322" s="52"/>
    </row>
    <row r="323" spans="1:42" s="53" customFormat="1" ht="13.2">
      <c r="A323" s="990"/>
      <c r="B323" s="574" t="s">
        <v>797</v>
      </c>
      <c r="C323" s="869"/>
      <c r="D323" s="869"/>
      <c r="E323" s="1037"/>
      <c r="F323" s="1037"/>
      <c r="G323" s="1003"/>
      <c r="H323" s="838"/>
      <c r="I323" s="1014"/>
      <c r="J323" s="1029"/>
      <c r="K323" s="1016"/>
      <c r="L323" s="1018"/>
      <c r="M323" s="1021"/>
      <c r="N323" s="1024"/>
      <c r="O323" s="1031"/>
      <c r="P323" s="52"/>
      <c r="Q323" s="47"/>
      <c r="R323" s="74"/>
      <c r="S323" s="47"/>
      <c r="T323" s="52"/>
      <c r="U323" s="52"/>
      <c r="V323" s="52"/>
      <c r="W323" s="52"/>
      <c r="X323" s="52"/>
      <c r="Y323" s="52"/>
      <c r="Z323" s="52"/>
      <c r="AA323" s="52"/>
      <c r="AB323" s="52"/>
      <c r="AC323" s="52"/>
      <c r="AD323" s="52"/>
      <c r="AE323" s="52"/>
      <c r="AF323" s="52"/>
      <c r="AG323" s="52"/>
      <c r="AH323" s="52"/>
      <c r="AI323" s="52"/>
      <c r="AJ323" s="52"/>
      <c r="AK323" s="52"/>
      <c r="AL323" s="52"/>
      <c r="AM323" s="52"/>
      <c r="AN323" s="52"/>
      <c r="AO323" s="52"/>
      <c r="AP323" s="52"/>
    </row>
    <row r="324" spans="1:42" s="53" customFormat="1" ht="13.2">
      <c r="A324" s="990"/>
      <c r="B324" s="575" t="s">
        <v>817</v>
      </c>
      <c r="C324" s="869"/>
      <c r="D324" s="869"/>
      <c r="E324" s="1037"/>
      <c r="F324" s="1037"/>
      <c r="G324" s="1003"/>
      <c r="H324" s="838"/>
      <c r="I324" s="1014"/>
      <c r="J324" s="1029"/>
      <c r="K324" s="1016"/>
      <c r="L324" s="1018"/>
      <c r="M324" s="1021"/>
      <c r="N324" s="1024"/>
      <c r="O324" s="1031"/>
      <c r="P324" s="52"/>
      <c r="Q324" s="47"/>
      <c r="R324" s="74"/>
      <c r="S324" s="47"/>
      <c r="T324" s="52"/>
      <c r="U324" s="52"/>
      <c r="V324" s="52"/>
      <c r="W324" s="52"/>
      <c r="X324" s="52"/>
      <c r="Y324" s="52"/>
      <c r="Z324" s="52"/>
      <c r="AA324" s="52"/>
      <c r="AB324" s="52"/>
      <c r="AC324" s="52"/>
      <c r="AD324" s="52"/>
      <c r="AE324" s="52"/>
      <c r="AF324" s="52"/>
      <c r="AG324" s="52"/>
      <c r="AH324" s="52"/>
      <c r="AI324" s="52"/>
      <c r="AJ324" s="52"/>
      <c r="AK324" s="52"/>
      <c r="AL324" s="52"/>
      <c r="AM324" s="52"/>
      <c r="AN324" s="52"/>
      <c r="AO324" s="52"/>
      <c r="AP324" s="52"/>
    </row>
    <row r="325" spans="1:42" s="53" customFormat="1" ht="13.2">
      <c r="A325" s="985"/>
      <c r="B325" s="575" t="s">
        <v>836</v>
      </c>
      <c r="C325" s="870"/>
      <c r="D325" s="870"/>
      <c r="E325" s="1038"/>
      <c r="F325" s="1038"/>
      <c r="G325" s="992"/>
      <c r="H325" s="839"/>
      <c r="I325" s="1015"/>
      <c r="J325" s="1006"/>
      <c r="K325" s="1002"/>
      <c r="L325" s="1019"/>
      <c r="M325" s="1022"/>
      <c r="N325" s="1025"/>
      <c r="O325" s="1032"/>
      <c r="P325" s="52"/>
      <c r="Q325" s="47"/>
      <c r="R325" s="74"/>
      <c r="S325" s="47"/>
      <c r="T325" s="52"/>
      <c r="U325" s="52"/>
      <c r="V325" s="52"/>
      <c r="W325" s="52"/>
      <c r="X325" s="52"/>
      <c r="Y325" s="52"/>
      <c r="Z325" s="52"/>
      <c r="AA325" s="52"/>
      <c r="AB325" s="52"/>
      <c r="AC325" s="52"/>
      <c r="AD325" s="52"/>
      <c r="AE325" s="52"/>
      <c r="AF325" s="52"/>
      <c r="AG325" s="52"/>
      <c r="AH325" s="52"/>
      <c r="AI325" s="52"/>
      <c r="AJ325" s="52"/>
      <c r="AK325" s="52"/>
      <c r="AL325" s="52"/>
      <c r="AM325" s="52"/>
      <c r="AN325" s="52"/>
      <c r="AO325" s="52"/>
      <c r="AP325" s="52"/>
    </row>
    <row r="326" spans="1:42" s="53" customFormat="1" ht="13.2">
      <c r="A326" s="984" t="s">
        <v>1701</v>
      </c>
      <c r="B326" s="574" t="s">
        <v>681</v>
      </c>
      <c r="C326" s="868" t="s">
        <v>1459</v>
      </c>
      <c r="D326" s="868" t="s">
        <v>1458</v>
      </c>
      <c r="E326" s="1036" t="s">
        <v>210</v>
      </c>
      <c r="F326" s="1036" t="s">
        <v>424</v>
      </c>
      <c r="G326" s="991">
        <v>3725</v>
      </c>
      <c r="H326" s="718">
        <v>402900</v>
      </c>
      <c r="I326" s="1013"/>
      <c r="J326" s="1005">
        <f>$H$3</f>
        <v>0</v>
      </c>
      <c r="K326" s="1001">
        <f>SUM(G326-(G326*J326))</f>
        <v>3725</v>
      </c>
      <c r="L326" s="1017">
        <f>I326*K326</f>
        <v>0</v>
      </c>
      <c r="M326" s="1020" t="s">
        <v>381</v>
      </c>
      <c r="N326" s="1023">
        <v>0.3</v>
      </c>
      <c r="O326" s="1030">
        <v>75</v>
      </c>
      <c r="P326" s="52"/>
      <c r="Q326" s="47"/>
      <c r="R326" s="74"/>
      <c r="S326" s="47"/>
      <c r="T326" s="52"/>
      <c r="U326" s="52"/>
      <c r="V326" s="52"/>
      <c r="W326" s="52"/>
      <c r="X326" s="52"/>
      <c r="Y326" s="52"/>
      <c r="Z326" s="52"/>
      <c r="AA326" s="52"/>
      <c r="AB326" s="52"/>
      <c r="AC326" s="52"/>
      <c r="AD326" s="52"/>
      <c r="AE326" s="52"/>
      <c r="AF326" s="52"/>
      <c r="AG326" s="52"/>
      <c r="AH326" s="52"/>
      <c r="AI326" s="52"/>
      <c r="AJ326" s="52"/>
      <c r="AK326" s="52"/>
      <c r="AL326" s="52"/>
      <c r="AM326" s="52"/>
      <c r="AN326" s="52"/>
      <c r="AO326" s="52"/>
      <c r="AP326" s="52"/>
    </row>
    <row r="327" spans="1:42" s="53" customFormat="1" ht="13.2">
      <c r="A327" s="990"/>
      <c r="B327" s="574" t="s">
        <v>765</v>
      </c>
      <c r="C327" s="869"/>
      <c r="D327" s="869"/>
      <c r="E327" s="1037"/>
      <c r="F327" s="1037"/>
      <c r="G327" s="1003"/>
      <c r="H327" s="838"/>
      <c r="I327" s="1014"/>
      <c r="J327" s="1029"/>
      <c r="K327" s="1016"/>
      <c r="L327" s="1018"/>
      <c r="M327" s="1021"/>
      <c r="N327" s="1024"/>
      <c r="O327" s="1031"/>
      <c r="P327" s="52"/>
      <c r="Q327" s="47"/>
      <c r="R327" s="74"/>
      <c r="S327" s="47"/>
      <c r="T327" s="52"/>
      <c r="U327" s="52"/>
      <c r="V327" s="52"/>
      <c r="W327" s="52"/>
      <c r="X327" s="52"/>
      <c r="Y327" s="52"/>
      <c r="Z327" s="52"/>
      <c r="AA327" s="52"/>
      <c r="AB327" s="52"/>
      <c r="AC327" s="52"/>
      <c r="AD327" s="52"/>
      <c r="AE327" s="52"/>
      <c r="AF327" s="52"/>
      <c r="AG327" s="52"/>
      <c r="AH327" s="52"/>
      <c r="AI327" s="52"/>
      <c r="AJ327" s="52"/>
      <c r="AK327" s="52"/>
      <c r="AL327" s="52"/>
      <c r="AM327" s="52"/>
      <c r="AN327" s="52"/>
      <c r="AO327" s="52"/>
      <c r="AP327" s="52"/>
    </row>
    <row r="328" spans="1:42" s="53" customFormat="1" ht="13.2">
      <c r="A328" s="990"/>
      <c r="B328" s="574" t="s">
        <v>797</v>
      </c>
      <c r="C328" s="869"/>
      <c r="D328" s="869"/>
      <c r="E328" s="1037"/>
      <c r="F328" s="1037"/>
      <c r="G328" s="1003"/>
      <c r="H328" s="838"/>
      <c r="I328" s="1014"/>
      <c r="J328" s="1029"/>
      <c r="K328" s="1016"/>
      <c r="L328" s="1018"/>
      <c r="M328" s="1021"/>
      <c r="N328" s="1024"/>
      <c r="O328" s="1031"/>
      <c r="P328" s="52"/>
      <c r="Q328" s="47"/>
      <c r="R328" s="74"/>
      <c r="S328" s="47"/>
      <c r="T328" s="52"/>
      <c r="U328" s="52"/>
      <c r="V328" s="52"/>
      <c r="W328" s="52"/>
      <c r="X328" s="52"/>
      <c r="Y328" s="52"/>
      <c r="Z328" s="52"/>
      <c r="AA328" s="52"/>
      <c r="AB328" s="52"/>
      <c r="AC328" s="52"/>
      <c r="AD328" s="52"/>
      <c r="AE328" s="52"/>
      <c r="AF328" s="52"/>
      <c r="AG328" s="52"/>
      <c r="AH328" s="52"/>
      <c r="AI328" s="52"/>
      <c r="AJ328" s="52"/>
      <c r="AK328" s="52"/>
      <c r="AL328" s="52"/>
      <c r="AM328" s="52"/>
      <c r="AN328" s="52"/>
      <c r="AO328" s="52"/>
      <c r="AP328" s="52"/>
    </row>
    <row r="329" spans="1:42" s="53" customFormat="1" ht="13.2">
      <c r="A329" s="990"/>
      <c r="B329" s="575" t="s">
        <v>817</v>
      </c>
      <c r="C329" s="869"/>
      <c r="D329" s="869"/>
      <c r="E329" s="1037"/>
      <c r="F329" s="1037"/>
      <c r="G329" s="1003"/>
      <c r="H329" s="838"/>
      <c r="I329" s="1014"/>
      <c r="J329" s="1029"/>
      <c r="K329" s="1016"/>
      <c r="L329" s="1018"/>
      <c r="M329" s="1021"/>
      <c r="N329" s="1024"/>
      <c r="O329" s="1031"/>
      <c r="P329" s="52"/>
      <c r="Q329" s="47"/>
      <c r="R329" s="74"/>
      <c r="S329" s="47"/>
      <c r="T329" s="52"/>
      <c r="U329" s="52"/>
      <c r="V329" s="52"/>
      <c r="W329" s="52"/>
      <c r="X329" s="52"/>
      <c r="Y329" s="52"/>
      <c r="Z329" s="52"/>
      <c r="AA329" s="52"/>
      <c r="AB329" s="52"/>
      <c r="AC329" s="52"/>
      <c r="AD329" s="52"/>
      <c r="AE329" s="52"/>
      <c r="AF329" s="52"/>
      <c r="AG329" s="52"/>
      <c r="AH329" s="52"/>
      <c r="AI329" s="52"/>
      <c r="AJ329" s="52"/>
      <c r="AK329" s="52"/>
      <c r="AL329" s="52"/>
      <c r="AM329" s="52"/>
      <c r="AN329" s="52"/>
      <c r="AO329" s="52"/>
      <c r="AP329" s="52"/>
    </row>
    <row r="330" spans="1:42" s="53" customFormat="1" ht="13.2">
      <c r="A330" s="985"/>
      <c r="B330" s="575" t="s">
        <v>836</v>
      </c>
      <c r="C330" s="870"/>
      <c r="D330" s="870"/>
      <c r="E330" s="1038"/>
      <c r="F330" s="1038"/>
      <c r="G330" s="992"/>
      <c r="H330" s="839"/>
      <c r="I330" s="1015"/>
      <c r="J330" s="1006"/>
      <c r="K330" s="1002"/>
      <c r="L330" s="1019"/>
      <c r="M330" s="1022"/>
      <c r="N330" s="1025"/>
      <c r="O330" s="1032"/>
      <c r="P330" s="52"/>
      <c r="Q330" s="47"/>
      <c r="R330" s="74"/>
      <c r="S330" s="47"/>
      <c r="T330" s="52"/>
      <c r="U330" s="52"/>
      <c r="V330" s="52"/>
      <c r="W330" s="52"/>
      <c r="X330" s="52"/>
      <c r="Y330" s="52"/>
      <c r="Z330" s="52"/>
      <c r="AA330" s="52"/>
      <c r="AB330" s="52"/>
      <c r="AC330" s="52"/>
      <c r="AD330" s="52"/>
      <c r="AE330" s="52"/>
      <c r="AF330" s="52"/>
      <c r="AG330" s="52"/>
      <c r="AH330" s="52"/>
      <c r="AI330" s="52"/>
      <c r="AJ330" s="52"/>
      <c r="AK330" s="52"/>
      <c r="AL330" s="52"/>
      <c r="AM330" s="52"/>
      <c r="AN330" s="52"/>
      <c r="AO330" s="52"/>
      <c r="AP330" s="52"/>
    </row>
    <row r="331" spans="1:42" s="53" customFormat="1" ht="13.2">
      <c r="A331" s="984" t="s">
        <v>1702</v>
      </c>
      <c r="B331" s="574" t="s">
        <v>681</v>
      </c>
      <c r="C331" s="1007" t="s">
        <v>617</v>
      </c>
      <c r="D331" s="1007" t="s">
        <v>618</v>
      </c>
      <c r="E331" s="1007" t="s">
        <v>210</v>
      </c>
      <c r="F331" s="1007" t="s">
        <v>424</v>
      </c>
      <c r="G331" s="1010">
        <v>2988</v>
      </c>
      <c r="H331" s="718">
        <v>323200</v>
      </c>
      <c r="I331" s="1013"/>
      <c r="J331" s="1005">
        <f>$H$3</f>
        <v>0</v>
      </c>
      <c r="K331" s="1001">
        <f>SUM(G331-(G331*J331))</f>
        <v>2988</v>
      </c>
      <c r="L331" s="1017">
        <f>I331*K331</f>
        <v>0</v>
      </c>
      <c r="M331" s="1020" t="s">
        <v>381</v>
      </c>
      <c r="N331" s="1023">
        <v>0.3</v>
      </c>
      <c r="O331" s="1026">
        <v>75</v>
      </c>
      <c r="P331" s="52"/>
      <c r="Q331" s="47"/>
      <c r="R331" s="74"/>
      <c r="S331" s="47"/>
      <c r="T331" s="52"/>
      <c r="U331" s="52"/>
      <c r="V331" s="52"/>
      <c r="W331" s="52"/>
      <c r="X331" s="52"/>
      <c r="Y331" s="52"/>
      <c r="Z331" s="52"/>
      <c r="AA331" s="52"/>
      <c r="AB331" s="52"/>
      <c r="AC331" s="52"/>
      <c r="AD331" s="52"/>
      <c r="AE331" s="52"/>
      <c r="AF331" s="52"/>
      <c r="AG331" s="52"/>
      <c r="AH331" s="52"/>
      <c r="AI331" s="52"/>
      <c r="AJ331" s="52"/>
      <c r="AK331" s="52"/>
      <c r="AL331" s="52"/>
      <c r="AM331" s="52"/>
      <c r="AN331" s="52"/>
      <c r="AO331" s="52"/>
      <c r="AP331" s="52"/>
    </row>
    <row r="332" spans="1:42" s="53" customFormat="1" ht="13.2">
      <c r="A332" s="990"/>
      <c r="B332" s="574" t="s">
        <v>797</v>
      </c>
      <c r="C332" s="1008"/>
      <c r="D332" s="1008"/>
      <c r="E332" s="1008"/>
      <c r="F332" s="1008"/>
      <c r="G332" s="1011"/>
      <c r="H332" s="838"/>
      <c r="I332" s="1014"/>
      <c r="J332" s="1029"/>
      <c r="K332" s="1016"/>
      <c r="L332" s="1018"/>
      <c r="M332" s="1021"/>
      <c r="N332" s="1024"/>
      <c r="O332" s="1027"/>
      <c r="P332" s="52"/>
      <c r="Q332" s="47"/>
      <c r="R332" s="74"/>
      <c r="S332" s="47"/>
      <c r="T332" s="52"/>
      <c r="U332" s="52"/>
      <c r="V332" s="52"/>
      <c r="W332" s="52"/>
      <c r="X332" s="52"/>
      <c r="Y332" s="52"/>
      <c r="Z332" s="52"/>
      <c r="AA332" s="52"/>
      <c r="AB332" s="52"/>
      <c r="AC332" s="52"/>
      <c r="AD332" s="52"/>
      <c r="AE332" s="52"/>
      <c r="AF332" s="52"/>
      <c r="AG332" s="52"/>
      <c r="AH332" s="52"/>
      <c r="AI332" s="52"/>
      <c r="AJ332" s="52"/>
      <c r="AK332" s="52"/>
      <c r="AL332" s="52"/>
      <c r="AM332" s="52"/>
      <c r="AN332" s="52"/>
      <c r="AO332" s="52"/>
      <c r="AP332" s="52"/>
    </row>
    <row r="333" spans="1:42" s="53" customFormat="1" ht="13.2">
      <c r="A333" s="985"/>
      <c r="B333" s="575" t="s">
        <v>836</v>
      </c>
      <c r="C333" s="1009"/>
      <c r="D333" s="1009"/>
      <c r="E333" s="1009"/>
      <c r="F333" s="1009"/>
      <c r="G333" s="1012"/>
      <c r="H333" s="839"/>
      <c r="I333" s="1015"/>
      <c r="J333" s="1006"/>
      <c r="K333" s="1002"/>
      <c r="L333" s="1019"/>
      <c r="M333" s="1022"/>
      <c r="N333" s="1025"/>
      <c r="O333" s="1028"/>
      <c r="P333" s="52"/>
      <c r="Q333" s="47"/>
      <c r="R333" s="74"/>
      <c r="S333" s="47"/>
      <c r="T333" s="52"/>
      <c r="U333" s="52"/>
      <c r="V333" s="52"/>
      <c r="W333" s="52"/>
      <c r="X333" s="52"/>
      <c r="Y333" s="52"/>
      <c r="Z333" s="52"/>
      <c r="AA333" s="52"/>
      <c r="AB333" s="52"/>
      <c r="AC333" s="52"/>
      <c r="AD333" s="52"/>
      <c r="AE333" s="52"/>
      <c r="AF333" s="52"/>
      <c r="AG333" s="52"/>
      <c r="AH333" s="52"/>
      <c r="AI333" s="52"/>
      <c r="AJ333" s="52"/>
      <c r="AK333" s="52"/>
      <c r="AL333" s="52"/>
      <c r="AM333" s="52"/>
      <c r="AN333" s="52"/>
      <c r="AO333" s="52"/>
      <c r="AP333" s="52"/>
    </row>
    <row r="334" spans="1:42" s="53" customFormat="1" ht="13.2">
      <c r="A334" s="984" t="s">
        <v>1514</v>
      </c>
      <c r="B334" s="574" t="s">
        <v>681</v>
      </c>
      <c r="C334" s="1007" t="s">
        <v>615</v>
      </c>
      <c r="D334" s="1007" t="s">
        <v>425</v>
      </c>
      <c r="E334" s="1007" t="s">
        <v>210</v>
      </c>
      <c r="F334" s="1007" t="s">
        <v>424</v>
      </c>
      <c r="G334" s="1010">
        <v>2922</v>
      </c>
      <c r="H334" s="718">
        <v>316100</v>
      </c>
      <c r="I334" s="1013"/>
      <c r="J334" s="1005">
        <f>$H$3</f>
        <v>0</v>
      </c>
      <c r="K334" s="1001">
        <f>SUM(G334-(G334*J334))</f>
        <v>2922</v>
      </c>
      <c r="L334" s="1017">
        <f>I334*K334</f>
        <v>0</v>
      </c>
      <c r="M334" s="1020" t="s">
        <v>381</v>
      </c>
      <c r="N334" s="1023">
        <v>0.3</v>
      </c>
      <c r="O334" s="1026">
        <v>75</v>
      </c>
      <c r="P334" s="52"/>
      <c r="Q334" s="47"/>
      <c r="R334" s="74"/>
      <c r="S334" s="47"/>
      <c r="T334" s="52"/>
      <c r="U334" s="52"/>
      <c r="V334" s="52"/>
      <c r="W334" s="52"/>
      <c r="X334" s="52"/>
      <c r="Y334" s="52"/>
      <c r="Z334" s="52"/>
      <c r="AA334" s="52"/>
      <c r="AB334" s="52"/>
      <c r="AC334" s="52"/>
      <c r="AD334" s="52"/>
      <c r="AE334" s="52"/>
      <c r="AF334" s="52"/>
      <c r="AG334" s="52"/>
      <c r="AH334" s="52"/>
      <c r="AI334" s="52"/>
      <c r="AJ334" s="52"/>
      <c r="AK334" s="52"/>
      <c r="AL334" s="52"/>
      <c r="AM334" s="52"/>
      <c r="AN334" s="52"/>
      <c r="AO334" s="52"/>
      <c r="AP334" s="52"/>
    </row>
    <row r="335" spans="1:42" s="53" customFormat="1" ht="13.2">
      <c r="A335" s="990"/>
      <c r="B335" s="574" t="s">
        <v>797</v>
      </c>
      <c r="C335" s="1008"/>
      <c r="D335" s="1008"/>
      <c r="E335" s="1008"/>
      <c r="F335" s="1008"/>
      <c r="G335" s="1011"/>
      <c r="H335" s="838"/>
      <c r="I335" s="1014"/>
      <c r="J335" s="1029"/>
      <c r="K335" s="1016"/>
      <c r="L335" s="1018"/>
      <c r="M335" s="1021"/>
      <c r="N335" s="1024"/>
      <c r="O335" s="1027"/>
      <c r="P335" s="52"/>
      <c r="Q335" s="47"/>
      <c r="R335" s="74"/>
      <c r="S335" s="47"/>
      <c r="T335" s="52"/>
      <c r="U335" s="52"/>
      <c r="V335" s="52"/>
      <c r="W335" s="52"/>
      <c r="X335" s="52"/>
      <c r="Y335" s="52"/>
      <c r="Z335" s="52"/>
      <c r="AA335" s="52"/>
      <c r="AB335" s="52"/>
      <c r="AC335" s="52"/>
      <c r="AD335" s="52"/>
      <c r="AE335" s="52"/>
      <c r="AF335" s="52"/>
      <c r="AG335" s="52"/>
      <c r="AH335" s="52"/>
      <c r="AI335" s="52"/>
      <c r="AJ335" s="52"/>
      <c r="AK335" s="52"/>
      <c r="AL335" s="52"/>
      <c r="AM335" s="52"/>
      <c r="AN335" s="52"/>
      <c r="AO335" s="52"/>
      <c r="AP335" s="52"/>
    </row>
    <row r="336" spans="1:42" s="53" customFormat="1" ht="13.2">
      <c r="A336" s="985"/>
      <c r="B336" s="575" t="s">
        <v>836</v>
      </c>
      <c r="C336" s="1009"/>
      <c r="D336" s="1009"/>
      <c r="E336" s="1009"/>
      <c r="F336" s="1009"/>
      <c r="G336" s="1012"/>
      <c r="H336" s="839"/>
      <c r="I336" s="1015"/>
      <c r="J336" s="1006"/>
      <c r="K336" s="1002"/>
      <c r="L336" s="1019"/>
      <c r="M336" s="1022"/>
      <c r="N336" s="1025"/>
      <c r="O336" s="1028"/>
      <c r="P336" s="52"/>
      <c r="Q336" s="47"/>
      <c r="R336" s="74"/>
      <c r="S336" s="47"/>
      <c r="T336" s="52"/>
      <c r="U336" s="52"/>
      <c r="V336" s="52"/>
      <c r="W336" s="52"/>
      <c r="X336" s="52"/>
      <c r="Y336" s="52"/>
      <c r="Z336" s="52"/>
      <c r="AA336" s="52"/>
      <c r="AB336" s="52"/>
      <c r="AC336" s="52"/>
      <c r="AD336" s="52"/>
      <c r="AE336" s="52"/>
      <c r="AF336" s="52"/>
      <c r="AG336" s="52"/>
      <c r="AH336" s="52"/>
      <c r="AI336" s="52"/>
      <c r="AJ336" s="52"/>
      <c r="AK336" s="52"/>
      <c r="AL336" s="52"/>
      <c r="AM336" s="52"/>
      <c r="AN336" s="52"/>
      <c r="AO336" s="52"/>
      <c r="AP336" s="52"/>
    </row>
    <row r="337" spans="1:42" s="53" customFormat="1" ht="13.2">
      <c r="A337" s="984" t="s">
        <v>1703</v>
      </c>
      <c r="B337" s="574" t="s">
        <v>684</v>
      </c>
      <c r="C337" s="868" t="s">
        <v>615</v>
      </c>
      <c r="D337" s="868" t="s">
        <v>425</v>
      </c>
      <c r="E337" s="1036" t="s">
        <v>221</v>
      </c>
      <c r="F337" s="1036" t="s">
        <v>426</v>
      </c>
      <c r="G337" s="843">
        <v>4216</v>
      </c>
      <c r="H337" s="718">
        <v>456100</v>
      </c>
      <c r="I337" s="1013"/>
      <c r="J337" s="1005">
        <f>$H$3</f>
        <v>0</v>
      </c>
      <c r="K337" s="1001">
        <f>SUM(G337-(G337*J337))</f>
        <v>4216</v>
      </c>
      <c r="L337" s="1017">
        <f>I337*K337</f>
        <v>0</v>
      </c>
      <c r="M337" s="1020" t="s">
        <v>381</v>
      </c>
      <c r="N337" s="1023">
        <v>0.3</v>
      </c>
      <c r="O337" s="1030">
        <v>75</v>
      </c>
      <c r="P337" s="52"/>
      <c r="Q337" s="47"/>
      <c r="R337" s="74"/>
      <c r="S337" s="47"/>
      <c r="T337" s="52"/>
      <c r="U337" s="52"/>
      <c r="V337" s="52"/>
      <c r="W337" s="52"/>
      <c r="X337" s="52"/>
      <c r="Y337" s="52"/>
      <c r="Z337" s="52"/>
      <c r="AA337" s="52"/>
      <c r="AB337" s="52"/>
      <c r="AC337" s="52"/>
      <c r="AD337" s="52"/>
      <c r="AE337" s="52"/>
      <c r="AF337" s="52"/>
      <c r="AG337" s="52"/>
      <c r="AH337" s="52"/>
      <c r="AI337" s="52"/>
      <c r="AJ337" s="52"/>
      <c r="AK337" s="52"/>
      <c r="AL337" s="52"/>
      <c r="AM337" s="52"/>
      <c r="AN337" s="52"/>
      <c r="AO337" s="52"/>
      <c r="AP337" s="52"/>
    </row>
    <row r="338" spans="1:42" s="53" customFormat="1" ht="13.2">
      <c r="A338" s="990"/>
      <c r="B338" s="574" t="s">
        <v>766</v>
      </c>
      <c r="C338" s="869"/>
      <c r="D338" s="869"/>
      <c r="E338" s="1037"/>
      <c r="F338" s="1037"/>
      <c r="G338" s="844"/>
      <c r="H338" s="838"/>
      <c r="I338" s="1014"/>
      <c r="J338" s="1029"/>
      <c r="K338" s="1016"/>
      <c r="L338" s="1018"/>
      <c r="M338" s="1021"/>
      <c r="N338" s="1024"/>
      <c r="O338" s="1031"/>
      <c r="P338" s="52"/>
      <c r="Q338" s="47"/>
      <c r="R338" s="74"/>
      <c r="S338" s="47"/>
      <c r="T338" s="52"/>
      <c r="U338" s="52"/>
      <c r="V338" s="52"/>
      <c r="W338" s="52"/>
      <c r="X338" s="52"/>
      <c r="Y338" s="52"/>
      <c r="Z338" s="52"/>
      <c r="AA338" s="52"/>
      <c r="AB338" s="52"/>
      <c r="AC338" s="52"/>
      <c r="AD338" s="52"/>
      <c r="AE338" s="52"/>
      <c r="AF338" s="52"/>
      <c r="AG338" s="52"/>
      <c r="AH338" s="52"/>
      <c r="AI338" s="52"/>
      <c r="AJ338" s="52"/>
      <c r="AK338" s="52"/>
      <c r="AL338" s="52"/>
      <c r="AM338" s="52"/>
      <c r="AN338" s="52"/>
      <c r="AO338" s="52"/>
      <c r="AP338" s="52"/>
    </row>
    <row r="339" spans="1:42" s="53" customFormat="1" ht="13.2">
      <c r="A339" s="990"/>
      <c r="B339" s="575" t="s">
        <v>818</v>
      </c>
      <c r="C339" s="869"/>
      <c r="D339" s="869"/>
      <c r="E339" s="1037"/>
      <c r="F339" s="1037"/>
      <c r="G339" s="844"/>
      <c r="H339" s="838"/>
      <c r="I339" s="1014"/>
      <c r="J339" s="1029"/>
      <c r="K339" s="1016"/>
      <c r="L339" s="1018"/>
      <c r="M339" s="1021"/>
      <c r="N339" s="1024"/>
      <c r="O339" s="1031"/>
      <c r="P339" s="52"/>
      <c r="Q339" s="47"/>
      <c r="R339" s="74"/>
      <c r="S339" s="47"/>
      <c r="T339" s="52"/>
      <c r="U339" s="52"/>
      <c r="V339" s="52"/>
      <c r="W339" s="52"/>
      <c r="X339" s="52"/>
      <c r="Y339" s="52"/>
      <c r="Z339" s="52"/>
      <c r="AA339" s="52"/>
      <c r="AB339" s="52"/>
      <c r="AC339" s="52"/>
      <c r="AD339" s="52"/>
      <c r="AE339" s="52"/>
      <c r="AF339" s="52"/>
      <c r="AG339" s="52"/>
      <c r="AH339" s="52"/>
      <c r="AI339" s="52"/>
      <c r="AJ339" s="52"/>
      <c r="AK339" s="52"/>
      <c r="AL339" s="52"/>
      <c r="AM339" s="52"/>
      <c r="AN339" s="52"/>
      <c r="AO339" s="52"/>
      <c r="AP339" s="52"/>
    </row>
    <row r="340" spans="1:42" s="53" customFormat="1" ht="13.2">
      <c r="A340" s="985"/>
      <c r="B340" s="575" t="s">
        <v>837</v>
      </c>
      <c r="C340" s="869"/>
      <c r="D340" s="869"/>
      <c r="E340" s="1037"/>
      <c r="F340" s="1037"/>
      <c r="G340" s="845"/>
      <c r="H340" s="839"/>
      <c r="I340" s="1014"/>
      <c r="J340" s="1029"/>
      <c r="K340" s="1016"/>
      <c r="L340" s="1018"/>
      <c r="M340" s="1021"/>
      <c r="N340" s="1024"/>
      <c r="O340" s="1031"/>
      <c r="P340" s="52"/>
      <c r="Q340" s="47"/>
      <c r="R340" s="74"/>
      <c r="S340" s="47"/>
      <c r="T340" s="52"/>
      <c r="U340" s="52"/>
      <c r="V340" s="52"/>
      <c r="W340" s="52"/>
      <c r="X340" s="52"/>
      <c r="Y340" s="52"/>
      <c r="Z340" s="52"/>
      <c r="AA340" s="52"/>
      <c r="AB340" s="52"/>
      <c r="AC340" s="52"/>
      <c r="AD340" s="52"/>
      <c r="AE340" s="52"/>
      <c r="AF340" s="52"/>
      <c r="AG340" s="52"/>
      <c r="AH340" s="52"/>
      <c r="AI340" s="52"/>
      <c r="AJ340" s="52"/>
      <c r="AK340" s="52"/>
      <c r="AL340" s="52"/>
      <c r="AM340" s="52"/>
      <c r="AN340" s="52"/>
      <c r="AO340" s="52"/>
      <c r="AP340" s="52"/>
    </row>
    <row r="341" spans="1:42" s="53" customFormat="1" ht="13.2">
      <c r="A341" s="984" t="s">
        <v>1503</v>
      </c>
      <c r="B341" s="574" t="s">
        <v>684</v>
      </c>
      <c r="C341" s="868" t="s">
        <v>615</v>
      </c>
      <c r="D341" s="868" t="s">
        <v>425</v>
      </c>
      <c r="E341" s="1036" t="s">
        <v>221</v>
      </c>
      <c r="F341" s="1036" t="s">
        <v>426</v>
      </c>
      <c r="G341" s="843">
        <v>4150</v>
      </c>
      <c r="H341" s="718">
        <v>448900</v>
      </c>
      <c r="I341" s="1013"/>
      <c r="J341" s="1005">
        <f>$H$3</f>
        <v>0</v>
      </c>
      <c r="K341" s="1001">
        <f>SUM(G341-(G341*J341))</f>
        <v>4150</v>
      </c>
      <c r="L341" s="1017">
        <f>I341*K341</f>
        <v>0</v>
      </c>
      <c r="M341" s="1020" t="s">
        <v>381</v>
      </c>
      <c r="N341" s="1023">
        <v>0.3</v>
      </c>
      <c r="O341" s="1030">
        <v>75</v>
      </c>
      <c r="P341" s="52"/>
      <c r="Q341" s="47"/>
      <c r="R341" s="74"/>
      <c r="S341" s="47"/>
      <c r="T341" s="52"/>
      <c r="U341" s="52"/>
      <c r="V341" s="52"/>
      <c r="W341" s="52"/>
      <c r="X341" s="52"/>
      <c r="Y341" s="52"/>
      <c r="Z341" s="52"/>
      <c r="AA341" s="52"/>
      <c r="AB341" s="52"/>
      <c r="AC341" s="52"/>
      <c r="AD341" s="52"/>
      <c r="AE341" s="52"/>
      <c r="AF341" s="52"/>
      <c r="AG341" s="52"/>
      <c r="AH341" s="52"/>
      <c r="AI341" s="52"/>
      <c r="AJ341" s="52"/>
      <c r="AK341" s="52"/>
      <c r="AL341" s="52"/>
      <c r="AM341" s="52"/>
      <c r="AN341" s="52"/>
      <c r="AO341" s="52"/>
      <c r="AP341" s="52"/>
    </row>
    <row r="342" spans="1:42" s="53" customFormat="1" ht="13.2">
      <c r="A342" s="990"/>
      <c r="B342" s="574" t="s">
        <v>766</v>
      </c>
      <c r="C342" s="869"/>
      <c r="D342" s="869"/>
      <c r="E342" s="1037"/>
      <c r="F342" s="1037"/>
      <c r="G342" s="844"/>
      <c r="H342" s="838"/>
      <c r="I342" s="1014"/>
      <c r="J342" s="1029"/>
      <c r="K342" s="1016"/>
      <c r="L342" s="1018"/>
      <c r="M342" s="1021"/>
      <c r="N342" s="1024"/>
      <c r="O342" s="1031"/>
      <c r="P342" s="52"/>
      <c r="Q342" s="47"/>
      <c r="R342" s="74"/>
      <c r="S342" s="47"/>
      <c r="T342" s="52"/>
      <c r="U342" s="52"/>
      <c r="V342" s="52"/>
      <c r="W342" s="52"/>
      <c r="X342" s="52"/>
      <c r="Y342" s="52"/>
      <c r="Z342" s="52"/>
      <c r="AA342" s="52"/>
      <c r="AB342" s="52"/>
      <c r="AC342" s="52"/>
      <c r="AD342" s="52"/>
      <c r="AE342" s="52"/>
      <c r="AF342" s="52"/>
      <c r="AG342" s="52"/>
      <c r="AH342" s="52"/>
      <c r="AI342" s="52"/>
      <c r="AJ342" s="52"/>
      <c r="AK342" s="52"/>
      <c r="AL342" s="52"/>
      <c r="AM342" s="52"/>
      <c r="AN342" s="52"/>
      <c r="AO342" s="52"/>
      <c r="AP342" s="52"/>
    </row>
    <row r="343" spans="1:42" s="53" customFormat="1" ht="13.2">
      <c r="A343" s="990"/>
      <c r="B343" s="575" t="s">
        <v>818</v>
      </c>
      <c r="C343" s="869"/>
      <c r="D343" s="869"/>
      <c r="E343" s="1037"/>
      <c r="F343" s="1037"/>
      <c r="G343" s="844"/>
      <c r="H343" s="838"/>
      <c r="I343" s="1014"/>
      <c r="J343" s="1029"/>
      <c r="K343" s="1016"/>
      <c r="L343" s="1018"/>
      <c r="M343" s="1021"/>
      <c r="N343" s="1024"/>
      <c r="O343" s="1031"/>
      <c r="P343" s="52"/>
      <c r="Q343" s="47"/>
      <c r="R343" s="74"/>
      <c r="S343" s="47"/>
      <c r="T343" s="52"/>
      <c r="U343" s="52"/>
      <c r="V343" s="52"/>
      <c r="W343" s="52"/>
      <c r="X343" s="52"/>
      <c r="Y343" s="52"/>
      <c r="Z343" s="52"/>
      <c r="AA343" s="52"/>
      <c r="AB343" s="52"/>
      <c r="AC343" s="52"/>
      <c r="AD343" s="52"/>
      <c r="AE343" s="52"/>
      <c r="AF343" s="52"/>
      <c r="AG343" s="52"/>
      <c r="AH343" s="52"/>
      <c r="AI343" s="52"/>
      <c r="AJ343" s="52"/>
      <c r="AK343" s="52"/>
      <c r="AL343" s="52"/>
      <c r="AM343" s="52"/>
      <c r="AN343" s="52"/>
      <c r="AO343" s="52"/>
      <c r="AP343" s="52"/>
    </row>
    <row r="344" spans="1:42" s="53" customFormat="1" ht="13.2">
      <c r="A344" s="985"/>
      <c r="B344" s="575" t="s">
        <v>837</v>
      </c>
      <c r="C344" s="869"/>
      <c r="D344" s="869"/>
      <c r="E344" s="1037"/>
      <c r="F344" s="1037"/>
      <c r="G344" s="845"/>
      <c r="H344" s="839"/>
      <c r="I344" s="1014"/>
      <c r="J344" s="1029"/>
      <c r="K344" s="1016"/>
      <c r="L344" s="1018"/>
      <c r="M344" s="1021"/>
      <c r="N344" s="1024"/>
      <c r="O344" s="1031"/>
      <c r="P344" s="52"/>
      <c r="Q344" s="47"/>
      <c r="R344" s="74"/>
      <c r="S344" s="47"/>
      <c r="T344" s="52"/>
      <c r="U344" s="52"/>
      <c r="V344" s="52"/>
      <c r="W344" s="52"/>
      <c r="X344" s="52"/>
      <c r="Y344" s="52"/>
      <c r="Z344" s="52"/>
      <c r="AA344" s="52"/>
      <c r="AB344" s="52"/>
      <c r="AC344" s="52"/>
      <c r="AD344" s="52"/>
      <c r="AE344" s="52"/>
      <c r="AF344" s="52"/>
      <c r="AG344" s="52"/>
      <c r="AH344" s="52"/>
      <c r="AI344" s="52"/>
      <c r="AJ344" s="52"/>
      <c r="AK344" s="52"/>
      <c r="AL344" s="52"/>
      <c r="AM344" s="52"/>
      <c r="AN344" s="52"/>
      <c r="AO344" s="52"/>
      <c r="AP344" s="52"/>
    </row>
    <row r="345" spans="1:42" s="53" customFormat="1" ht="13.2">
      <c r="A345" s="984" t="s">
        <v>1704</v>
      </c>
      <c r="B345" s="574" t="s">
        <v>684</v>
      </c>
      <c r="C345" s="868" t="s">
        <v>615</v>
      </c>
      <c r="D345" s="868" t="s">
        <v>425</v>
      </c>
      <c r="E345" s="1036" t="s">
        <v>221</v>
      </c>
      <c r="F345" s="1036" t="s">
        <v>426</v>
      </c>
      <c r="G345" s="843">
        <v>4058</v>
      </c>
      <c r="H345" s="718">
        <v>439000</v>
      </c>
      <c r="I345" s="1013"/>
      <c r="J345" s="1005">
        <f>$H$3</f>
        <v>0</v>
      </c>
      <c r="K345" s="1001">
        <f>SUM(G345-(G345*J345))</f>
        <v>4058</v>
      </c>
      <c r="L345" s="1017">
        <f>I345*K345</f>
        <v>0</v>
      </c>
      <c r="M345" s="1020" t="s">
        <v>381</v>
      </c>
      <c r="N345" s="1023">
        <v>0.3</v>
      </c>
      <c r="O345" s="1030">
        <v>75</v>
      </c>
      <c r="P345" s="52"/>
      <c r="Q345" s="47"/>
      <c r="R345" s="74"/>
      <c r="S345" s="47"/>
      <c r="T345" s="52"/>
      <c r="U345" s="52"/>
      <c r="V345" s="52"/>
      <c r="W345" s="52"/>
      <c r="X345" s="52"/>
      <c r="Y345" s="52"/>
      <c r="Z345" s="52"/>
      <c r="AA345" s="52"/>
      <c r="AB345" s="52"/>
      <c r="AC345" s="52"/>
      <c r="AD345" s="52"/>
      <c r="AE345" s="52"/>
      <c r="AF345" s="52"/>
      <c r="AG345" s="52"/>
      <c r="AH345" s="52"/>
      <c r="AI345" s="52"/>
      <c r="AJ345" s="52"/>
      <c r="AK345" s="52"/>
      <c r="AL345" s="52"/>
      <c r="AM345" s="52"/>
      <c r="AN345" s="52"/>
      <c r="AO345" s="52"/>
      <c r="AP345" s="52"/>
    </row>
    <row r="346" spans="1:42" s="53" customFormat="1" ht="13.2">
      <c r="A346" s="990"/>
      <c r="B346" s="574" t="s">
        <v>766</v>
      </c>
      <c r="C346" s="869"/>
      <c r="D346" s="869"/>
      <c r="E346" s="1037"/>
      <c r="F346" s="1037"/>
      <c r="G346" s="844"/>
      <c r="H346" s="838"/>
      <c r="I346" s="1014"/>
      <c r="J346" s="1029"/>
      <c r="K346" s="1016"/>
      <c r="L346" s="1018"/>
      <c r="M346" s="1021"/>
      <c r="N346" s="1024"/>
      <c r="O346" s="1031"/>
      <c r="P346" s="52"/>
      <c r="Q346" s="47"/>
      <c r="R346" s="74"/>
      <c r="S346" s="47"/>
      <c r="T346" s="52"/>
      <c r="U346" s="52"/>
      <c r="V346" s="52"/>
      <c r="W346" s="52"/>
      <c r="X346" s="52"/>
      <c r="Y346" s="52"/>
      <c r="Z346" s="52"/>
      <c r="AA346" s="52"/>
      <c r="AB346" s="52"/>
      <c r="AC346" s="52"/>
      <c r="AD346" s="52"/>
      <c r="AE346" s="52"/>
      <c r="AF346" s="52"/>
      <c r="AG346" s="52"/>
      <c r="AH346" s="52"/>
      <c r="AI346" s="52"/>
      <c r="AJ346" s="52"/>
      <c r="AK346" s="52"/>
      <c r="AL346" s="52"/>
      <c r="AM346" s="52"/>
      <c r="AN346" s="52"/>
      <c r="AO346" s="52"/>
      <c r="AP346" s="52"/>
    </row>
    <row r="347" spans="1:42" s="53" customFormat="1" ht="13.2">
      <c r="A347" s="990"/>
      <c r="B347" s="575" t="s">
        <v>818</v>
      </c>
      <c r="C347" s="869"/>
      <c r="D347" s="869"/>
      <c r="E347" s="1037"/>
      <c r="F347" s="1037"/>
      <c r="G347" s="844"/>
      <c r="H347" s="838"/>
      <c r="I347" s="1014"/>
      <c r="J347" s="1029"/>
      <c r="K347" s="1016"/>
      <c r="L347" s="1018"/>
      <c r="M347" s="1021"/>
      <c r="N347" s="1024"/>
      <c r="O347" s="1031"/>
      <c r="P347" s="52"/>
      <c r="Q347" s="47"/>
      <c r="R347" s="74"/>
      <c r="S347" s="47"/>
      <c r="T347" s="52"/>
      <c r="U347" s="52"/>
      <c r="V347" s="52"/>
      <c r="W347" s="52"/>
      <c r="X347" s="52"/>
      <c r="Y347" s="52"/>
      <c r="Z347" s="52"/>
      <c r="AA347" s="52"/>
      <c r="AB347" s="52"/>
      <c r="AC347" s="52"/>
      <c r="AD347" s="52"/>
      <c r="AE347" s="52"/>
      <c r="AF347" s="52"/>
      <c r="AG347" s="52"/>
      <c r="AH347" s="52"/>
      <c r="AI347" s="52"/>
      <c r="AJ347" s="52"/>
      <c r="AK347" s="52"/>
      <c r="AL347" s="52"/>
      <c r="AM347" s="52"/>
      <c r="AN347" s="52"/>
      <c r="AO347" s="52"/>
      <c r="AP347" s="52"/>
    </row>
    <row r="348" spans="1:42" s="53" customFormat="1" ht="13.2">
      <c r="A348" s="985"/>
      <c r="B348" s="575" t="s">
        <v>837</v>
      </c>
      <c r="C348" s="869"/>
      <c r="D348" s="869"/>
      <c r="E348" s="1037"/>
      <c r="F348" s="1037"/>
      <c r="G348" s="845"/>
      <c r="H348" s="839"/>
      <c r="I348" s="1014"/>
      <c r="J348" s="1029"/>
      <c r="K348" s="1016"/>
      <c r="L348" s="1018"/>
      <c r="M348" s="1021"/>
      <c r="N348" s="1024"/>
      <c r="O348" s="1031"/>
      <c r="P348" s="52"/>
      <c r="Q348" s="47"/>
      <c r="R348" s="74"/>
      <c r="S348" s="47"/>
      <c r="T348" s="52"/>
      <c r="U348" s="52"/>
      <c r="V348" s="52"/>
      <c r="W348" s="52"/>
      <c r="X348" s="52"/>
      <c r="Y348" s="52"/>
      <c r="Z348" s="52"/>
      <c r="AA348" s="52"/>
      <c r="AB348" s="52"/>
      <c r="AC348" s="52"/>
      <c r="AD348" s="52"/>
      <c r="AE348" s="52"/>
      <c r="AF348" s="52"/>
      <c r="AG348" s="52"/>
      <c r="AH348" s="52"/>
      <c r="AI348" s="52"/>
      <c r="AJ348" s="52"/>
      <c r="AK348" s="52"/>
      <c r="AL348" s="52"/>
      <c r="AM348" s="52"/>
      <c r="AN348" s="52"/>
      <c r="AO348" s="52"/>
      <c r="AP348" s="52"/>
    </row>
    <row r="349" spans="1:42" s="53" customFormat="1" ht="13.2">
      <c r="A349" s="984" t="s">
        <v>1705</v>
      </c>
      <c r="B349" s="574" t="s">
        <v>684</v>
      </c>
      <c r="C349" s="995" t="s">
        <v>615</v>
      </c>
      <c r="D349" s="995" t="s">
        <v>425</v>
      </c>
      <c r="E349" s="995" t="s">
        <v>221</v>
      </c>
      <c r="F349" s="995" t="s">
        <v>426</v>
      </c>
      <c r="G349" s="991">
        <v>3240</v>
      </c>
      <c r="H349" s="997">
        <v>350500</v>
      </c>
      <c r="I349" s="993"/>
      <c r="J349" s="1005">
        <f t="shared" ref="J349:J351" si="38">$H$3</f>
        <v>0</v>
      </c>
      <c r="K349" s="1001">
        <f>SUM(G349-(G349*J349))</f>
        <v>3240</v>
      </c>
      <c r="L349" s="1001">
        <f>I349*K349</f>
        <v>0</v>
      </c>
      <c r="M349" s="995" t="s">
        <v>381</v>
      </c>
      <c r="N349" s="995">
        <v>0.3</v>
      </c>
      <c r="O349" s="995">
        <v>75</v>
      </c>
      <c r="P349" s="52"/>
      <c r="Q349" s="47"/>
      <c r="R349" s="74"/>
      <c r="S349" s="47"/>
      <c r="T349" s="52"/>
      <c r="U349" s="52"/>
      <c r="V349" s="52"/>
      <c r="W349" s="52"/>
      <c r="X349" s="52"/>
      <c r="Y349" s="52"/>
      <c r="Z349" s="52"/>
      <c r="AA349" s="52"/>
      <c r="AB349" s="52"/>
      <c r="AC349" s="52"/>
      <c r="AD349" s="52"/>
      <c r="AE349" s="52"/>
      <c r="AF349" s="52"/>
      <c r="AG349" s="52"/>
      <c r="AH349" s="52"/>
      <c r="AI349" s="52"/>
      <c r="AJ349" s="52"/>
      <c r="AK349" s="52"/>
      <c r="AL349" s="52"/>
      <c r="AM349" s="52"/>
      <c r="AN349" s="52"/>
      <c r="AO349" s="52"/>
      <c r="AP349" s="52"/>
    </row>
    <row r="350" spans="1:42" s="53" customFormat="1" ht="13.2">
      <c r="A350" s="985"/>
      <c r="B350" s="575" t="s">
        <v>837</v>
      </c>
      <c r="C350" s="996"/>
      <c r="D350" s="996"/>
      <c r="E350" s="996"/>
      <c r="F350" s="996"/>
      <c r="G350" s="992"/>
      <c r="H350" s="998"/>
      <c r="I350" s="994"/>
      <c r="J350" s="1006"/>
      <c r="K350" s="1002"/>
      <c r="L350" s="1002"/>
      <c r="M350" s="996"/>
      <c r="N350" s="996"/>
      <c r="O350" s="996"/>
      <c r="P350" s="52"/>
      <c r="Q350" s="47"/>
      <c r="R350" s="74"/>
      <c r="S350" s="47"/>
      <c r="T350" s="52"/>
      <c r="U350" s="52"/>
      <c r="V350" s="52"/>
      <c r="W350" s="52"/>
      <c r="X350" s="52"/>
      <c r="Y350" s="52"/>
      <c r="Z350" s="52"/>
      <c r="AA350" s="52"/>
      <c r="AB350" s="52"/>
      <c r="AC350" s="52"/>
      <c r="AD350" s="52"/>
      <c r="AE350" s="52"/>
      <c r="AF350" s="52"/>
      <c r="AG350" s="52"/>
      <c r="AH350" s="52"/>
      <c r="AI350" s="52"/>
      <c r="AJ350" s="52"/>
      <c r="AK350" s="52"/>
      <c r="AL350" s="52"/>
      <c r="AM350" s="52"/>
      <c r="AN350" s="52"/>
      <c r="AO350" s="52"/>
      <c r="AP350" s="52"/>
    </row>
    <row r="351" spans="1:42" s="53" customFormat="1" ht="13.2">
      <c r="A351" s="984" t="s">
        <v>1504</v>
      </c>
      <c r="B351" s="574" t="s">
        <v>684</v>
      </c>
      <c r="C351" s="995" t="s">
        <v>615</v>
      </c>
      <c r="D351" s="995" t="s">
        <v>425</v>
      </c>
      <c r="E351" s="995" t="s">
        <v>221</v>
      </c>
      <c r="F351" s="995" t="s">
        <v>426</v>
      </c>
      <c r="G351" s="991">
        <v>3174</v>
      </c>
      <c r="H351" s="997">
        <v>343300</v>
      </c>
      <c r="I351" s="993"/>
      <c r="J351" s="1005">
        <f t="shared" si="38"/>
        <v>0</v>
      </c>
      <c r="K351" s="1001">
        <f>SUM(G351-(G351*J351))</f>
        <v>3174</v>
      </c>
      <c r="L351" s="1001">
        <f>I351*K351</f>
        <v>0</v>
      </c>
      <c r="M351" s="995" t="s">
        <v>381</v>
      </c>
      <c r="N351" s="995">
        <v>0.3</v>
      </c>
      <c r="O351" s="995">
        <v>75</v>
      </c>
      <c r="P351" s="52"/>
      <c r="Q351" s="47"/>
      <c r="R351" s="74"/>
      <c r="S351" s="47"/>
      <c r="T351" s="52"/>
      <c r="U351" s="52"/>
      <c r="V351" s="52"/>
      <c r="W351" s="52"/>
      <c r="X351" s="52"/>
      <c r="Y351" s="52"/>
      <c r="Z351" s="52"/>
      <c r="AA351" s="52"/>
      <c r="AB351" s="52"/>
      <c r="AC351" s="52"/>
      <c r="AD351" s="52"/>
      <c r="AE351" s="52"/>
      <c r="AF351" s="52"/>
      <c r="AG351" s="52"/>
      <c r="AH351" s="52"/>
      <c r="AI351" s="52"/>
      <c r="AJ351" s="52"/>
      <c r="AK351" s="52"/>
      <c r="AL351" s="52"/>
      <c r="AM351" s="52"/>
      <c r="AN351" s="52"/>
      <c r="AO351" s="52"/>
      <c r="AP351" s="52"/>
    </row>
    <row r="352" spans="1:42" s="53" customFormat="1" ht="13.2">
      <c r="A352" s="985"/>
      <c r="B352" s="575" t="s">
        <v>837</v>
      </c>
      <c r="C352" s="996"/>
      <c r="D352" s="996"/>
      <c r="E352" s="996"/>
      <c r="F352" s="996"/>
      <c r="G352" s="992"/>
      <c r="H352" s="998"/>
      <c r="I352" s="994"/>
      <c r="J352" s="1006"/>
      <c r="K352" s="1002"/>
      <c r="L352" s="1002"/>
      <c r="M352" s="996"/>
      <c r="N352" s="996"/>
      <c r="O352" s="996"/>
      <c r="P352" s="52"/>
      <c r="Q352" s="47"/>
      <c r="R352" s="74"/>
      <c r="S352" s="47"/>
      <c r="T352" s="52"/>
      <c r="U352" s="52"/>
      <c r="V352" s="52"/>
      <c r="W352" s="52"/>
      <c r="X352" s="52"/>
      <c r="Y352" s="52"/>
      <c r="Z352" s="52"/>
      <c r="AA352" s="52"/>
      <c r="AB352" s="52"/>
      <c r="AC352" s="52"/>
      <c r="AD352" s="52"/>
      <c r="AE352" s="52"/>
      <c r="AF352" s="52"/>
      <c r="AG352" s="52"/>
      <c r="AH352" s="52"/>
      <c r="AI352" s="52"/>
      <c r="AJ352" s="52"/>
      <c r="AK352" s="52"/>
      <c r="AL352" s="52"/>
      <c r="AM352" s="52"/>
      <c r="AN352" s="52"/>
      <c r="AO352" s="52"/>
      <c r="AP352" s="52"/>
    </row>
    <row r="353" spans="1:42" s="53" customFormat="1" ht="13.2">
      <c r="A353" s="984" t="s">
        <v>1706</v>
      </c>
      <c r="B353" s="574" t="s">
        <v>678</v>
      </c>
      <c r="C353" s="868" t="s">
        <v>613</v>
      </c>
      <c r="D353" s="868" t="s">
        <v>614</v>
      </c>
      <c r="E353" s="1036" t="s">
        <v>213</v>
      </c>
      <c r="F353" s="1036" t="s">
        <v>37</v>
      </c>
      <c r="G353" s="843">
        <v>4051</v>
      </c>
      <c r="H353" s="718">
        <v>438200</v>
      </c>
      <c r="I353" s="1013"/>
      <c r="J353" s="1005">
        <f>$H$3</f>
        <v>0</v>
      </c>
      <c r="K353" s="1001">
        <f>SUM(G353-(G353*J353))</f>
        <v>4051</v>
      </c>
      <c r="L353" s="1017">
        <f>I353*K353</f>
        <v>0</v>
      </c>
      <c r="M353" s="1020" t="s">
        <v>376</v>
      </c>
      <c r="N353" s="1023">
        <v>0.23699999999999999</v>
      </c>
      <c r="O353" s="1030">
        <v>61</v>
      </c>
      <c r="P353" s="52"/>
      <c r="Q353" s="47"/>
      <c r="R353" s="74"/>
      <c r="S353" s="47"/>
      <c r="T353" s="52"/>
      <c r="U353" s="52"/>
      <c r="V353" s="52"/>
      <c r="W353" s="52"/>
      <c r="X353" s="52"/>
      <c r="Y353" s="52"/>
      <c r="Z353" s="52"/>
      <c r="AA353" s="52"/>
      <c r="AB353" s="52"/>
      <c r="AC353" s="52"/>
      <c r="AD353" s="52"/>
      <c r="AE353" s="52"/>
      <c r="AF353" s="52"/>
      <c r="AG353" s="52"/>
      <c r="AH353" s="52"/>
      <c r="AI353" s="52"/>
      <c r="AJ353" s="52"/>
      <c r="AK353" s="52"/>
      <c r="AL353" s="52"/>
      <c r="AM353" s="52"/>
      <c r="AN353" s="52"/>
      <c r="AO353" s="52"/>
      <c r="AP353" s="52"/>
    </row>
    <row r="354" spans="1:42" s="53" customFormat="1" ht="13.2">
      <c r="A354" s="990"/>
      <c r="B354" s="574" t="s">
        <v>764</v>
      </c>
      <c r="C354" s="869"/>
      <c r="D354" s="869"/>
      <c r="E354" s="1037"/>
      <c r="F354" s="1037"/>
      <c r="G354" s="844"/>
      <c r="H354" s="838"/>
      <c r="I354" s="1014"/>
      <c r="J354" s="1029"/>
      <c r="K354" s="1016"/>
      <c r="L354" s="1018"/>
      <c r="M354" s="1021"/>
      <c r="N354" s="1024"/>
      <c r="O354" s="1031"/>
      <c r="P354" s="52"/>
      <c r="Q354" s="47"/>
      <c r="R354" s="74"/>
      <c r="S354" s="47"/>
      <c r="T354" s="52"/>
      <c r="U354" s="52"/>
      <c r="V354" s="52"/>
      <c r="W354" s="52"/>
      <c r="X354" s="52"/>
      <c r="Y354" s="52"/>
      <c r="Z354" s="52"/>
      <c r="AA354" s="52"/>
      <c r="AB354" s="52"/>
      <c r="AC354" s="52"/>
      <c r="AD354" s="52"/>
      <c r="AE354" s="52"/>
      <c r="AF354" s="52"/>
      <c r="AG354" s="52"/>
      <c r="AH354" s="52"/>
      <c r="AI354" s="52"/>
      <c r="AJ354" s="52"/>
      <c r="AK354" s="52"/>
      <c r="AL354" s="52"/>
      <c r="AM354" s="52"/>
      <c r="AN354" s="52"/>
      <c r="AO354" s="52"/>
      <c r="AP354" s="52"/>
    </row>
    <row r="355" spans="1:42" s="53" customFormat="1" ht="13.2">
      <c r="A355" s="990"/>
      <c r="B355" s="574" t="s">
        <v>792</v>
      </c>
      <c r="C355" s="869"/>
      <c r="D355" s="869"/>
      <c r="E355" s="1037"/>
      <c r="F355" s="1037"/>
      <c r="G355" s="844"/>
      <c r="H355" s="838"/>
      <c r="I355" s="1014"/>
      <c r="J355" s="1029"/>
      <c r="K355" s="1016"/>
      <c r="L355" s="1018"/>
      <c r="M355" s="1021"/>
      <c r="N355" s="1024"/>
      <c r="O355" s="1031"/>
      <c r="P355" s="52"/>
      <c r="Q355" s="47"/>
      <c r="R355" s="74"/>
      <c r="S355" s="47"/>
      <c r="T355" s="52"/>
      <c r="U355" s="52"/>
      <c r="V355" s="52"/>
      <c r="W355" s="52"/>
      <c r="X355" s="52"/>
      <c r="Y355" s="52"/>
      <c r="Z355" s="52"/>
      <c r="AA355" s="52"/>
      <c r="AB355" s="52"/>
      <c r="AC355" s="52"/>
      <c r="AD355" s="52"/>
      <c r="AE355" s="52"/>
      <c r="AF355" s="52"/>
      <c r="AG355" s="52"/>
      <c r="AH355" s="52"/>
      <c r="AI355" s="52"/>
      <c r="AJ355" s="52"/>
      <c r="AK355" s="52"/>
      <c r="AL355" s="52"/>
      <c r="AM355" s="52"/>
      <c r="AN355" s="52"/>
      <c r="AO355" s="52"/>
      <c r="AP355" s="52"/>
    </row>
    <row r="356" spans="1:42" s="53" customFormat="1" ht="13.2">
      <c r="A356" s="985"/>
      <c r="B356" s="574" t="s">
        <v>835</v>
      </c>
      <c r="C356" s="869"/>
      <c r="D356" s="869"/>
      <c r="E356" s="1037"/>
      <c r="F356" s="1037"/>
      <c r="G356" s="845"/>
      <c r="H356" s="839"/>
      <c r="I356" s="1014"/>
      <c r="J356" s="1029"/>
      <c r="K356" s="1016"/>
      <c r="L356" s="1018"/>
      <c r="M356" s="1021"/>
      <c r="N356" s="1024"/>
      <c r="O356" s="1031"/>
      <c r="P356" s="52"/>
      <c r="Q356" s="47"/>
      <c r="R356" s="74"/>
      <c r="S356" s="47"/>
      <c r="T356" s="52"/>
      <c r="U356" s="52"/>
      <c r="V356" s="52"/>
      <c r="W356" s="52"/>
      <c r="X356" s="52"/>
      <c r="Y356" s="52"/>
      <c r="Z356" s="52"/>
      <c r="AA356" s="52"/>
      <c r="AB356" s="52"/>
      <c r="AC356" s="52"/>
      <c r="AD356" s="52"/>
      <c r="AE356" s="52"/>
      <c r="AF356" s="52"/>
      <c r="AG356" s="52"/>
      <c r="AH356" s="52"/>
      <c r="AI356" s="52"/>
      <c r="AJ356" s="52"/>
      <c r="AK356" s="52"/>
      <c r="AL356" s="52"/>
      <c r="AM356" s="52"/>
      <c r="AN356" s="52"/>
      <c r="AO356" s="52"/>
      <c r="AP356" s="52"/>
    </row>
    <row r="357" spans="1:42" s="53" customFormat="1" ht="13.2">
      <c r="A357" s="984" t="s">
        <v>1505</v>
      </c>
      <c r="B357" s="574" t="s">
        <v>678</v>
      </c>
      <c r="C357" s="868" t="s">
        <v>613</v>
      </c>
      <c r="D357" s="868" t="s">
        <v>614</v>
      </c>
      <c r="E357" s="1036" t="s">
        <v>213</v>
      </c>
      <c r="F357" s="1036" t="s">
        <v>37</v>
      </c>
      <c r="G357" s="843">
        <v>3985</v>
      </c>
      <c r="H357" s="718">
        <v>431100</v>
      </c>
      <c r="I357" s="1013"/>
      <c r="J357" s="1005">
        <f>$H$3</f>
        <v>0</v>
      </c>
      <c r="K357" s="1001">
        <f>SUM(G357-(G357*J357))</f>
        <v>3985</v>
      </c>
      <c r="L357" s="1017">
        <f>I357*K357</f>
        <v>0</v>
      </c>
      <c r="M357" s="1020" t="s">
        <v>376</v>
      </c>
      <c r="N357" s="1023">
        <v>0.23699999999999999</v>
      </c>
      <c r="O357" s="1030">
        <v>61</v>
      </c>
      <c r="P357" s="52"/>
      <c r="Q357" s="47"/>
      <c r="R357" s="74"/>
      <c r="S357" s="47"/>
      <c r="T357" s="52"/>
      <c r="U357" s="52"/>
      <c r="V357" s="52"/>
      <c r="W357" s="52"/>
      <c r="X357" s="52"/>
      <c r="Y357" s="52"/>
      <c r="Z357" s="52"/>
      <c r="AA357" s="52"/>
      <c r="AB357" s="52"/>
      <c r="AC357" s="52"/>
      <c r="AD357" s="52"/>
      <c r="AE357" s="52"/>
      <c r="AF357" s="52"/>
      <c r="AG357" s="52"/>
      <c r="AH357" s="52"/>
      <c r="AI357" s="52"/>
      <c r="AJ357" s="52"/>
      <c r="AK357" s="52"/>
      <c r="AL357" s="52"/>
      <c r="AM357" s="52"/>
      <c r="AN357" s="52"/>
      <c r="AO357" s="52"/>
      <c r="AP357" s="52"/>
    </row>
    <row r="358" spans="1:42" s="53" customFormat="1" ht="13.2">
      <c r="A358" s="990"/>
      <c r="B358" s="574" t="s">
        <v>764</v>
      </c>
      <c r="C358" s="869"/>
      <c r="D358" s="869"/>
      <c r="E358" s="1037"/>
      <c r="F358" s="1037"/>
      <c r="G358" s="844"/>
      <c r="H358" s="838"/>
      <c r="I358" s="1014"/>
      <c r="J358" s="1029"/>
      <c r="K358" s="1016"/>
      <c r="L358" s="1018"/>
      <c r="M358" s="1021"/>
      <c r="N358" s="1024"/>
      <c r="O358" s="1031"/>
      <c r="P358" s="52"/>
      <c r="Q358" s="47"/>
      <c r="R358" s="74"/>
      <c r="S358" s="47"/>
      <c r="T358" s="52"/>
      <c r="U358" s="52"/>
      <c r="V358" s="52"/>
      <c r="W358" s="52"/>
      <c r="X358" s="52"/>
      <c r="Y358" s="52"/>
      <c r="Z358" s="52"/>
      <c r="AA358" s="52"/>
      <c r="AB358" s="52"/>
      <c r="AC358" s="52"/>
      <c r="AD358" s="52"/>
      <c r="AE358" s="52"/>
      <c r="AF358" s="52"/>
      <c r="AG358" s="52"/>
      <c r="AH358" s="52"/>
      <c r="AI358" s="52"/>
      <c r="AJ358" s="52"/>
      <c r="AK358" s="52"/>
      <c r="AL358" s="52"/>
      <c r="AM358" s="52"/>
      <c r="AN358" s="52"/>
      <c r="AO358" s="52"/>
      <c r="AP358" s="52"/>
    </row>
    <row r="359" spans="1:42" s="53" customFormat="1" ht="13.2">
      <c r="A359" s="990"/>
      <c r="B359" s="574" t="s">
        <v>792</v>
      </c>
      <c r="C359" s="869"/>
      <c r="D359" s="869"/>
      <c r="E359" s="1037"/>
      <c r="F359" s="1037"/>
      <c r="G359" s="844"/>
      <c r="H359" s="838"/>
      <c r="I359" s="1014"/>
      <c r="J359" s="1029"/>
      <c r="K359" s="1016"/>
      <c r="L359" s="1018"/>
      <c r="M359" s="1021"/>
      <c r="N359" s="1024"/>
      <c r="O359" s="1031"/>
      <c r="P359" s="52"/>
      <c r="Q359" s="47"/>
      <c r="R359" s="74"/>
      <c r="S359" s="47"/>
      <c r="T359" s="52"/>
      <c r="U359" s="52"/>
      <c r="V359" s="52"/>
      <c r="W359" s="52"/>
      <c r="X359" s="52"/>
      <c r="Y359" s="52"/>
      <c r="Z359" s="52"/>
      <c r="AA359" s="52"/>
      <c r="AB359" s="52"/>
      <c r="AC359" s="52"/>
      <c r="AD359" s="52"/>
      <c r="AE359" s="52"/>
      <c r="AF359" s="52"/>
      <c r="AG359" s="52"/>
      <c r="AH359" s="52"/>
      <c r="AI359" s="52"/>
      <c r="AJ359" s="52"/>
      <c r="AK359" s="52"/>
      <c r="AL359" s="52"/>
      <c r="AM359" s="52"/>
      <c r="AN359" s="52"/>
      <c r="AO359" s="52"/>
      <c r="AP359" s="52"/>
    </row>
    <row r="360" spans="1:42" s="53" customFormat="1" ht="13.2">
      <c r="A360" s="985"/>
      <c r="B360" s="574" t="s">
        <v>835</v>
      </c>
      <c r="C360" s="869"/>
      <c r="D360" s="869"/>
      <c r="E360" s="1037"/>
      <c r="F360" s="1037"/>
      <c r="G360" s="845"/>
      <c r="H360" s="839"/>
      <c r="I360" s="1014"/>
      <c r="J360" s="1029"/>
      <c r="K360" s="1016"/>
      <c r="L360" s="1018"/>
      <c r="M360" s="1021"/>
      <c r="N360" s="1024"/>
      <c r="O360" s="1031"/>
      <c r="P360" s="52"/>
      <c r="Q360" s="47"/>
      <c r="R360" s="74"/>
      <c r="S360" s="47"/>
      <c r="T360" s="52"/>
      <c r="U360" s="52"/>
      <c r="V360" s="52"/>
      <c r="W360" s="52"/>
      <c r="X360" s="52"/>
      <c r="Y360" s="52"/>
      <c r="Z360" s="52"/>
      <c r="AA360" s="52"/>
      <c r="AB360" s="52"/>
      <c r="AC360" s="52"/>
      <c r="AD360" s="52"/>
      <c r="AE360" s="52"/>
      <c r="AF360" s="52"/>
      <c r="AG360" s="52"/>
      <c r="AH360" s="52"/>
      <c r="AI360" s="52"/>
      <c r="AJ360" s="52"/>
      <c r="AK360" s="52"/>
      <c r="AL360" s="52"/>
      <c r="AM360" s="52"/>
      <c r="AN360" s="52"/>
      <c r="AO360" s="52"/>
      <c r="AP360" s="52"/>
    </row>
    <row r="361" spans="1:42" s="53" customFormat="1" ht="13.2">
      <c r="A361" s="984" t="s">
        <v>1707</v>
      </c>
      <c r="B361" s="574" t="s">
        <v>678</v>
      </c>
      <c r="C361" s="868" t="s">
        <v>613</v>
      </c>
      <c r="D361" s="868" t="s">
        <v>614</v>
      </c>
      <c r="E361" s="1036" t="s">
        <v>213</v>
      </c>
      <c r="F361" s="1036" t="s">
        <v>37</v>
      </c>
      <c r="G361" s="843">
        <v>3892</v>
      </c>
      <c r="H361" s="718">
        <v>421000</v>
      </c>
      <c r="I361" s="1013"/>
      <c r="J361" s="1005">
        <f>$H$3</f>
        <v>0</v>
      </c>
      <c r="K361" s="1001">
        <f>SUM(G361-(G361*J361))</f>
        <v>3892</v>
      </c>
      <c r="L361" s="1017">
        <f>I361*K361</f>
        <v>0</v>
      </c>
      <c r="M361" s="1020" t="s">
        <v>376</v>
      </c>
      <c r="N361" s="1023">
        <v>0.23699999999999999</v>
      </c>
      <c r="O361" s="1030">
        <v>61</v>
      </c>
      <c r="P361" s="52"/>
      <c r="Q361" s="47"/>
      <c r="R361" s="74"/>
      <c r="S361" s="47"/>
      <c r="T361" s="52"/>
      <c r="U361" s="52"/>
      <c r="V361" s="52"/>
      <c r="W361" s="52"/>
      <c r="X361" s="52"/>
      <c r="Y361" s="52"/>
      <c r="Z361" s="52"/>
      <c r="AA361" s="52"/>
      <c r="AB361" s="52"/>
      <c r="AC361" s="52"/>
      <c r="AD361" s="52"/>
      <c r="AE361" s="52"/>
      <c r="AF361" s="52"/>
      <c r="AG361" s="52"/>
      <c r="AH361" s="52"/>
      <c r="AI361" s="52"/>
      <c r="AJ361" s="52"/>
      <c r="AK361" s="52"/>
      <c r="AL361" s="52"/>
      <c r="AM361" s="52"/>
      <c r="AN361" s="52"/>
      <c r="AO361" s="52"/>
      <c r="AP361" s="52"/>
    </row>
    <row r="362" spans="1:42" s="53" customFormat="1" ht="13.2">
      <c r="A362" s="990"/>
      <c r="B362" s="574" t="s">
        <v>764</v>
      </c>
      <c r="C362" s="869"/>
      <c r="D362" s="869"/>
      <c r="E362" s="1037"/>
      <c r="F362" s="1037"/>
      <c r="G362" s="844"/>
      <c r="H362" s="838"/>
      <c r="I362" s="1014"/>
      <c r="J362" s="1029"/>
      <c r="K362" s="1016"/>
      <c r="L362" s="1018"/>
      <c r="M362" s="1021"/>
      <c r="N362" s="1024"/>
      <c r="O362" s="1031"/>
      <c r="P362" s="52"/>
      <c r="Q362" s="47"/>
      <c r="R362" s="74"/>
      <c r="S362" s="47"/>
      <c r="T362" s="52"/>
      <c r="U362" s="52"/>
      <c r="V362" s="52"/>
      <c r="W362" s="52"/>
      <c r="X362" s="52"/>
      <c r="Y362" s="52"/>
      <c r="Z362" s="52"/>
      <c r="AA362" s="52"/>
      <c r="AB362" s="52"/>
      <c r="AC362" s="52"/>
      <c r="AD362" s="52"/>
      <c r="AE362" s="52"/>
      <c r="AF362" s="52"/>
      <c r="AG362" s="52"/>
      <c r="AH362" s="52"/>
      <c r="AI362" s="52"/>
      <c r="AJ362" s="52"/>
      <c r="AK362" s="52"/>
      <c r="AL362" s="52"/>
      <c r="AM362" s="52"/>
      <c r="AN362" s="52"/>
      <c r="AO362" s="52"/>
      <c r="AP362" s="52"/>
    </row>
    <row r="363" spans="1:42" s="53" customFormat="1" ht="13.2">
      <c r="A363" s="990"/>
      <c r="B363" s="574" t="s">
        <v>792</v>
      </c>
      <c r="C363" s="869"/>
      <c r="D363" s="869"/>
      <c r="E363" s="1037"/>
      <c r="F363" s="1037"/>
      <c r="G363" s="844"/>
      <c r="H363" s="838"/>
      <c r="I363" s="1014"/>
      <c r="J363" s="1029"/>
      <c r="K363" s="1016"/>
      <c r="L363" s="1018"/>
      <c r="M363" s="1021"/>
      <c r="N363" s="1024"/>
      <c r="O363" s="1031"/>
      <c r="P363" s="52"/>
      <c r="Q363" s="47"/>
      <c r="R363" s="74"/>
      <c r="S363" s="47"/>
      <c r="T363" s="52"/>
      <c r="U363" s="52"/>
      <c r="V363" s="52"/>
      <c r="W363" s="52"/>
      <c r="X363" s="52"/>
      <c r="Y363" s="52"/>
      <c r="Z363" s="52"/>
      <c r="AA363" s="52"/>
      <c r="AB363" s="52"/>
      <c r="AC363" s="52"/>
      <c r="AD363" s="52"/>
      <c r="AE363" s="52"/>
      <c r="AF363" s="52"/>
      <c r="AG363" s="52"/>
      <c r="AH363" s="52"/>
      <c r="AI363" s="52"/>
      <c r="AJ363" s="52"/>
      <c r="AK363" s="52"/>
      <c r="AL363" s="52"/>
      <c r="AM363" s="52"/>
      <c r="AN363" s="52"/>
      <c r="AO363" s="52"/>
      <c r="AP363" s="52"/>
    </row>
    <row r="364" spans="1:42" s="53" customFormat="1" ht="13.2">
      <c r="A364" s="985"/>
      <c r="B364" s="574" t="s">
        <v>835</v>
      </c>
      <c r="C364" s="869"/>
      <c r="D364" s="869"/>
      <c r="E364" s="1037"/>
      <c r="F364" s="1037"/>
      <c r="G364" s="845"/>
      <c r="H364" s="839"/>
      <c r="I364" s="1014"/>
      <c r="J364" s="1029"/>
      <c r="K364" s="1016"/>
      <c r="L364" s="1018"/>
      <c r="M364" s="1021"/>
      <c r="N364" s="1024"/>
      <c r="O364" s="1031"/>
      <c r="P364" s="52"/>
      <c r="Q364" s="47"/>
      <c r="R364" s="74"/>
      <c r="S364" s="47"/>
      <c r="T364" s="52"/>
      <c r="U364" s="52"/>
      <c r="V364" s="52"/>
      <c r="W364" s="52"/>
      <c r="X364" s="52"/>
      <c r="Y364" s="52"/>
      <c r="Z364" s="52"/>
      <c r="AA364" s="52"/>
      <c r="AB364" s="52"/>
      <c r="AC364" s="52"/>
      <c r="AD364" s="52"/>
      <c r="AE364" s="52"/>
      <c r="AF364" s="52"/>
      <c r="AG364" s="52"/>
      <c r="AH364" s="52"/>
      <c r="AI364" s="52"/>
      <c r="AJ364" s="52"/>
      <c r="AK364" s="52"/>
      <c r="AL364" s="52"/>
      <c r="AM364" s="52"/>
      <c r="AN364" s="52"/>
      <c r="AO364" s="52"/>
      <c r="AP364" s="52"/>
    </row>
    <row r="365" spans="1:42" s="53" customFormat="1" ht="13.2">
      <c r="A365" s="984" t="s">
        <v>1708</v>
      </c>
      <c r="B365" s="574" t="s">
        <v>681</v>
      </c>
      <c r="C365" s="868" t="s">
        <v>1459</v>
      </c>
      <c r="D365" s="868" t="s">
        <v>1458</v>
      </c>
      <c r="E365" s="1036" t="s">
        <v>210</v>
      </c>
      <c r="F365" s="1036" t="s">
        <v>424</v>
      </c>
      <c r="G365" s="991">
        <v>4418</v>
      </c>
      <c r="H365" s="718">
        <v>477900</v>
      </c>
      <c r="I365" s="1013"/>
      <c r="J365" s="1005">
        <f>$H$3</f>
        <v>0</v>
      </c>
      <c r="K365" s="1001">
        <f>SUM(G365-(G365*J365))</f>
        <v>4418</v>
      </c>
      <c r="L365" s="1017">
        <f>I365*K365</f>
        <v>0</v>
      </c>
      <c r="M365" s="1020" t="s">
        <v>381</v>
      </c>
      <c r="N365" s="1023">
        <v>0.3</v>
      </c>
      <c r="O365" s="1030">
        <v>75</v>
      </c>
      <c r="P365" s="52"/>
      <c r="Q365" s="47"/>
      <c r="R365" s="74"/>
      <c r="S365" s="47"/>
      <c r="T365" s="52"/>
      <c r="U365" s="52"/>
      <c r="V365" s="52"/>
      <c r="W365" s="52"/>
      <c r="X365" s="52"/>
      <c r="Y365" s="52"/>
      <c r="Z365" s="52"/>
      <c r="AA365" s="52"/>
      <c r="AB365" s="52"/>
      <c r="AC365" s="52"/>
      <c r="AD365" s="52"/>
      <c r="AE365" s="52"/>
      <c r="AF365" s="52"/>
      <c r="AG365" s="52"/>
      <c r="AH365" s="52"/>
      <c r="AI365" s="52"/>
      <c r="AJ365" s="52"/>
      <c r="AK365" s="52"/>
      <c r="AL365" s="52"/>
      <c r="AM365" s="52"/>
      <c r="AN365" s="52"/>
      <c r="AO365" s="52"/>
      <c r="AP365" s="52"/>
    </row>
    <row r="366" spans="1:42" s="53" customFormat="1" ht="13.2">
      <c r="A366" s="990"/>
      <c r="B366" s="574" t="s">
        <v>765</v>
      </c>
      <c r="C366" s="869"/>
      <c r="D366" s="869"/>
      <c r="E366" s="1037"/>
      <c r="F366" s="1037"/>
      <c r="G366" s="1003"/>
      <c r="H366" s="838"/>
      <c r="I366" s="1014"/>
      <c r="J366" s="1029"/>
      <c r="K366" s="1016"/>
      <c r="L366" s="1018"/>
      <c r="M366" s="1021"/>
      <c r="N366" s="1024"/>
      <c r="O366" s="1031"/>
      <c r="P366" s="52"/>
      <c r="Q366" s="47"/>
      <c r="R366" s="74"/>
      <c r="S366" s="47"/>
      <c r="T366" s="52"/>
      <c r="U366" s="52"/>
      <c r="V366" s="52"/>
      <c r="W366" s="52"/>
      <c r="X366" s="52"/>
      <c r="Y366" s="52"/>
      <c r="Z366" s="52"/>
      <c r="AA366" s="52"/>
      <c r="AB366" s="52"/>
      <c r="AC366" s="52"/>
      <c r="AD366" s="52"/>
      <c r="AE366" s="52"/>
      <c r="AF366" s="52"/>
      <c r="AG366" s="52"/>
      <c r="AH366" s="52"/>
      <c r="AI366" s="52"/>
      <c r="AJ366" s="52"/>
      <c r="AK366" s="52"/>
      <c r="AL366" s="52"/>
      <c r="AM366" s="52"/>
      <c r="AN366" s="52"/>
      <c r="AO366" s="52"/>
      <c r="AP366" s="52"/>
    </row>
    <row r="367" spans="1:42" s="53" customFormat="1" ht="13.2">
      <c r="A367" s="990"/>
      <c r="B367" s="574" t="s">
        <v>797</v>
      </c>
      <c r="C367" s="869"/>
      <c r="D367" s="869"/>
      <c r="E367" s="1037"/>
      <c r="F367" s="1037"/>
      <c r="G367" s="1003"/>
      <c r="H367" s="838"/>
      <c r="I367" s="1014"/>
      <c r="J367" s="1029"/>
      <c r="K367" s="1016"/>
      <c r="L367" s="1018"/>
      <c r="M367" s="1021"/>
      <c r="N367" s="1024"/>
      <c r="O367" s="1031"/>
      <c r="P367" s="52"/>
      <c r="Q367" s="47"/>
      <c r="R367" s="74"/>
      <c r="S367" s="47"/>
      <c r="T367" s="52"/>
      <c r="U367" s="52"/>
      <c r="V367" s="52"/>
      <c r="W367" s="52"/>
      <c r="X367" s="52"/>
      <c r="Y367" s="52"/>
      <c r="Z367" s="52"/>
      <c r="AA367" s="52"/>
      <c r="AB367" s="52"/>
      <c r="AC367" s="52"/>
      <c r="AD367" s="52"/>
      <c r="AE367" s="52"/>
      <c r="AF367" s="52"/>
      <c r="AG367" s="52"/>
      <c r="AH367" s="52"/>
      <c r="AI367" s="52"/>
      <c r="AJ367" s="52"/>
      <c r="AK367" s="52"/>
      <c r="AL367" s="52"/>
      <c r="AM367" s="52"/>
      <c r="AN367" s="52"/>
      <c r="AO367" s="52"/>
      <c r="AP367" s="52"/>
    </row>
    <row r="368" spans="1:42" s="53" customFormat="1" ht="13.2">
      <c r="A368" s="990"/>
      <c r="B368" s="575" t="s">
        <v>817</v>
      </c>
      <c r="C368" s="869"/>
      <c r="D368" s="869"/>
      <c r="E368" s="1037"/>
      <c r="F368" s="1037"/>
      <c r="G368" s="1003"/>
      <c r="H368" s="838"/>
      <c r="I368" s="1014"/>
      <c r="J368" s="1029"/>
      <c r="K368" s="1016"/>
      <c r="L368" s="1018"/>
      <c r="M368" s="1021"/>
      <c r="N368" s="1024"/>
      <c r="O368" s="1031"/>
      <c r="P368" s="52"/>
      <c r="Q368" s="47"/>
      <c r="R368" s="74"/>
      <c r="S368" s="47"/>
      <c r="T368" s="52"/>
      <c r="U368" s="52"/>
      <c r="V368" s="52"/>
      <c r="W368" s="52"/>
      <c r="X368" s="52"/>
      <c r="Y368" s="52"/>
      <c r="Z368" s="52"/>
      <c r="AA368" s="52"/>
      <c r="AB368" s="52"/>
      <c r="AC368" s="52"/>
      <c r="AD368" s="52"/>
      <c r="AE368" s="52"/>
      <c r="AF368" s="52"/>
      <c r="AG368" s="52"/>
      <c r="AH368" s="52"/>
      <c r="AI368" s="52"/>
      <c r="AJ368" s="52"/>
      <c r="AK368" s="52"/>
      <c r="AL368" s="52"/>
      <c r="AM368" s="52"/>
      <c r="AN368" s="52"/>
      <c r="AO368" s="52"/>
      <c r="AP368" s="52"/>
    </row>
    <row r="369" spans="1:42" s="53" customFormat="1" ht="13.2">
      <c r="A369" s="985"/>
      <c r="B369" s="575" t="s">
        <v>836</v>
      </c>
      <c r="C369" s="870"/>
      <c r="D369" s="870"/>
      <c r="E369" s="1038"/>
      <c r="F369" s="1038"/>
      <c r="G369" s="992"/>
      <c r="H369" s="839"/>
      <c r="I369" s="1015"/>
      <c r="J369" s="1006"/>
      <c r="K369" s="1002"/>
      <c r="L369" s="1019"/>
      <c r="M369" s="1022"/>
      <c r="N369" s="1025"/>
      <c r="O369" s="1032"/>
      <c r="P369" s="52"/>
      <c r="Q369" s="47"/>
      <c r="R369" s="74"/>
      <c r="S369" s="47"/>
      <c r="T369" s="52"/>
      <c r="U369" s="52"/>
      <c r="V369" s="52"/>
      <c r="W369" s="52"/>
      <c r="X369" s="52"/>
      <c r="Y369" s="52"/>
      <c r="Z369" s="52"/>
      <c r="AA369" s="52"/>
      <c r="AB369" s="52"/>
      <c r="AC369" s="52"/>
      <c r="AD369" s="52"/>
      <c r="AE369" s="52"/>
      <c r="AF369" s="52"/>
      <c r="AG369" s="52"/>
      <c r="AH369" s="52"/>
      <c r="AI369" s="52"/>
      <c r="AJ369" s="52"/>
      <c r="AK369" s="52"/>
      <c r="AL369" s="52"/>
      <c r="AM369" s="52"/>
      <c r="AN369" s="52"/>
      <c r="AO369" s="52"/>
      <c r="AP369" s="52"/>
    </row>
    <row r="370" spans="1:42" s="53" customFormat="1" ht="13.2">
      <c r="A370" s="984" t="s">
        <v>1506</v>
      </c>
      <c r="B370" s="574" t="s">
        <v>681</v>
      </c>
      <c r="C370" s="868" t="s">
        <v>1459</v>
      </c>
      <c r="D370" s="868" t="s">
        <v>1458</v>
      </c>
      <c r="E370" s="1036" t="s">
        <v>210</v>
      </c>
      <c r="F370" s="1036" t="s">
        <v>424</v>
      </c>
      <c r="G370" s="991">
        <v>4352</v>
      </c>
      <c r="H370" s="718">
        <v>470800</v>
      </c>
      <c r="I370" s="1013"/>
      <c r="J370" s="1005">
        <f>$H$3</f>
        <v>0</v>
      </c>
      <c r="K370" s="1001">
        <f>SUM(G370-(G370*J370))</f>
        <v>4352</v>
      </c>
      <c r="L370" s="1017">
        <f>I370*K370</f>
        <v>0</v>
      </c>
      <c r="M370" s="1020" t="s">
        <v>381</v>
      </c>
      <c r="N370" s="1023">
        <v>0.3</v>
      </c>
      <c r="O370" s="1030">
        <v>75</v>
      </c>
      <c r="P370" s="52"/>
      <c r="Q370" s="47"/>
      <c r="R370" s="74"/>
      <c r="S370" s="47"/>
      <c r="T370" s="52"/>
      <c r="U370" s="52"/>
      <c r="V370" s="52"/>
      <c r="W370" s="52"/>
      <c r="X370" s="52"/>
      <c r="Y370" s="52"/>
      <c r="Z370" s="52"/>
      <c r="AA370" s="52"/>
      <c r="AB370" s="52"/>
      <c r="AC370" s="52"/>
      <c r="AD370" s="52"/>
      <c r="AE370" s="52"/>
      <c r="AF370" s="52"/>
      <c r="AG370" s="52"/>
      <c r="AH370" s="52"/>
      <c r="AI370" s="52"/>
      <c r="AJ370" s="52"/>
      <c r="AK370" s="52"/>
      <c r="AL370" s="52"/>
      <c r="AM370" s="52"/>
      <c r="AN370" s="52"/>
      <c r="AO370" s="52"/>
      <c r="AP370" s="52"/>
    </row>
    <row r="371" spans="1:42" s="53" customFormat="1" ht="13.2">
      <c r="A371" s="990"/>
      <c r="B371" s="574" t="s">
        <v>765</v>
      </c>
      <c r="C371" s="869"/>
      <c r="D371" s="869"/>
      <c r="E371" s="1037"/>
      <c r="F371" s="1037"/>
      <c r="G371" s="1003"/>
      <c r="H371" s="838"/>
      <c r="I371" s="1014"/>
      <c r="J371" s="1029"/>
      <c r="K371" s="1016"/>
      <c r="L371" s="1018"/>
      <c r="M371" s="1021"/>
      <c r="N371" s="1024"/>
      <c r="O371" s="1031"/>
      <c r="P371" s="52"/>
      <c r="Q371" s="47"/>
      <c r="R371" s="74"/>
      <c r="S371" s="47"/>
      <c r="T371" s="52"/>
      <c r="U371" s="52"/>
      <c r="V371" s="52"/>
      <c r="W371" s="52"/>
      <c r="X371" s="52"/>
      <c r="Y371" s="52"/>
      <c r="Z371" s="52"/>
      <c r="AA371" s="52"/>
      <c r="AB371" s="52"/>
      <c r="AC371" s="52"/>
      <c r="AD371" s="52"/>
      <c r="AE371" s="52"/>
      <c r="AF371" s="52"/>
      <c r="AG371" s="52"/>
      <c r="AH371" s="52"/>
      <c r="AI371" s="52"/>
      <c r="AJ371" s="52"/>
      <c r="AK371" s="52"/>
      <c r="AL371" s="52"/>
      <c r="AM371" s="52"/>
      <c r="AN371" s="52"/>
      <c r="AO371" s="52"/>
      <c r="AP371" s="52"/>
    </row>
    <row r="372" spans="1:42" s="53" customFormat="1" ht="13.2">
      <c r="A372" s="990"/>
      <c r="B372" s="574" t="s">
        <v>797</v>
      </c>
      <c r="C372" s="869"/>
      <c r="D372" s="869"/>
      <c r="E372" s="1037"/>
      <c r="F372" s="1037"/>
      <c r="G372" s="1003"/>
      <c r="H372" s="838"/>
      <c r="I372" s="1014"/>
      <c r="J372" s="1029"/>
      <c r="K372" s="1016"/>
      <c r="L372" s="1018"/>
      <c r="M372" s="1021"/>
      <c r="N372" s="1024"/>
      <c r="O372" s="1031"/>
      <c r="P372" s="52"/>
      <c r="Q372" s="47"/>
      <c r="R372" s="74"/>
      <c r="S372" s="47"/>
      <c r="T372" s="52"/>
      <c r="U372" s="52"/>
      <c r="V372" s="52"/>
      <c r="W372" s="52"/>
      <c r="X372" s="52"/>
      <c r="Y372" s="52"/>
      <c r="Z372" s="52"/>
      <c r="AA372" s="52"/>
      <c r="AB372" s="52"/>
      <c r="AC372" s="52"/>
      <c r="AD372" s="52"/>
      <c r="AE372" s="52"/>
      <c r="AF372" s="52"/>
      <c r="AG372" s="52"/>
      <c r="AH372" s="52"/>
      <c r="AI372" s="52"/>
      <c r="AJ372" s="52"/>
      <c r="AK372" s="52"/>
      <c r="AL372" s="52"/>
      <c r="AM372" s="52"/>
      <c r="AN372" s="52"/>
      <c r="AO372" s="52"/>
      <c r="AP372" s="52"/>
    </row>
    <row r="373" spans="1:42" s="53" customFormat="1" ht="13.2">
      <c r="A373" s="990"/>
      <c r="B373" s="575" t="s">
        <v>817</v>
      </c>
      <c r="C373" s="869"/>
      <c r="D373" s="869"/>
      <c r="E373" s="1037"/>
      <c r="F373" s="1037"/>
      <c r="G373" s="1003"/>
      <c r="H373" s="838"/>
      <c r="I373" s="1014"/>
      <c r="J373" s="1029"/>
      <c r="K373" s="1016"/>
      <c r="L373" s="1018"/>
      <c r="M373" s="1021"/>
      <c r="N373" s="1024"/>
      <c r="O373" s="1031"/>
      <c r="P373" s="52"/>
      <c r="Q373" s="47"/>
      <c r="R373" s="74"/>
      <c r="S373" s="47"/>
      <c r="T373" s="52"/>
      <c r="U373" s="52"/>
      <c r="V373" s="52"/>
      <c r="W373" s="52"/>
      <c r="X373" s="52"/>
      <c r="Y373" s="52"/>
      <c r="Z373" s="52"/>
      <c r="AA373" s="52"/>
      <c r="AB373" s="52"/>
      <c r="AC373" s="52"/>
      <c r="AD373" s="52"/>
      <c r="AE373" s="52"/>
      <c r="AF373" s="52"/>
      <c r="AG373" s="52"/>
      <c r="AH373" s="52"/>
      <c r="AI373" s="52"/>
      <c r="AJ373" s="52"/>
      <c r="AK373" s="52"/>
      <c r="AL373" s="52"/>
      <c r="AM373" s="52"/>
      <c r="AN373" s="52"/>
      <c r="AO373" s="52"/>
      <c r="AP373" s="52"/>
    </row>
    <row r="374" spans="1:42" s="53" customFormat="1" ht="13.2">
      <c r="A374" s="985"/>
      <c r="B374" s="575" t="s">
        <v>836</v>
      </c>
      <c r="C374" s="870"/>
      <c r="D374" s="870"/>
      <c r="E374" s="1038"/>
      <c r="F374" s="1038"/>
      <c r="G374" s="992"/>
      <c r="H374" s="839"/>
      <c r="I374" s="1015"/>
      <c r="J374" s="1006"/>
      <c r="K374" s="1002"/>
      <c r="L374" s="1019"/>
      <c r="M374" s="1022"/>
      <c r="N374" s="1025"/>
      <c r="O374" s="1032"/>
      <c r="P374" s="52"/>
      <c r="Q374" s="47"/>
      <c r="R374" s="74"/>
      <c r="S374" s="47"/>
      <c r="T374" s="52"/>
      <c r="U374" s="52"/>
      <c r="V374" s="52"/>
      <c r="W374" s="52"/>
      <c r="X374" s="52"/>
      <c r="Y374" s="52"/>
      <c r="Z374" s="52"/>
      <c r="AA374" s="52"/>
      <c r="AB374" s="52"/>
      <c r="AC374" s="52"/>
      <c r="AD374" s="52"/>
      <c r="AE374" s="52"/>
      <c r="AF374" s="52"/>
      <c r="AG374" s="52"/>
      <c r="AH374" s="52"/>
      <c r="AI374" s="52"/>
      <c r="AJ374" s="52"/>
      <c r="AK374" s="52"/>
      <c r="AL374" s="52"/>
      <c r="AM374" s="52"/>
      <c r="AN374" s="52"/>
      <c r="AO374" s="52"/>
      <c r="AP374" s="52"/>
    </row>
    <row r="375" spans="1:42" s="53" customFormat="1" ht="13.2">
      <c r="A375" s="984" t="s">
        <v>1709</v>
      </c>
      <c r="B375" s="574" t="s">
        <v>681</v>
      </c>
      <c r="C375" s="868" t="s">
        <v>1459</v>
      </c>
      <c r="D375" s="868" t="s">
        <v>1458</v>
      </c>
      <c r="E375" s="1036" t="s">
        <v>210</v>
      </c>
      <c r="F375" s="1036" t="s">
        <v>424</v>
      </c>
      <c r="G375" s="991">
        <v>4260</v>
      </c>
      <c r="H375" s="718">
        <v>460800</v>
      </c>
      <c r="I375" s="1013"/>
      <c r="J375" s="1005">
        <f>$H$3</f>
        <v>0</v>
      </c>
      <c r="K375" s="1001">
        <f>SUM(G375-(G375*J375))</f>
        <v>4260</v>
      </c>
      <c r="L375" s="1017">
        <f>I375*K375</f>
        <v>0</v>
      </c>
      <c r="M375" s="1020" t="s">
        <v>381</v>
      </c>
      <c r="N375" s="1023">
        <v>0.3</v>
      </c>
      <c r="O375" s="1030">
        <v>75</v>
      </c>
      <c r="P375" s="52"/>
      <c r="Q375" s="47"/>
      <c r="R375" s="74"/>
      <c r="S375" s="47"/>
      <c r="T375" s="52"/>
      <c r="U375" s="52"/>
      <c r="V375" s="52"/>
      <c r="W375" s="52"/>
      <c r="X375" s="52"/>
      <c r="Y375" s="52"/>
      <c r="Z375" s="52"/>
      <c r="AA375" s="52"/>
      <c r="AB375" s="52"/>
      <c r="AC375" s="52"/>
      <c r="AD375" s="52"/>
      <c r="AE375" s="52"/>
      <c r="AF375" s="52"/>
      <c r="AG375" s="52"/>
      <c r="AH375" s="52"/>
      <c r="AI375" s="52"/>
      <c r="AJ375" s="52"/>
      <c r="AK375" s="52"/>
      <c r="AL375" s="52"/>
      <c r="AM375" s="52"/>
      <c r="AN375" s="52"/>
      <c r="AO375" s="52"/>
      <c r="AP375" s="52"/>
    </row>
    <row r="376" spans="1:42" s="53" customFormat="1" ht="13.2">
      <c r="A376" s="990"/>
      <c r="B376" s="574" t="s">
        <v>765</v>
      </c>
      <c r="C376" s="869"/>
      <c r="D376" s="869"/>
      <c r="E376" s="1037"/>
      <c r="F376" s="1037"/>
      <c r="G376" s="1003"/>
      <c r="H376" s="838"/>
      <c r="I376" s="1014"/>
      <c r="J376" s="1029"/>
      <c r="K376" s="1016"/>
      <c r="L376" s="1018"/>
      <c r="M376" s="1021"/>
      <c r="N376" s="1024"/>
      <c r="O376" s="1031"/>
      <c r="P376" s="52"/>
      <c r="Q376" s="47"/>
      <c r="R376" s="74"/>
      <c r="S376" s="47"/>
      <c r="T376" s="52"/>
      <c r="U376" s="52"/>
      <c r="V376" s="52"/>
      <c r="W376" s="52"/>
      <c r="X376" s="52"/>
      <c r="Y376" s="52"/>
      <c r="Z376" s="52"/>
      <c r="AA376" s="52"/>
      <c r="AB376" s="52"/>
      <c r="AC376" s="52"/>
      <c r="AD376" s="52"/>
      <c r="AE376" s="52"/>
      <c r="AF376" s="52"/>
      <c r="AG376" s="52"/>
      <c r="AH376" s="52"/>
      <c r="AI376" s="52"/>
      <c r="AJ376" s="52"/>
      <c r="AK376" s="52"/>
      <c r="AL376" s="52"/>
      <c r="AM376" s="52"/>
      <c r="AN376" s="52"/>
      <c r="AO376" s="52"/>
      <c r="AP376" s="52"/>
    </row>
    <row r="377" spans="1:42" s="53" customFormat="1" ht="13.2">
      <c r="A377" s="990"/>
      <c r="B377" s="574" t="s">
        <v>797</v>
      </c>
      <c r="C377" s="869"/>
      <c r="D377" s="869"/>
      <c r="E377" s="1037"/>
      <c r="F377" s="1037"/>
      <c r="G377" s="1003"/>
      <c r="H377" s="838"/>
      <c r="I377" s="1014"/>
      <c r="J377" s="1029"/>
      <c r="K377" s="1016"/>
      <c r="L377" s="1018"/>
      <c r="M377" s="1021"/>
      <c r="N377" s="1024"/>
      <c r="O377" s="1031"/>
      <c r="P377" s="52"/>
      <c r="Q377" s="47"/>
      <c r="R377" s="74"/>
      <c r="S377" s="47"/>
      <c r="T377" s="52"/>
      <c r="U377" s="52"/>
      <c r="V377" s="52"/>
      <c r="W377" s="52"/>
      <c r="X377" s="52"/>
      <c r="Y377" s="52"/>
      <c r="Z377" s="52"/>
      <c r="AA377" s="52"/>
      <c r="AB377" s="52"/>
      <c r="AC377" s="52"/>
      <c r="AD377" s="52"/>
      <c r="AE377" s="52"/>
      <c r="AF377" s="52"/>
      <c r="AG377" s="52"/>
      <c r="AH377" s="52"/>
      <c r="AI377" s="52"/>
      <c r="AJ377" s="52"/>
      <c r="AK377" s="52"/>
      <c r="AL377" s="52"/>
      <c r="AM377" s="52"/>
      <c r="AN377" s="52"/>
      <c r="AO377" s="52"/>
      <c r="AP377" s="52"/>
    </row>
    <row r="378" spans="1:42" s="53" customFormat="1" ht="13.2">
      <c r="A378" s="990"/>
      <c r="B378" s="575" t="s">
        <v>817</v>
      </c>
      <c r="C378" s="869"/>
      <c r="D378" s="869"/>
      <c r="E378" s="1037"/>
      <c r="F378" s="1037"/>
      <c r="G378" s="1003"/>
      <c r="H378" s="838"/>
      <c r="I378" s="1014"/>
      <c r="J378" s="1029"/>
      <c r="K378" s="1016"/>
      <c r="L378" s="1018"/>
      <c r="M378" s="1021"/>
      <c r="N378" s="1024"/>
      <c r="O378" s="1031"/>
      <c r="P378" s="52"/>
      <c r="Q378" s="47"/>
      <c r="R378" s="74"/>
      <c r="S378" s="47"/>
      <c r="T378" s="52"/>
      <c r="U378" s="52"/>
      <c r="V378" s="52"/>
      <c r="W378" s="52"/>
      <c r="X378" s="52"/>
      <c r="Y378" s="52"/>
      <c r="Z378" s="52"/>
      <c r="AA378" s="52"/>
      <c r="AB378" s="52"/>
      <c r="AC378" s="52"/>
      <c r="AD378" s="52"/>
      <c r="AE378" s="52"/>
      <c r="AF378" s="52"/>
      <c r="AG378" s="52"/>
      <c r="AH378" s="52"/>
      <c r="AI378" s="52"/>
      <c r="AJ378" s="52"/>
      <c r="AK378" s="52"/>
      <c r="AL378" s="52"/>
      <c r="AM378" s="52"/>
      <c r="AN378" s="52"/>
      <c r="AO378" s="52"/>
      <c r="AP378" s="52"/>
    </row>
    <row r="379" spans="1:42" s="53" customFormat="1" ht="13.2">
      <c r="A379" s="985"/>
      <c r="B379" s="575" t="s">
        <v>836</v>
      </c>
      <c r="C379" s="870"/>
      <c r="D379" s="870"/>
      <c r="E379" s="1038"/>
      <c r="F379" s="1038"/>
      <c r="G379" s="992"/>
      <c r="H379" s="839"/>
      <c r="I379" s="1015"/>
      <c r="J379" s="1006"/>
      <c r="K379" s="1002"/>
      <c r="L379" s="1019"/>
      <c r="M379" s="1022"/>
      <c r="N379" s="1025"/>
      <c r="O379" s="1032"/>
      <c r="P379" s="52"/>
      <c r="Q379" s="47"/>
      <c r="R379" s="74"/>
      <c r="S379" s="47"/>
      <c r="T379" s="52"/>
      <c r="U379" s="52"/>
      <c r="V379" s="52"/>
      <c r="W379" s="52"/>
      <c r="X379" s="52"/>
      <c r="Y379" s="52"/>
      <c r="Z379" s="52"/>
      <c r="AA379" s="52"/>
      <c r="AB379" s="52"/>
      <c r="AC379" s="52"/>
      <c r="AD379" s="52"/>
      <c r="AE379" s="52"/>
      <c r="AF379" s="52"/>
      <c r="AG379" s="52"/>
      <c r="AH379" s="52"/>
      <c r="AI379" s="52"/>
      <c r="AJ379" s="52"/>
      <c r="AK379" s="52"/>
      <c r="AL379" s="52"/>
      <c r="AM379" s="52"/>
      <c r="AN379" s="52"/>
      <c r="AO379" s="52"/>
      <c r="AP379" s="52"/>
    </row>
    <row r="380" spans="1:42" s="53" customFormat="1" ht="13.2">
      <c r="A380" s="984" t="s">
        <v>1710</v>
      </c>
      <c r="B380" s="574" t="s">
        <v>684</v>
      </c>
      <c r="C380" s="868" t="s">
        <v>615</v>
      </c>
      <c r="D380" s="868" t="s">
        <v>425</v>
      </c>
      <c r="E380" s="1036" t="s">
        <v>221</v>
      </c>
      <c r="F380" s="1036" t="s">
        <v>426</v>
      </c>
      <c r="G380" s="843">
        <v>4802</v>
      </c>
      <c r="H380" s="718">
        <v>519400</v>
      </c>
      <c r="I380" s="1013"/>
      <c r="J380" s="1005">
        <f>$H$3</f>
        <v>0</v>
      </c>
      <c r="K380" s="1001">
        <f>SUM(G380-(G380*J380))</f>
        <v>4802</v>
      </c>
      <c r="L380" s="1017">
        <f>I380*K380</f>
        <v>0</v>
      </c>
      <c r="M380" s="1020" t="s">
        <v>381</v>
      </c>
      <c r="N380" s="1023">
        <v>0.3</v>
      </c>
      <c r="O380" s="1030">
        <v>75</v>
      </c>
      <c r="P380" s="52"/>
      <c r="Q380" s="47"/>
      <c r="R380" s="74"/>
      <c r="S380" s="47"/>
      <c r="T380" s="52"/>
      <c r="U380" s="52"/>
      <c r="V380" s="52"/>
      <c r="W380" s="52"/>
      <c r="X380" s="52"/>
      <c r="Y380" s="52"/>
      <c r="Z380" s="52"/>
      <c r="AA380" s="52"/>
      <c r="AB380" s="52"/>
      <c r="AC380" s="52"/>
      <c r="AD380" s="52"/>
      <c r="AE380" s="52"/>
      <c r="AF380" s="52"/>
      <c r="AG380" s="52"/>
      <c r="AH380" s="52"/>
      <c r="AI380" s="52"/>
      <c r="AJ380" s="52"/>
      <c r="AK380" s="52"/>
      <c r="AL380" s="52"/>
      <c r="AM380" s="52"/>
      <c r="AN380" s="52"/>
      <c r="AO380" s="52"/>
      <c r="AP380" s="52"/>
    </row>
    <row r="381" spans="1:42" s="53" customFormat="1" ht="13.2">
      <c r="A381" s="990"/>
      <c r="B381" s="574" t="s">
        <v>766</v>
      </c>
      <c r="C381" s="869"/>
      <c r="D381" s="869"/>
      <c r="E381" s="1037"/>
      <c r="F381" s="1037"/>
      <c r="G381" s="844"/>
      <c r="H381" s="838"/>
      <c r="I381" s="1014"/>
      <c r="J381" s="1029"/>
      <c r="K381" s="1016"/>
      <c r="L381" s="1018"/>
      <c r="M381" s="1021"/>
      <c r="N381" s="1024"/>
      <c r="O381" s="1031"/>
      <c r="P381" s="52"/>
      <c r="Q381" s="47"/>
      <c r="R381" s="74"/>
      <c r="S381" s="47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  <c r="AF381" s="52"/>
      <c r="AG381" s="52"/>
      <c r="AH381" s="52"/>
      <c r="AI381" s="52"/>
      <c r="AJ381" s="52"/>
      <c r="AK381" s="52"/>
      <c r="AL381" s="52"/>
      <c r="AM381" s="52"/>
      <c r="AN381" s="52"/>
      <c r="AO381" s="52"/>
      <c r="AP381" s="52"/>
    </row>
    <row r="382" spans="1:42" s="53" customFormat="1" ht="13.2">
      <c r="A382" s="990"/>
      <c r="B382" s="575" t="s">
        <v>818</v>
      </c>
      <c r="C382" s="869"/>
      <c r="D382" s="869"/>
      <c r="E382" s="1037"/>
      <c r="F382" s="1037"/>
      <c r="G382" s="844"/>
      <c r="H382" s="838"/>
      <c r="I382" s="1014"/>
      <c r="J382" s="1029"/>
      <c r="K382" s="1016"/>
      <c r="L382" s="1018"/>
      <c r="M382" s="1021"/>
      <c r="N382" s="1024"/>
      <c r="O382" s="1031"/>
      <c r="P382" s="52"/>
      <c r="Q382" s="47"/>
      <c r="R382" s="74"/>
      <c r="S382" s="47"/>
      <c r="T382" s="52"/>
      <c r="U382" s="52"/>
      <c r="V382" s="52"/>
      <c r="W382" s="52"/>
      <c r="X382" s="52"/>
      <c r="Y382" s="52"/>
      <c r="Z382" s="52"/>
      <c r="AA382" s="52"/>
      <c r="AB382" s="52"/>
      <c r="AC382" s="52"/>
      <c r="AD382" s="52"/>
      <c r="AE382" s="52"/>
      <c r="AF382" s="52"/>
      <c r="AG382" s="52"/>
      <c r="AH382" s="52"/>
      <c r="AI382" s="52"/>
      <c r="AJ382" s="52"/>
      <c r="AK382" s="52"/>
      <c r="AL382" s="52"/>
      <c r="AM382" s="52"/>
      <c r="AN382" s="52"/>
      <c r="AO382" s="52"/>
      <c r="AP382" s="52"/>
    </row>
    <row r="383" spans="1:42" s="53" customFormat="1" ht="13.2">
      <c r="A383" s="985"/>
      <c r="B383" s="575" t="s">
        <v>837</v>
      </c>
      <c r="C383" s="869"/>
      <c r="D383" s="869"/>
      <c r="E383" s="1037"/>
      <c r="F383" s="1037"/>
      <c r="G383" s="845"/>
      <c r="H383" s="839"/>
      <c r="I383" s="1014"/>
      <c r="J383" s="1029"/>
      <c r="K383" s="1016"/>
      <c r="L383" s="1018"/>
      <c r="M383" s="1021"/>
      <c r="N383" s="1024"/>
      <c r="O383" s="1031"/>
      <c r="P383" s="52"/>
      <c r="Q383" s="47"/>
      <c r="R383" s="74"/>
      <c r="S383" s="47"/>
      <c r="T383" s="52"/>
      <c r="U383" s="52"/>
      <c r="V383" s="52"/>
      <c r="W383" s="52"/>
      <c r="X383" s="52"/>
      <c r="Y383" s="52"/>
      <c r="Z383" s="52"/>
      <c r="AA383" s="52"/>
      <c r="AB383" s="52"/>
      <c r="AC383" s="52"/>
      <c r="AD383" s="52"/>
      <c r="AE383" s="52"/>
      <c r="AF383" s="52"/>
      <c r="AG383" s="52"/>
      <c r="AH383" s="52"/>
      <c r="AI383" s="52"/>
      <c r="AJ383" s="52"/>
      <c r="AK383" s="52"/>
      <c r="AL383" s="52"/>
      <c r="AM383" s="52"/>
      <c r="AN383" s="52"/>
      <c r="AO383" s="52"/>
      <c r="AP383" s="52"/>
    </row>
    <row r="384" spans="1:42" s="53" customFormat="1" ht="13.2">
      <c r="A384" s="984" t="s">
        <v>1507</v>
      </c>
      <c r="B384" s="574" t="s">
        <v>684</v>
      </c>
      <c r="C384" s="868" t="s">
        <v>615</v>
      </c>
      <c r="D384" s="868" t="s">
        <v>425</v>
      </c>
      <c r="E384" s="1036" t="s">
        <v>221</v>
      </c>
      <c r="F384" s="1036" t="s">
        <v>426</v>
      </c>
      <c r="G384" s="843">
        <v>4736</v>
      </c>
      <c r="H384" s="718">
        <v>512300</v>
      </c>
      <c r="I384" s="1013"/>
      <c r="J384" s="1005">
        <f>$H$3</f>
        <v>0</v>
      </c>
      <c r="K384" s="1001">
        <f>SUM(G384-(G384*J384))</f>
        <v>4736</v>
      </c>
      <c r="L384" s="1017">
        <f>I384*K384</f>
        <v>0</v>
      </c>
      <c r="M384" s="1020" t="s">
        <v>381</v>
      </c>
      <c r="N384" s="1023">
        <v>0.3</v>
      </c>
      <c r="O384" s="1030">
        <v>75</v>
      </c>
      <c r="P384" s="52"/>
      <c r="Q384" s="47"/>
      <c r="R384" s="74"/>
      <c r="S384" s="47"/>
      <c r="T384" s="52"/>
      <c r="U384" s="52"/>
      <c r="V384" s="52"/>
      <c r="W384" s="52"/>
      <c r="X384" s="52"/>
      <c r="Y384" s="52"/>
      <c r="Z384" s="52"/>
      <c r="AA384" s="52"/>
      <c r="AB384" s="52"/>
      <c r="AC384" s="52"/>
      <c r="AD384" s="52"/>
      <c r="AE384" s="52"/>
      <c r="AF384" s="52"/>
      <c r="AG384" s="52"/>
      <c r="AH384" s="52"/>
      <c r="AI384" s="52"/>
      <c r="AJ384" s="52"/>
      <c r="AK384" s="52"/>
      <c r="AL384" s="52"/>
      <c r="AM384" s="52"/>
      <c r="AN384" s="52"/>
      <c r="AO384" s="52"/>
      <c r="AP384" s="52"/>
    </row>
    <row r="385" spans="1:42" s="53" customFormat="1" ht="13.2">
      <c r="A385" s="990"/>
      <c r="B385" s="574" t="s">
        <v>766</v>
      </c>
      <c r="C385" s="869"/>
      <c r="D385" s="869"/>
      <c r="E385" s="1037"/>
      <c r="F385" s="1037"/>
      <c r="G385" s="844"/>
      <c r="H385" s="838"/>
      <c r="I385" s="1014"/>
      <c r="J385" s="1029"/>
      <c r="K385" s="1016"/>
      <c r="L385" s="1018"/>
      <c r="M385" s="1021"/>
      <c r="N385" s="1024"/>
      <c r="O385" s="1031"/>
      <c r="P385" s="52"/>
      <c r="Q385" s="47"/>
      <c r="R385" s="74"/>
      <c r="S385" s="47"/>
      <c r="T385" s="52"/>
      <c r="U385" s="52"/>
      <c r="V385" s="52"/>
      <c r="W385" s="52"/>
      <c r="X385" s="52"/>
      <c r="Y385" s="52"/>
      <c r="Z385" s="52"/>
      <c r="AA385" s="52"/>
      <c r="AB385" s="52"/>
      <c r="AC385" s="52"/>
      <c r="AD385" s="52"/>
      <c r="AE385" s="52"/>
      <c r="AF385" s="52"/>
      <c r="AG385" s="52"/>
      <c r="AH385" s="52"/>
      <c r="AI385" s="52"/>
      <c r="AJ385" s="52"/>
      <c r="AK385" s="52"/>
      <c r="AL385" s="52"/>
      <c r="AM385" s="52"/>
      <c r="AN385" s="52"/>
      <c r="AO385" s="52"/>
      <c r="AP385" s="52"/>
    </row>
    <row r="386" spans="1:42" s="53" customFormat="1" ht="13.2">
      <c r="A386" s="990"/>
      <c r="B386" s="575" t="s">
        <v>818</v>
      </c>
      <c r="C386" s="869"/>
      <c r="D386" s="869"/>
      <c r="E386" s="1037"/>
      <c r="F386" s="1037"/>
      <c r="G386" s="844"/>
      <c r="H386" s="838"/>
      <c r="I386" s="1014"/>
      <c r="J386" s="1029"/>
      <c r="K386" s="1016"/>
      <c r="L386" s="1018"/>
      <c r="M386" s="1021"/>
      <c r="N386" s="1024"/>
      <c r="O386" s="1031"/>
      <c r="P386" s="52"/>
      <c r="Q386" s="47"/>
      <c r="R386" s="74"/>
      <c r="S386" s="47"/>
      <c r="T386" s="52"/>
      <c r="U386" s="52"/>
      <c r="V386" s="52"/>
      <c r="W386" s="52"/>
      <c r="X386" s="52"/>
      <c r="Y386" s="52"/>
      <c r="Z386" s="52"/>
      <c r="AA386" s="52"/>
      <c r="AB386" s="52"/>
      <c r="AC386" s="52"/>
      <c r="AD386" s="52"/>
      <c r="AE386" s="52"/>
      <c r="AF386" s="52"/>
      <c r="AG386" s="52"/>
      <c r="AH386" s="52"/>
      <c r="AI386" s="52"/>
      <c r="AJ386" s="52"/>
      <c r="AK386" s="52"/>
      <c r="AL386" s="52"/>
      <c r="AM386" s="52"/>
      <c r="AN386" s="52"/>
      <c r="AO386" s="52"/>
      <c r="AP386" s="52"/>
    </row>
    <row r="387" spans="1:42" s="53" customFormat="1" ht="13.2">
      <c r="A387" s="985"/>
      <c r="B387" s="575" t="s">
        <v>837</v>
      </c>
      <c r="C387" s="869"/>
      <c r="D387" s="869"/>
      <c r="E387" s="1037"/>
      <c r="F387" s="1037"/>
      <c r="G387" s="845"/>
      <c r="H387" s="839"/>
      <c r="I387" s="1014"/>
      <c r="J387" s="1029"/>
      <c r="K387" s="1016"/>
      <c r="L387" s="1018"/>
      <c r="M387" s="1021"/>
      <c r="N387" s="1024"/>
      <c r="O387" s="1031"/>
      <c r="P387" s="52"/>
      <c r="Q387" s="47"/>
      <c r="R387" s="74"/>
      <c r="S387" s="47"/>
      <c r="T387" s="52"/>
      <c r="U387" s="52"/>
      <c r="V387" s="52"/>
      <c r="W387" s="52"/>
      <c r="X387" s="52"/>
      <c r="Y387" s="52"/>
      <c r="Z387" s="52"/>
      <c r="AA387" s="52"/>
      <c r="AB387" s="52"/>
      <c r="AC387" s="52"/>
      <c r="AD387" s="52"/>
      <c r="AE387" s="52"/>
      <c r="AF387" s="52"/>
      <c r="AG387" s="52"/>
      <c r="AH387" s="52"/>
      <c r="AI387" s="52"/>
      <c r="AJ387" s="52"/>
      <c r="AK387" s="52"/>
      <c r="AL387" s="52"/>
      <c r="AM387" s="52"/>
      <c r="AN387" s="52"/>
      <c r="AO387" s="52"/>
      <c r="AP387" s="52"/>
    </row>
    <row r="388" spans="1:42" s="53" customFormat="1" ht="13.2">
      <c r="A388" s="984" t="s">
        <v>1711</v>
      </c>
      <c r="B388" s="574" t="s">
        <v>684</v>
      </c>
      <c r="C388" s="868" t="s">
        <v>615</v>
      </c>
      <c r="D388" s="868" t="s">
        <v>425</v>
      </c>
      <c r="E388" s="1036" t="s">
        <v>221</v>
      </c>
      <c r="F388" s="1036" t="s">
        <v>426</v>
      </c>
      <c r="G388" s="843">
        <v>4643</v>
      </c>
      <c r="H388" s="718">
        <v>502200</v>
      </c>
      <c r="I388" s="1013"/>
      <c r="J388" s="1005">
        <f>$H$3</f>
        <v>0</v>
      </c>
      <c r="K388" s="1001">
        <f>SUM(G388-(G388*J388))</f>
        <v>4643</v>
      </c>
      <c r="L388" s="1017">
        <f>I388*K388</f>
        <v>0</v>
      </c>
      <c r="M388" s="1020" t="s">
        <v>381</v>
      </c>
      <c r="N388" s="1023">
        <v>0.3</v>
      </c>
      <c r="O388" s="1030">
        <v>75</v>
      </c>
      <c r="P388" s="52"/>
      <c r="Q388" s="47"/>
      <c r="R388" s="74"/>
      <c r="S388" s="47"/>
      <c r="T388" s="52"/>
      <c r="U388" s="52"/>
      <c r="V388" s="52"/>
      <c r="W388" s="52"/>
      <c r="X388" s="52"/>
      <c r="Y388" s="52"/>
      <c r="Z388" s="52"/>
      <c r="AA388" s="52"/>
      <c r="AB388" s="52"/>
      <c r="AC388" s="52"/>
      <c r="AD388" s="52"/>
      <c r="AE388" s="52"/>
      <c r="AF388" s="52"/>
      <c r="AG388" s="52"/>
      <c r="AH388" s="52"/>
      <c r="AI388" s="52"/>
      <c r="AJ388" s="52"/>
      <c r="AK388" s="52"/>
      <c r="AL388" s="52"/>
      <c r="AM388" s="52"/>
      <c r="AN388" s="52"/>
      <c r="AO388" s="52"/>
      <c r="AP388" s="52"/>
    </row>
    <row r="389" spans="1:42" s="53" customFormat="1" ht="13.2">
      <c r="A389" s="990"/>
      <c r="B389" s="574" t="s">
        <v>766</v>
      </c>
      <c r="C389" s="869"/>
      <c r="D389" s="869"/>
      <c r="E389" s="1037"/>
      <c r="F389" s="1037"/>
      <c r="G389" s="844"/>
      <c r="H389" s="838"/>
      <c r="I389" s="1014"/>
      <c r="J389" s="1029"/>
      <c r="K389" s="1016"/>
      <c r="L389" s="1018"/>
      <c r="M389" s="1021"/>
      <c r="N389" s="1024"/>
      <c r="O389" s="1031"/>
      <c r="P389" s="52"/>
      <c r="Q389" s="47"/>
      <c r="R389" s="74"/>
      <c r="S389" s="47"/>
      <c r="T389" s="52"/>
      <c r="U389" s="52"/>
      <c r="V389" s="52"/>
      <c r="W389" s="52"/>
      <c r="X389" s="52"/>
      <c r="Y389" s="52"/>
      <c r="Z389" s="52"/>
      <c r="AA389" s="52"/>
      <c r="AB389" s="52"/>
      <c r="AC389" s="52"/>
      <c r="AD389" s="52"/>
      <c r="AE389" s="52"/>
      <c r="AF389" s="52"/>
      <c r="AG389" s="52"/>
      <c r="AH389" s="52"/>
      <c r="AI389" s="52"/>
      <c r="AJ389" s="52"/>
      <c r="AK389" s="52"/>
      <c r="AL389" s="52"/>
      <c r="AM389" s="52"/>
      <c r="AN389" s="52"/>
      <c r="AO389" s="52"/>
      <c r="AP389" s="52"/>
    </row>
    <row r="390" spans="1:42" s="53" customFormat="1" ht="13.2">
      <c r="A390" s="990"/>
      <c r="B390" s="575" t="s">
        <v>818</v>
      </c>
      <c r="C390" s="869"/>
      <c r="D390" s="869"/>
      <c r="E390" s="1037"/>
      <c r="F390" s="1037"/>
      <c r="G390" s="844"/>
      <c r="H390" s="838"/>
      <c r="I390" s="1014"/>
      <c r="J390" s="1029"/>
      <c r="K390" s="1016"/>
      <c r="L390" s="1018"/>
      <c r="M390" s="1021"/>
      <c r="N390" s="1024"/>
      <c r="O390" s="1031"/>
      <c r="P390" s="52"/>
      <c r="Q390" s="47"/>
      <c r="R390" s="74"/>
      <c r="S390" s="47"/>
      <c r="T390" s="52"/>
      <c r="U390" s="52"/>
      <c r="V390" s="52"/>
      <c r="W390" s="52"/>
      <c r="X390" s="52"/>
      <c r="Y390" s="52"/>
      <c r="Z390" s="52"/>
      <c r="AA390" s="52"/>
      <c r="AB390" s="52"/>
      <c r="AC390" s="52"/>
      <c r="AD390" s="52"/>
      <c r="AE390" s="52"/>
      <c r="AF390" s="52"/>
      <c r="AG390" s="52"/>
      <c r="AH390" s="52"/>
      <c r="AI390" s="52"/>
      <c r="AJ390" s="52"/>
      <c r="AK390" s="52"/>
      <c r="AL390" s="52"/>
      <c r="AM390" s="52"/>
      <c r="AN390" s="52"/>
      <c r="AO390" s="52"/>
      <c r="AP390" s="52"/>
    </row>
    <row r="391" spans="1:42" s="53" customFormat="1" ht="13.2">
      <c r="A391" s="985"/>
      <c r="B391" s="575" t="s">
        <v>837</v>
      </c>
      <c r="C391" s="869"/>
      <c r="D391" s="869"/>
      <c r="E391" s="1037"/>
      <c r="F391" s="1037"/>
      <c r="G391" s="845"/>
      <c r="H391" s="839"/>
      <c r="I391" s="1014"/>
      <c r="J391" s="1029"/>
      <c r="K391" s="1016"/>
      <c r="L391" s="1018"/>
      <c r="M391" s="1021"/>
      <c r="N391" s="1024"/>
      <c r="O391" s="1031"/>
      <c r="P391" s="52"/>
      <c r="Q391" s="47"/>
      <c r="R391" s="74"/>
      <c r="S391" s="47"/>
      <c r="T391" s="52"/>
      <c r="U391" s="52"/>
      <c r="V391" s="52"/>
      <c r="W391" s="52"/>
      <c r="X391" s="52"/>
      <c r="Y391" s="52"/>
      <c r="Z391" s="52"/>
      <c r="AA391" s="52"/>
      <c r="AB391" s="52"/>
      <c r="AC391" s="52"/>
      <c r="AD391" s="52"/>
      <c r="AE391" s="52"/>
      <c r="AF391" s="52"/>
      <c r="AG391" s="52"/>
      <c r="AH391" s="52"/>
      <c r="AI391" s="52"/>
      <c r="AJ391" s="52"/>
      <c r="AK391" s="52"/>
      <c r="AL391" s="52"/>
      <c r="AM391" s="52"/>
      <c r="AN391" s="52"/>
      <c r="AO391" s="52"/>
      <c r="AP391" s="52"/>
    </row>
    <row r="392" spans="1:42" s="53" customFormat="1" ht="13.2">
      <c r="A392" s="984" t="s">
        <v>1712</v>
      </c>
      <c r="B392" s="574" t="s">
        <v>678</v>
      </c>
      <c r="C392" s="1007" t="s">
        <v>613</v>
      </c>
      <c r="D392" s="1007" t="s">
        <v>616</v>
      </c>
      <c r="E392" s="1007" t="s">
        <v>436</v>
      </c>
      <c r="F392" s="1007" t="s">
        <v>437</v>
      </c>
      <c r="G392" s="1010">
        <v>3114</v>
      </c>
      <c r="H392" s="718">
        <v>336900</v>
      </c>
      <c r="I392" s="1013"/>
      <c r="J392" s="1005">
        <f>$H$3</f>
        <v>0</v>
      </c>
      <c r="K392" s="1001">
        <f>SUM(G392-(G392*J392))</f>
        <v>3114</v>
      </c>
      <c r="L392" s="1017">
        <f>I392*K392</f>
        <v>0</v>
      </c>
      <c r="M392" s="1020" t="s">
        <v>376</v>
      </c>
      <c r="N392" s="1023">
        <v>0.23699999999999999</v>
      </c>
      <c r="O392" s="1026">
        <v>62</v>
      </c>
      <c r="P392" s="52"/>
      <c r="Q392" s="47"/>
      <c r="R392" s="74"/>
      <c r="S392" s="47"/>
      <c r="T392" s="52"/>
      <c r="U392" s="52"/>
      <c r="V392" s="52"/>
      <c r="W392" s="52"/>
      <c r="X392" s="52"/>
      <c r="Y392" s="52"/>
      <c r="Z392" s="52"/>
      <c r="AA392" s="52"/>
      <c r="AB392" s="52"/>
      <c r="AC392" s="52"/>
      <c r="AD392" s="52"/>
      <c r="AE392" s="52"/>
      <c r="AF392" s="52"/>
      <c r="AG392" s="52"/>
      <c r="AH392" s="52"/>
      <c r="AI392" s="52"/>
      <c r="AJ392" s="52"/>
      <c r="AK392" s="52"/>
      <c r="AL392" s="52"/>
      <c r="AM392" s="52"/>
      <c r="AN392" s="52"/>
      <c r="AO392" s="52"/>
      <c r="AP392" s="52"/>
    </row>
    <row r="393" spans="1:42" s="53" customFormat="1" ht="13.2">
      <c r="A393" s="990"/>
      <c r="B393" s="574" t="s">
        <v>792</v>
      </c>
      <c r="C393" s="1008"/>
      <c r="D393" s="1008"/>
      <c r="E393" s="1008"/>
      <c r="F393" s="1008"/>
      <c r="G393" s="1011"/>
      <c r="H393" s="838"/>
      <c r="I393" s="1014"/>
      <c r="J393" s="1029"/>
      <c r="K393" s="1016"/>
      <c r="L393" s="1018"/>
      <c r="M393" s="1021"/>
      <c r="N393" s="1024"/>
      <c r="O393" s="1027"/>
      <c r="P393" s="52"/>
      <c r="Q393" s="47"/>
      <c r="R393" s="74"/>
      <c r="S393" s="47"/>
      <c r="T393" s="52"/>
      <c r="U393" s="52"/>
      <c r="V393" s="52"/>
      <c r="W393" s="52"/>
      <c r="X393" s="52"/>
      <c r="Y393" s="52"/>
      <c r="Z393" s="52"/>
      <c r="AA393" s="52"/>
      <c r="AB393" s="52"/>
      <c r="AC393" s="52"/>
      <c r="AD393" s="52"/>
      <c r="AE393" s="52"/>
      <c r="AF393" s="52"/>
      <c r="AG393" s="52"/>
      <c r="AH393" s="52"/>
      <c r="AI393" s="52"/>
      <c r="AJ393" s="52"/>
      <c r="AK393" s="52"/>
      <c r="AL393" s="52"/>
      <c r="AM393" s="52"/>
      <c r="AN393" s="52"/>
      <c r="AO393" s="52"/>
      <c r="AP393" s="52"/>
    </row>
    <row r="394" spans="1:42" s="53" customFormat="1" ht="13.2">
      <c r="A394" s="985"/>
      <c r="B394" s="574" t="s">
        <v>835</v>
      </c>
      <c r="C394" s="1009"/>
      <c r="D394" s="1009"/>
      <c r="E394" s="1009"/>
      <c r="F394" s="1009"/>
      <c r="G394" s="1012"/>
      <c r="H394" s="839"/>
      <c r="I394" s="1015"/>
      <c r="J394" s="1006"/>
      <c r="K394" s="1002"/>
      <c r="L394" s="1019"/>
      <c r="M394" s="1022"/>
      <c r="N394" s="1025"/>
      <c r="O394" s="1028"/>
      <c r="P394" s="52"/>
      <c r="Q394" s="47"/>
      <c r="R394" s="74"/>
      <c r="S394" s="47"/>
      <c r="T394" s="52"/>
      <c r="U394" s="52"/>
      <c r="V394" s="52"/>
      <c r="W394" s="52"/>
      <c r="X394" s="52"/>
      <c r="Y394" s="52"/>
      <c r="Z394" s="52"/>
      <c r="AA394" s="52"/>
      <c r="AB394" s="52"/>
      <c r="AC394" s="52"/>
      <c r="AD394" s="52"/>
      <c r="AE394" s="52"/>
      <c r="AF394" s="52"/>
      <c r="AG394" s="52"/>
      <c r="AH394" s="52"/>
      <c r="AI394" s="52"/>
      <c r="AJ394" s="52"/>
      <c r="AK394" s="52"/>
      <c r="AL394" s="52"/>
      <c r="AM394" s="52"/>
      <c r="AN394" s="52"/>
      <c r="AO394" s="52"/>
      <c r="AP394" s="52"/>
    </row>
    <row r="395" spans="1:42" s="53" customFormat="1" ht="13.2">
      <c r="A395" s="984" t="s">
        <v>1508</v>
      </c>
      <c r="B395" s="574" t="s">
        <v>678</v>
      </c>
      <c r="C395" s="1007" t="s">
        <v>613</v>
      </c>
      <c r="D395" s="1007" t="s">
        <v>616</v>
      </c>
      <c r="E395" s="1007" t="s">
        <v>436</v>
      </c>
      <c r="F395" s="1007" t="s">
        <v>437</v>
      </c>
      <c r="G395" s="1010">
        <v>3048</v>
      </c>
      <c r="H395" s="718">
        <v>329700</v>
      </c>
      <c r="I395" s="1013"/>
      <c r="J395" s="1005">
        <f>$H$3</f>
        <v>0</v>
      </c>
      <c r="K395" s="1001">
        <f>SUM(G395-(G395*J395))</f>
        <v>3048</v>
      </c>
      <c r="L395" s="1017">
        <f>I395*K395</f>
        <v>0</v>
      </c>
      <c r="M395" s="1020" t="s">
        <v>376</v>
      </c>
      <c r="N395" s="1023">
        <v>0.23699999999999999</v>
      </c>
      <c r="O395" s="1026">
        <v>62</v>
      </c>
      <c r="P395" s="52"/>
      <c r="Q395" s="47"/>
      <c r="R395" s="74"/>
      <c r="S395" s="47"/>
      <c r="T395" s="52"/>
      <c r="U395" s="52"/>
      <c r="V395" s="52"/>
      <c r="W395" s="52"/>
      <c r="X395" s="52"/>
      <c r="Y395" s="52"/>
      <c r="Z395" s="52"/>
      <c r="AA395" s="52"/>
      <c r="AB395" s="52"/>
      <c r="AC395" s="52"/>
      <c r="AD395" s="52"/>
      <c r="AE395" s="52"/>
      <c r="AF395" s="52"/>
      <c r="AG395" s="52"/>
      <c r="AH395" s="52"/>
      <c r="AI395" s="52"/>
      <c r="AJ395" s="52"/>
      <c r="AK395" s="52"/>
      <c r="AL395" s="52"/>
      <c r="AM395" s="52"/>
      <c r="AN395" s="52"/>
      <c r="AO395" s="52"/>
      <c r="AP395" s="52"/>
    </row>
    <row r="396" spans="1:42" s="53" customFormat="1" ht="13.2">
      <c r="A396" s="990"/>
      <c r="B396" s="574" t="s">
        <v>792</v>
      </c>
      <c r="C396" s="1008"/>
      <c r="D396" s="1008"/>
      <c r="E396" s="1008"/>
      <c r="F396" s="1008"/>
      <c r="G396" s="1011"/>
      <c r="H396" s="838"/>
      <c r="I396" s="1014"/>
      <c r="J396" s="1029"/>
      <c r="K396" s="1016"/>
      <c r="L396" s="1018"/>
      <c r="M396" s="1021"/>
      <c r="N396" s="1024"/>
      <c r="O396" s="1027"/>
      <c r="P396" s="52"/>
      <c r="Q396" s="47"/>
      <c r="R396" s="74"/>
      <c r="S396" s="47"/>
      <c r="T396" s="52"/>
      <c r="U396" s="52"/>
      <c r="V396" s="52"/>
      <c r="W396" s="52"/>
      <c r="X396" s="52"/>
      <c r="Y396" s="52"/>
      <c r="Z396" s="52"/>
      <c r="AA396" s="52"/>
      <c r="AB396" s="52"/>
      <c r="AC396" s="52"/>
      <c r="AD396" s="52"/>
      <c r="AE396" s="52"/>
      <c r="AF396" s="52"/>
      <c r="AG396" s="52"/>
      <c r="AH396" s="52"/>
      <c r="AI396" s="52"/>
      <c r="AJ396" s="52"/>
      <c r="AK396" s="52"/>
      <c r="AL396" s="52"/>
      <c r="AM396" s="52"/>
      <c r="AN396" s="52"/>
      <c r="AO396" s="52"/>
      <c r="AP396" s="52"/>
    </row>
    <row r="397" spans="1:42" s="53" customFormat="1" ht="13.2">
      <c r="A397" s="985"/>
      <c r="B397" s="574" t="s">
        <v>835</v>
      </c>
      <c r="C397" s="1009"/>
      <c r="D397" s="1009"/>
      <c r="E397" s="1009"/>
      <c r="F397" s="1009"/>
      <c r="G397" s="1012"/>
      <c r="H397" s="839"/>
      <c r="I397" s="1015"/>
      <c r="J397" s="1006"/>
      <c r="K397" s="1002"/>
      <c r="L397" s="1019"/>
      <c r="M397" s="1022"/>
      <c r="N397" s="1025"/>
      <c r="O397" s="1028"/>
      <c r="P397" s="52"/>
      <c r="Q397" s="47"/>
      <c r="R397" s="74"/>
      <c r="S397" s="47"/>
      <c r="T397" s="52"/>
      <c r="U397" s="52"/>
      <c r="V397" s="52"/>
      <c r="W397" s="52"/>
      <c r="X397" s="52"/>
      <c r="Y397" s="52"/>
      <c r="Z397" s="52"/>
      <c r="AA397" s="52"/>
      <c r="AB397" s="52"/>
      <c r="AC397" s="52"/>
      <c r="AD397" s="52"/>
      <c r="AE397" s="52"/>
      <c r="AF397" s="52"/>
      <c r="AG397" s="52"/>
      <c r="AH397" s="52"/>
      <c r="AI397" s="52"/>
      <c r="AJ397" s="52"/>
      <c r="AK397" s="52"/>
      <c r="AL397" s="52"/>
      <c r="AM397" s="52"/>
      <c r="AN397" s="52"/>
      <c r="AO397" s="52"/>
      <c r="AP397" s="52"/>
    </row>
    <row r="398" spans="1:42" s="53" customFormat="1" ht="13.2">
      <c r="A398" s="984" t="s">
        <v>1713</v>
      </c>
      <c r="B398" s="574" t="s">
        <v>681</v>
      </c>
      <c r="C398" s="1007" t="s">
        <v>617</v>
      </c>
      <c r="D398" s="1007" t="s">
        <v>618</v>
      </c>
      <c r="E398" s="1007" t="s">
        <v>440</v>
      </c>
      <c r="F398" s="1007" t="s">
        <v>439</v>
      </c>
      <c r="G398" s="1010">
        <v>3390</v>
      </c>
      <c r="H398" s="718">
        <v>366700</v>
      </c>
      <c r="I398" s="1013"/>
      <c r="J398" s="1005">
        <f>$H$3</f>
        <v>0</v>
      </c>
      <c r="K398" s="1001">
        <f>SUM(G398-(G398*J398))</f>
        <v>3390</v>
      </c>
      <c r="L398" s="1017">
        <f>I398*K398</f>
        <v>0</v>
      </c>
      <c r="M398" s="1020" t="s">
        <v>381</v>
      </c>
      <c r="N398" s="1023">
        <v>0.3</v>
      </c>
      <c r="O398" s="1026">
        <v>71</v>
      </c>
      <c r="P398" s="52"/>
      <c r="Q398" s="47"/>
      <c r="R398" s="74"/>
      <c r="S398" s="47"/>
      <c r="T398" s="52"/>
      <c r="U398" s="52"/>
      <c r="V398" s="52"/>
      <c r="W398" s="52"/>
      <c r="X398" s="52"/>
      <c r="Y398" s="52"/>
      <c r="Z398" s="52"/>
      <c r="AA398" s="52"/>
      <c r="AB398" s="52"/>
      <c r="AC398" s="52"/>
      <c r="AD398" s="52"/>
      <c r="AE398" s="52"/>
      <c r="AF398" s="52"/>
      <c r="AG398" s="52"/>
      <c r="AH398" s="52"/>
      <c r="AI398" s="52"/>
      <c r="AJ398" s="52"/>
      <c r="AK398" s="52"/>
      <c r="AL398" s="52"/>
      <c r="AM398" s="52"/>
      <c r="AN398" s="52"/>
      <c r="AO398" s="52"/>
      <c r="AP398" s="52"/>
    </row>
    <row r="399" spans="1:42" s="53" customFormat="1" ht="13.2">
      <c r="A399" s="990"/>
      <c r="B399" s="574" t="s">
        <v>797</v>
      </c>
      <c r="C399" s="1008"/>
      <c r="D399" s="1008"/>
      <c r="E399" s="1008"/>
      <c r="F399" s="1008"/>
      <c r="G399" s="1011"/>
      <c r="H399" s="838"/>
      <c r="I399" s="1014"/>
      <c r="J399" s="1029"/>
      <c r="K399" s="1016"/>
      <c r="L399" s="1018"/>
      <c r="M399" s="1021"/>
      <c r="N399" s="1024"/>
      <c r="O399" s="1027"/>
      <c r="P399" s="52"/>
      <c r="Q399" s="47"/>
      <c r="R399" s="74"/>
      <c r="S399" s="47"/>
      <c r="T399" s="52"/>
      <c r="U399" s="52"/>
      <c r="V399" s="52"/>
      <c r="W399" s="52"/>
      <c r="X399" s="52"/>
      <c r="Y399" s="52"/>
      <c r="Z399" s="52"/>
      <c r="AA399" s="52"/>
      <c r="AB399" s="52"/>
      <c r="AC399" s="52"/>
      <c r="AD399" s="52"/>
      <c r="AE399" s="52"/>
      <c r="AF399" s="52"/>
      <c r="AG399" s="52"/>
      <c r="AH399" s="52"/>
      <c r="AI399" s="52"/>
      <c r="AJ399" s="52"/>
      <c r="AK399" s="52"/>
      <c r="AL399" s="52"/>
      <c r="AM399" s="52"/>
      <c r="AN399" s="52"/>
      <c r="AO399" s="52"/>
      <c r="AP399" s="52"/>
    </row>
    <row r="400" spans="1:42" s="53" customFormat="1" ht="13.2">
      <c r="A400" s="985"/>
      <c r="B400" s="575" t="s">
        <v>836</v>
      </c>
      <c r="C400" s="1009"/>
      <c r="D400" s="1009"/>
      <c r="E400" s="1009"/>
      <c r="F400" s="1009"/>
      <c r="G400" s="1012"/>
      <c r="H400" s="839"/>
      <c r="I400" s="1015"/>
      <c r="J400" s="1006"/>
      <c r="K400" s="1002"/>
      <c r="L400" s="1019"/>
      <c r="M400" s="1022"/>
      <c r="N400" s="1025"/>
      <c r="O400" s="1028"/>
      <c r="P400" s="52"/>
      <c r="Q400" s="47"/>
      <c r="R400" s="74"/>
      <c r="S400" s="47"/>
      <c r="T400" s="52"/>
      <c r="U400" s="52"/>
      <c r="V400" s="52"/>
      <c r="W400" s="52"/>
      <c r="X400" s="52"/>
      <c r="Y400" s="52"/>
      <c r="Z400" s="52"/>
      <c r="AA400" s="52"/>
      <c r="AB400" s="52"/>
      <c r="AC400" s="52"/>
      <c r="AD400" s="52"/>
      <c r="AE400" s="52"/>
      <c r="AF400" s="52"/>
      <c r="AG400" s="52"/>
      <c r="AH400" s="52"/>
      <c r="AI400" s="52"/>
      <c r="AJ400" s="52"/>
      <c r="AK400" s="52"/>
      <c r="AL400" s="52"/>
      <c r="AM400" s="52"/>
      <c r="AN400" s="52"/>
      <c r="AO400" s="52"/>
      <c r="AP400" s="52"/>
    </row>
    <row r="401" spans="1:56" s="53" customFormat="1" ht="13.2">
      <c r="A401" s="984" t="s">
        <v>1509</v>
      </c>
      <c r="B401" s="574" t="s">
        <v>681</v>
      </c>
      <c r="C401" s="1007" t="s">
        <v>617</v>
      </c>
      <c r="D401" s="1007" t="s">
        <v>618</v>
      </c>
      <c r="E401" s="1007" t="s">
        <v>440</v>
      </c>
      <c r="F401" s="1007" t="s">
        <v>439</v>
      </c>
      <c r="G401" s="1010">
        <v>3324</v>
      </c>
      <c r="H401" s="718">
        <v>359600</v>
      </c>
      <c r="I401" s="1013"/>
      <c r="J401" s="1005">
        <f>$H$3</f>
        <v>0</v>
      </c>
      <c r="K401" s="1001">
        <f>SUM(G401-(G401*J401))</f>
        <v>3324</v>
      </c>
      <c r="L401" s="1017">
        <f>I401*K401</f>
        <v>0</v>
      </c>
      <c r="M401" s="1020" t="s">
        <v>381</v>
      </c>
      <c r="N401" s="1023">
        <v>0.3</v>
      </c>
      <c r="O401" s="1026">
        <v>71</v>
      </c>
      <c r="P401" s="52"/>
      <c r="Q401" s="47"/>
      <c r="R401" s="74"/>
      <c r="S401" s="47"/>
      <c r="T401" s="52"/>
      <c r="U401" s="52"/>
      <c r="V401" s="52"/>
      <c r="W401" s="52"/>
      <c r="X401" s="52"/>
      <c r="Y401" s="52"/>
      <c r="Z401" s="52"/>
      <c r="AA401" s="52"/>
      <c r="AB401" s="52"/>
      <c r="AC401" s="52"/>
      <c r="AD401" s="52"/>
      <c r="AE401" s="52"/>
      <c r="AF401" s="52"/>
      <c r="AG401" s="52"/>
      <c r="AH401" s="52"/>
      <c r="AI401" s="52"/>
      <c r="AJ401" s="52"/>
      <c r="AK401" s="52"/>
      <c r="AL401" s="52"/>
      <c r="AM401" s="52"/>
      <c r="AN401" s="52"/>
      <c r="AO401" s="52"/>
      <c r="AP401" s="52"/>
    </row>
    <row r="402" spans="1:56" s="53" customFormat="1" ht="13.2">
      <c r="A402" s="990"/>
      <c r="B402" s="574" t="s">
        <v>797</v>
      </c>
      <c r="C402" s="1008"/>
      <c r="D402" s="1008"/>
      <c r="E402" s="1008"/>
      <c r="F402" s="1008"/>
      <c r="G402" s="1011"/>
      <c r="H402" s="838"/>
      <c r="I402" s="1014"/>
      <c r="J402" s="1029"/>
      <c r="K402" s="1016"/>
      <c r="L402" s="1018"/>
      <c r="M402" s="1021"/>
      <c r="N402" s="1024"/>
      <c r="O402" s="1027"/>
      <c r="P402" s="52"/>
      <c r="Q402" s="47"/>
      <c r="R402" s="74"/>
      <c r="S402" s="47"/>
      <c r="T402" s="52"/>
      <c r="U402" s="52"/>
      <c r="V402" s="52"/>
      <c r="W402" s="52"/>
      <c r="X402" s="52"/>
      <c r="Y402" s="52"/>
      <c r="Z402" s="52"/>
      <c r="AA402" s="52"/>
      <c r="AB402" s="52"/>
      <c r="AC402" s="52"/>
      <c r="AD402" s="52"/>
      <c r="AE402" s="52"/>
      <c r="AF402" s="52"/>
      <c r="AG402" s="52"/>
      <c r="AH402" s="52"/>
      <c r="AI402" s="52"/>
      <c r="AJ402" s="52"/>
      <c r="AK402" s="52"/>
      <c r="AL402" s="52"/>
      <c r="AM402" s="52"/>
      <c r="AN402" s="52"/>
      <c r="AO402" s="52"/>
      <c r="AP402" s="52"/>
    </row>
    <row r="403" spans="1:56" s="53" customFormat="1" ht="13.2">
      <c r="A403" s="985"/>
      <c r="B403" s="575" t="s">
        <v>836</v>
      </c>
      <c r="C403" s="1009"/>
      <c r="D403" s="1009"/>
      <c r="E403" s="1009"/>
      <c r="F403" s="1009"/>
      <c r="G403" s="1012"/>
      <c r="H403" s="839"/>
      <c r="I403" s="1015"/>
      <c r="J403" s="1006"/>
      <c r="K403" s="1002"/>
      <c r="L403" s="1019"/>
      <c r="M403" s="1022"/>
      <c r="N403" s="1025"/>
      <c r="O403" s="1028"/>
      <c r="P403" s="52"/>
      <c r="Q403" s="47"/>
      <c r="R403" s="74"/>
      <c r="S403" s="47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2"/>
      <c r="AI403" s="52"/>
      <c r="AJ403" s="52"/>
      <c r="AK403" s="52"/>
      <c r="AL403" s="52"/>
      <c r="AM403" s="52"/>
      <c r="AN403" s="52"/>
      <c r="AO403" s="52"/>
      <c r="AP403" s="52"/>
    </row>
    <row r="404" spans="1:56" s="53" customFormat="1" ht="13.2">
      <c r="A404" s="984" t="s">
        <v>1714</v>
      </c>
      <c r="B404" s="574" t="s">
        <v>684</v>
      </c>
      <c r="C404" s="995" t="s">
        <v>1515</v>
      </c>
      <c r="D404" s="995" t="s">
        <v>1516</v>
      </c>
      <c r="E404" s="995" t="s">
        <v>403</v>
      </c>
      <c r="F404" s="995" t="s">
        <v>89</v>
      </c>
      <c r="G404" s="991">
        <v>3681</v>
      </c>
      <c r="H404" s="997">
        <v>398200</v>
      </c>
      <c r="I404" s="993"/>
      <c r="J404" s="1005">
        <f t="shared" ref="J404:J406" si="39">$H$3</f>
        <v>0</v>
      </c>
      <c r="K404" s="1001">
        <f>SUM(G404-(G404*J404))</f>
        <v>3681</v>
      </c>
      <c r="L404" s="1001">
        <f>I404*K404</f>
        <v>0</v>
      </c>
      <c r="M404" s="995" t="s">
        <v>381</v>
      </c>
      <c r="N404" s="995">
        <v>0.3</v>
      </c>
      <c r="O404" s="995">
        <v>72</v>
      </c>
      <c r="P404" s="52"/>
      <c r="Q404" s="47"/>
      <c r="R404" s="74"/>
      <c r="S404" s="47"/>
      <c r="T404" s="52"/>
      <c r="U404" s="52"/>
      <c r="V404" s="52"/>
      <c r="W404" s="52"/>
      <c r="X404" s="52"/>
      <c r="Y404" s="52"/>
      <c r="Z404" s="52"/>
      <c r="AA404" s="52"/>
      <c r="AB404" s="52"/>
      <c r="AC404" s="52"/>
      <c r="AD404" s="52"/>
      <c r="AE404" s="52"/>
      <c r="AF404" s="52"/>
      <c r="AG404" s="52"/>
      <c r="AH404" s="52"/>
      <c r="AI404" s="52"/>
      <c r="AJ404" s="52"/>
      <c r="AK404" s="52"/>
      <c r="AL404" s="52"/>
      <c r="AM404" s="52"/>
      <c r="AN404" s="52"/>
      <c r="AO404" s="52"/>
      <c r="AP404" s="52"/>
    </row>
    <row r="405" spans="1:56" s="53" customFormat="1" ht="13.2">
      <c r="A405" s="985"/>
      <c r="B405" s="575" t="s">
        <v>837</v>
      </c>
      <c r="C405" s="996"/>
      <c r="D405" s="996"/>
      <c r="E405" s="996"/>
      <c r="F405" s="996"/>
      <c r="G405" s="992"/>
      <c r="H405" s="998"/>
      <c r="I405" s="994"/>
      <c r="J405" s="1006"/>
      <c r="K405" s="1002"/>
      <c r="L405" s="1002"/>
      <c r="M405" s="996"/>
      <c r="N405" s="996"/>
      <c r="O405" s="996"/>
      <c r="P405" s="52"/>
      <c r="Q405" s="47"/>
      <c r="R405" s="74"/>
      <c r="S405" s="47"/>
      <c r="T405" s="52"/>
      <c r="U405" s="52"/>
      <c r="V405" s="52"/>
      <c r="W405" s="52"/>
      <c r="X405" s="52"/>
      <c r="Y405" s="52"/>
      <c r="Z405" s="52"/>
      <c r="AA405" s="52"/>
      <c r="AB405" s="52"/>
      <c r="AC405" s="52"/>
      <c r="AD405" s="52"/>
      <c r="AE405" s="52"/>
      <c r="AF405" s="52"/>
      <c r="AG405" s="52"/>
      <c r="AH405" s="52"/>
      <c r="AI405" s="52"/>
      <c r="AJ405" s="52"/>
      <c r="AK405" s="52"/>
      <c r="AL405" s="52"/>
      <c r="AM405" s="52"/>
      <c r="AN405" s="52"/>
      <c r="AO405" s="52"/>
      <c r="AP405" s="52"/>
    </row>
    <row r="406" spans="1:56" s="53" customFormat="1" ht="13.2">
      <c r="A406" s="984" t="s">
        <v>1510</v>
      </c>
      <c r="B406" s="574" t="s">
        <v>684</v>
      </c>
      <c r="C406" s="995" t="s">
        <v>1515</v>
      </c>
      <c r="D406" s="995" t="s">
        <v>1516</v>
      </c>
      <c r="E406" s="995" t="s">
        <v>403</v>
      </c>
      <c r="F406" s="995" t="s">
        <v>89</v>
      </c>
      <c r="G406" s="991">
        <v>3615</v>
      </c>
      <c r="H406" s="997">
        <v>391000</v>
      </c>
      <c r="I406" s="993"/>
      <c r="J406" s="1005">
        <f t="shared" si="39"/>
        <v>0</v>
      </c>
      <c r="K406" s="1001">
        <f>SUM(G406-(G406*J406))</f>
        <v>3615</v>
      </c>
      <c r="L406" s="1001">
        <f>I406*K406</f>
        <v>0</v>
      </c>
      <c r="M406" s="995" t="s">
        <v>381</v>
      </c>
      <c r="N406" s="995">
        <v>0.3</v>
      </c>
      <c r="O406" s="995">
        <v>72</v>
      </c>
      <c r="P406" s="52"/>
      <c r="Q406" s="47"/>
      <c r="R406" s="74"/>
      <c r="S406" s="47"/>
      <c r="T406" s="52"/>
      <c r="U406" s="52"/>
      <c r="V406" s="52"/>
      <c r="W406" s="52"/>
      <c r="X406" s="52"/>
      <c r="Y406" s="52"/>
      <c r="Z406" s="52"/>
      <c r="AA406" s="52"/>
      <c r="AB406" s="52"/>
      <c r="AC406" s="52"/>
      <c r="AD406" s="52"/>
      <c r="AE406" s="52"/>
      <c r="AF406" s="52"/>
      <c r="AG406" s="52"/>
      <c r="AH406" s="52"/>
      <c r="AI406" s="52"/>
      <c r="AJ406" s="52"/>
      <c r="AK406" s="52"/>
      <c r="AL406" s="52"/>
      <c r="AM406" s="52"/>
      <c r="AN406" s="52"/>
      <c r="AO406" s="52"/>
      <c r="AP406" s="52"/>
    </row>
    <row r="407" spans="1:56" s="53" customFormat="1" ht="13.2">
      <c r="A407" s="985"/>
      <c r="B407" s="575" t="s">
        <v>837</v>
      </c>
      <c r="C407" s="996"/>
      <c r="D407" s="996"/>
      <c r="E407" s="996"/>
      <c r="F407" s="996"/>
      <c r="G407" s="992"/>
      <c r="H407" s="998"/>
      <c r="I407" s="994"/>
      <c r="J407" s="1006"/>
      <c r="K407" s="1002"/>
      <c r="L407" s="1002"/>
      <c r="M407" s="996"/>
      <c r="N407" s="996"/>
      <c r="O407" s="996"/>
      <c r="P407" s="52"/>
      <c r="Q407" s="47"/>
      <c r="R407" s="74"/>
      <c r="S407" s="47"/>
      <c r="T407" s="52"/>
      <c r="U407" s="52"/>
      <c r="V407" s="52"/>
      <c r="W407" s="52"/>
      <c r="X407" s="52"/>
      <c r="Y407" s="52"/>
      <c r="Z407" s="52"/>
      <c r="AA407" s="52"/>
      <c r="AB407" s="52"/>
      <c r="AC407" s="52"/>
      <c r="AD407" s="52"/>
      <c r="AE407" s="52"/>
      <c r="AF407" s="52"/>
      <c r="AG407" s="52"/>
      <c r="AH407" s="52"/>
      <c r="AI407" s="52"/>
      <c r="AJ407" s="52"/>
      <c r="AK407" s="52"/>
      <c r="AL407" s="52"/>
      <c r="AM407" s="52"/>
      <c r="AN407" s="52"/>
      <c r="AO407" s="52"/>
      <c r="AP407" s="52"/>
    </row>
    <row r="408" spans="1:56" s="7" customFormat="1" ht="18">
      <c r="A408" s="849" t="s">
        <v>1555</v>
      </c>
      <c r="B408" s="731"/>
      <c r="C408" s="731"/>
      <c r="D408" s="731"/>
      <c r="E408" s="731"/>
      <c r="F408" s="731"/>
      <c r="G408" s="731"/>
      <c r="H408" s="731"/>
      <c r="I408" s="731"/>
      <c r="J408" s="731"/>
      <c r="K408" s="731"/>
      <c r="L408" s="118"/>
      <c r="M408" s="119"/>
      <c r="N408" s="119"/>
      <c r="O408" s="228"/>
      <c r="P408" s="47"/>
      <c r="Q408" s="47"/>
      <c r="R408" s="74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7"/>
      <c r="AP408" s="47"/>
    </row>
    <row r="409" spans="1:56" s="7" customFormat="1" ht="19.5" customHeight="1">
      <c r="A409" s="47" t="s">
        <v>1562</v>
      </c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74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7"/>
      <c r="AP409" s="47"/>
    </row>
    <row r="410" spans="1:56" s="53" customFormat="1" ht="31.2">
      <c r="A410" s="570" t="s">
        <v>1715</v>
      </c>
      <c r="B410" s="575" t="s">
        <v>804</v>
      </c>
      <c r="C410" s="547" t="s">
        <v>1299</v>
      </c>
      <c r="D410" s="547" t="s">
        <v>1300</v>
      </c>
      <c r="E410" s="544" t="s">
        <v>89</v>
      </c>
      <c r="F410" s="544" t="s">
        <v>147</v>
      </c>
      <c r="G410" s="571">
        <v>4289</v>
      </c>
      <c r="H410" s="391">
        <v>463900</v>
      </c>
      <c r="I410" s="130"/>
      <c r="J410" s="420">
        <f>$H$3</f>
        <v>0</v>
      </c>
      <c r="K410" s="539">
        <f>SUM(G410-(G410*J410))</f>
        <v>4289</v>
      </c>
      <c r="L410" s="434">
        <f>I410*K410</f>
        <v>0</v>
      </c>
      <c r="M410" s="561" t="s">
        <v>116</v>
      </c>
      <c r="N410" s="546">
        <v>0.66800000000000004</v>
      </c>
      <c r="O410" s="435">
        <v>113</v>
      </c>
      <c r="P410" s="52"/>
      <c r="Q410" s="47"/>
      <c r="R410" s="74"/>
      <c r="S410" s="47"/>
      <c r="T410" s="52"/>
      <c r="U410" s="52"/>
      <c r="V410" s="52"/>
      <c r="W410" s="52"/>
      <c r="X410" s="52"/>
      <c r="Y410" s="52"/>
      <c r="Z410" s="52"/>
      <c r="AA410" s="52"/>
      <c r="AB410" s="52"/>
      <c r="AC410" s="52"/>
      <c r="AD410" s="52"/>
      <c r="AE410" s="52"/>
      <c r="AF410" s="52"/>
      <c r="AG410" s="52"/>
      <c r="AH410" s="52"/>
      <c r="AI410" s="52"/>
      <c r="AJ410" s="52"/>
      <c r="AK410" s="52"/>
      <c r="AL410" s="52"/>
      <c r="AM410" s="52"/>
      <c r="AN410" s="52"/>
      <c r="AO410" s="52"/>
      <c r="AP410" s="52"/>
    </row>
    <row r="411" spans="1:56" s="53" customFormat="1" ht="31.2">
      <c r="A411" s="570" t="s">
        <v>1716</v>
      </c>
      <c r="B411" s="575" t="s">
        <v>806</v>
      </c>
      <c r="C411" s="547" t="s">
        <v>1191</v>
      </c>
      <c r="D411" s="547" t="s">
        <v>1301</v>
      </c>
      <c r="E411" s="545" t="s">
        <v>252</v>
      </c>
      <c r="F411" s="545" t="s">
        <v>253</v>
      </c>
      <c r="G411" s="571">
        <v>4985</v>
      </c>
      <c r="H411" s="391">
        <v>539200</v>
      </c>
      <c r="I411" s="130"/>
      <c r="J411" s="420">
        <f>$H$3</f>
        <v>0</v>
      </c>
      <c r="K411" s="539">
        <f>SUM(G411-(G411*J411))</f>
        <v>4985</v>
      </c>
      <c r="L411" s="434">
        <f>I411*K411</f>
        <v>0</v>
      </c>
      <c r="M411" s="561" t="s">
        <v>473</v>
      </c>
      <c r="N411" s="560">
        <v>1.097</v>
      </c>
      <c r="O411" s="438">
        <v>181</v>
      </c>
      <c r="P411" s="52"/>
      <c r="Q411" s="47"/>
      <c r="R411" s="74"/>
      <c r="S411" s="47"/>
      <c r="T411" s="52"/>
      <c r="U411" s="52"/>
      <c r="V411" s="52"/>
      <c r="W411" s="52"/>
      <c r="X411" s="52"/>
      <c r="Y411" s="52"/>
      <c r="Z411" s="52"/>
      <c r="AA411" s="52"/>
      <c r="AB411" s="52"/>
      <c r="AC411" s="52"/>
      <c r="AD411" s="52"/>
      <c r="AE411" s="52"/>
      <c r="AF411" s="52"/>
      <c r="AG411" s="52"/>
      <c r="AH411" s="52"/>
      <c r="AI411" s="52"/>
      <c r="AJ411" s="52"/>
      <c r="AK411" s="52"/>
      <c r="AL411" s="52"/>
      <c r="AM411" s="52"/>
      <c r="AN411" s="52"/>
      <c r="AO411" s="52"/>
      <c r="AP411" s="52"/>
    </row>
    <row r="412" spans="1:56" s="53" customFormat="1" ht="31.2">
      <c r="A412" s="570" t="s">
        <v>1717</v>
      </c>
      <c r="B412" s="575" t="s">
        <v>808</v>
      </c>
      <c r="C412" s="547" t="s">
        <v>1289</v>
      </c>
      <c r="D412" s="547" t="s">
        <v>1290</v>
      </c>
      <c r="E412" s="545" t="s">
        <v>1457</v>
      </c>
      <c r="F412" s="545" t="s">
        <v>254</v>
      </c>
      <c r="G412" s="571">
        <v>5256</v>
      </c>
      <c r="H412" s="391">
        <v>568500</v>
      </c>
      <c r="I412" s="130"/>
      <c r="J412" s="420">
        <f>$H$3</f>
        <v>0</v>
      </c>
      <c r="K412" s="539">
        <f>SUM(G412-(G412*J412))</f>
        <v>5256</v>
      </c>
      <c r="L412" s="434">
        <f>I412*K412</f>
        <v>0</v>
      </c>
      <c r="M412" s="561" t="s">
        <v>473</v>
      </c>
      <c r="N412" s="560">
        <v>1.097</v>
      </c>
      <c r="O412" s="435">
        <v>192</v>
      </c>
      <c r="P412" s="74"/>
      <c r="Q412" s="74"/>
      <c r="R412" s="74"/>
      <c r="S412" s="47"/>
      <c r="T412" s="52"/>
      <c r="U412" s="52"/>
      <c r="V412" s="52"/>
      <c r="W412" s="52"/>
      <c r="X412" s="52"/>
      <c r="Y412" s="52"/>
      <c r="Z412" s="52"/>
      <c r="AA412" s="52"/>
      <c r="AB412" s="52"/>
      <c r="AC412" s="52"/>
      <c r="AD412" s="52"/>
      <c r="AE412" s="52"/>
      <c r="AF412" s="52"/>
      <c r="AG412" s="52"/>
      <c r="AH412" s="52"/>
      <c r="AI412" s="52"/>
      <c r="AJ412" s="52"/>
      <c r="AK412" s="52"/>
      <c r="AL412" s="52"/>
      <c r="AM412" s="52"/>
      <c r="AN412" s="52"/>
      <c r="AO412" s="52"/>
      <c r="AP412" s="52"/>
    </row>
    <row r="413" spans="1:56" s="7" customFormat="1" ht="18">
      <c r="A413" s="849" t="s">
        <v>1456</v>
      </c>
      <c r="B413" s="731"/>
      <c r="C413" s="731"/>
      <c r="D413" s="731"/>
      <c r="E413" s="731"/>
      <c r="F413" s="731"/>
      <c r="G413" s="731"/>
      <c r="H413" s="731"/>
      <c r="I413" s="731"/>
      <c r="J413" s="731"/>
      <c r="K413" s="731"/>
      <c r="L413" s="118"/>
      <c r="M413" s="119"/>
      <c r="N413" s="119"/>
      <c r="O413" s="261"/>
      <c r="P413" s="74"/>
      <c r="Q413" s="74"/>
      <c r="R413" s="74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47"/>
      <c r="AL413" s="47"/>
      <c r="AM413" s="47"/>
      <c r="AN413" s="47"/>
      <c r="AO413" s="47"/>
      <c r="AP413" s="47"/>
    </row>
    <row r="414" spans="1:56" ht="29.4" customHeight="1">
      <c r="A414" s="47" t="s">
        <v>1562</v>
      </c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  <c r="AE414" s="74"/>
      <c r="AF414" s="74"/>
      <c r="AG414" s="74"/>
      <c r="AH414" s="74"/>
      <c r="AI414" s="74"/>
      <c r="AJ414" s="74"/>
      <c r="AK414" s="74"/>
      <c r="AL414" s="74"/>
      <c r="AM414" s="74"/>
      <c r="AN414" s="74"/>
      <c r="AO414" s="74"/>
      <c r="AP414" s="74"/>
      <c r="AQ414" s="74"/>
      <c r="AR414" s="74"/>
      <c r="AS414" s="74"/>
      <c r="AT414" s="74"/>
      <c r="AU414" s="74"/>
      <c r="AV414" s="74"/>
      <c r="AW414" s="74"/>
      <c r="AX414" s="74"/>
      <c r="AY414" s="74"/>
      <c r="AZ414" s="74"/>
      <c r="BA414" s="74"/>
      <c r="BB414" s="74"/>
      <c r="BC414" s="74"/>
      <c r="BD414" s="74"/>
    </row>
    <row r="415" spans="1:56" s="53" customFormat="1" ht="31.2">
      <c r="A415" s="570" t="s">
        <v>1718</v>
      </c>
      <c r="B415" s="970" t="s">
        <v>665</v>
      </c>
      <c r="C415" s="544" t="s">
        <v>1201</v>
      </c>
      <c r="D415" s="544" t="s">
        <v>1199</v>
      </c>
      <c r="E415" s="542" t="s">
        <v>512</v>
      </c>
      <c r="F415" s="542" t="s">
        <v>513</v>
      </c>
      <c r="G415" s="571">
        <v>3037</v>
      </c>
      <c r="H415" s="391">
        <v>328500</v>
      </c>
      <c r="I415" s="130"/>
      <c r="J415" s="420">
        <f t="shared" ref="J415:J420" si="40">$H$3</f>
        <v>0</v>
      </c>
      <c r="K415" s="539">
        <f t="shared" ref="K415:K420" si="41">SUM(G415-(G415*J415))</f>
        <v>3037</v>
      </c>
      <c r="L415" s="434">
        <f t="shared" ref="L415:L420" si="42">I415*K415</f>
        <v>0</v>
      </c>
      <c r="M415" s="417" t="s">
        <v>100</v>
      </c>
      <c r="N415" s="114">
        <v>0.45300000000000001</v>
      </c>
      <c r="O415" s="219">
        <v>69</v>
      </c>
      <c r="P415" s="52"/>
      <c r="Q415" s="52"/>
      <c r="R415" s="74"/>
      <c r="S415" s="52"/>
      <c r="T415" s="52"/>
      <c r="U415" s="52"/>
      <c r="V415" s="52"/>
      <c r="W415" s="52"/>
      <c r="X415" s="52"/>
      <c r="Y415" s="52"/>
      <c r="Z415" s="52"/>
      <c r="AA415" s="52"/>
      <c r="AB415" s="52"/>
      <c r="AC415" s="52"/>
      <c r="AD415" s="52"/>
      <c r="AE415" s="52"/>
      <c r="AF415" s="52"/>
      <c r="AG415" s="52"/>
      <c r="AH415" s="52"/>
      <c r="AI415" s="52"/>
      <c r="AJ415" s="52"/>
      <c r="AK415" s="52"/>
      <c r="AL415" s="52"/>
      <c r="AM415" s="52"/>
      <c r="AN415" s="52"/>
      <c r="AO415" s="52"/>
      <c r="AP415" s="52"/>
    </row>
    <row r="416" spans="1:56" s="7" customFormat="1" ht="31.2">
      <c r="A416" s="570" t="s">
        <v>1511</v>
      </c>
      <c r="B416" s="971"/>
      <c r="C416" s="544" t="s">
        <v>1201</v>
      </c>
      <c r="D416" s="544" t="s">
        <v>1199</v>
      </c>
      <c r="E416" s="542" t="s">
        <v>512</v>
      </c>
      <c r="F416" s="542" t="s">
        <v>513</v>
      </c>
      <c r="G416" s="571">
        <v>2971</v>
      </c>
      <c r="H416" s="391">
        <v>321400</v>
      </c>
      <c r="I416" s="130"/>
      <c r="J416" s="420">
        <f t="shared" si="40"/>
        <v>0</v>
      </c>
      <c r="K416" s="539">
        <f t="shared" si="41"/>
        <v>2971</v>
      </c>
      <c r="L416" s="434">
        <f t="shared" si="42"/>
        <v>0</v>
      </c>
      <c r="M416" s="417" t="s">
        <v>100</v>
      </c>
      <c r="N416" s="114">
        <v>0.45300000000000001</v>
      </c>
      <c r="O416" s="219">
        <v>69</v>
      </c>
      <c r="P416" s="47"/>
      <c r="Q416" s="47"/>
      <c r="R416" s="74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7"/>
      <c r="AP416" s="47"/>
    </row>
    <row r="417" spans="1:55" s="7" customFormat="1" ht="31.2">
      <c r="A417" s="570" t="s">
        <v>1719</v>
      </c>
      <c r="B417" s="972"/>
      <c r="C417" s="544" t="s">
        <v>1201</v>
      </c>
      <c r="D417" s="544" t="s">
        <v>1199</v>
      </c>
      <c r="E417" s="542" t="s">
        <v>512</v>
      </c>
      <c r="F417" s="542" t="s">
        <v>513</v>
      </c>
      <c r="G417" s="571">
        <v>2878</v>
      </c>
      <c r="H417" s="391">
        <v>311300</v>
      </c>
      <c r="I417" s="130"/>
      <c r="J417" s="420">
        <f t="shared" si="40"/>
        <v>0</v>
      </c>
      <c r="K417" s="539">
        <f t="shared" si="41"/>
        <v>2878</v>
      </c>
      <c r="L417" s="434">
        <f t="shared" si="42"/>
        <v>0</v>
      </c>
      <c r="M417" s="417" t="s">
        <v>100</v>
      </c>
      <c r="N417" s="114">
        <v>0.45300000000000001</v>
      </c>
      <c r="O417" s="219">
        <v>69</v>
      </c>
      <c r="P417" s="47"/>
      <c r="Q417" s="47"/>
      <c r="R417" s="74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7"/>
      <c r="AP417" s="47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</row>
    <row r="418" spans="1:55" s="55" customFormat="1" ht="31.2">
      <c r="A418" s="570" t="s">
        <v>1720</v>
      </c>
      <c r="B418" s="970" t="s">
        <v>667</v>
      </c>
      <c r="C418" s="544" t="s">
        <v>1202</v>
      </c>
      <c r="D418" s="544" t="s">
        <v>1203</v>
      </c>
      <c r="E418" s="542" t="s">
        <v>513</v>
      </c>
      <c r="F418" s="542" t="s">
        <v>513</v>
      </c>
      <c r="G418" s="571">
        <v>3721</v>
      </c>
      <c r="H418" s="391">
        <v>402500</v>
      </c>
      <c r="I418" s="130"/>
      <c r="J418" s="420">
        <f t="shared" si="40"/>
        <v>0</v>
      </c>
      <c r="K418" s="539">
        <f t="shared" si="41"/>
        <v>3721</v>
      </c>
      <c r="L418" s="434">
        <f t="shared" si="42"/>
        <v>0</v>
      </c>
      <c r="M418" s="417" t="s">
        <v>100</v>
      </c>
      <c r="N418" s="114">
        <v>0.45300000000000001</v>
      </c>
      <c r="O418" s="219">
        <v>69</v>
      </c>
      <c r="P418" s="52"/>
      <c r="Q418" s="52"/>
      <c r="R418" s="74"/>
      <c r="S418" s="52"/>
      <c r="T418" s="52"/>
      <c r="U418" s="52"/>
      <c r="V418" s="52"/>
      <c r="W418" s="52"/>
      <c r="X418" s="52"/>
      <c r="Y418" s="52"/>
      <c r="Z418" s="52"/>
      <c r="AA418" s="52"/>
      <c r="AB418" s="52"/>
      <c r="AC418" s="52"/>
      <c r="AD418" s="52"/>
      <c r="AE418" s="52"/>
      <c r="AF418" s="52"/>
      <c r="AG418" s="52"/>
      <c r="AH418" s="52"/>
      <c r="AI418" s="52"/>
      <c r="AJ418" s="52"/>
      <c r="AK418" s="52"/>
      <c r="AL418" s="52"/>
      <c r="AM418" s="52"/>
      <c r="AN418" s="52"/>
      <c r="AO418" s="52"/>
      <c r="AP418" s="52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</row>
    <row r="419" spans="1:55" s="55" customFormat="1" ht="31.2">
      <c r="A419" s="570" t="s">
        <v>1512</v>
      </c>
      <c r="B419" s="971"/>
      <c r="C419" s="544" t="s">
        <v>1202</v>
      </c>
      <c r="D419" s="544" t="s">
        <v>1203</v>
      </c>
      <c r="E419" s="542" t="s">
        <v>513</v>
      </c>
      <c r="F419" s="542" t="s">
        <v>513</v>
      </c>
      <c r="G419" s="571">
        <v>3655</v>
      </c>
      <c r="H419" s="391">
        <v>395400</v>
      </c>
      <c r="I419" s="130"/>
      <c r="J419" s="420">
        <f t="shared" si="40"/>
        <v>0</v>
      </c>
      <c r="K419" s="539">
        <f t="shared" si="41"/>
        <v>3655</v>
      </c>
      <c r="L419" s="434">
        <f t="shared" si="42"/>
        <v>0</v>
      </c>
      <c r="M419" s="417" t="s">
        <v>100</v>
      </c>
      <c r="N419" s="114">
        <v>0.45300000000000001</v>
      </c>
      <c r="O419" s="219">
        <v>69</v>
      </c>
      <c r="P419" s="52"/>
      <c r="Q419" s="52"/>
      <c r="R419" s="74"/>
      <c r="S419" s="52"/>
      <c r="T419" s="52"/>
      <c r="U419" s="52"/>
      <c r="V419" s="52"/>
      <c r="W419" s="52"/>
      <c r="X419" s="52"/>
      <c r="Y419" s="52"/>
      <c r="Z419" s="52"/>
      <c r="AA419" s="52"/>
      <c r="AB419" s="52"/>
      <c r="AC419" s="52"/>
      <c r="AD419" s="52"/>
      <c r="AE419" s="52"/>
      <c r="AF419" s="52"/>
      <c r="AG419" s="52"/>
      <c r="AH419" s="52"/>
      <c r="AI419" s="52"/>
      <c r="AJ419" s="52"/>
      <c r="AK419" s="52"/>
      <c r="AL419" s="52"/>
      <c r="AM419" s="52"/>
      <c r="AN419" s="52"/>
      <c r="AO419" s="52"/>
      <c r="AP419" s="52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</row>
    <row r="420" spans="1:55" s="56" customFormat="1" ht="31.2">
      <c r="A420" s="570" t="s">
        <v>1721</v>
      </c>
      <c r="B420" s="972"/>
      <c r="C420" s="544" t="s">
        <v>1202</v>
      </c>
      <c r="D420" s="544" t="s">
        <v>1203</v>
      </c>
      <c r="E420" s="542" t="s">
        <v>513</v>
      </c>
      <c r="F420" s="542" t="s">
        <v>513</v>
      </c>
      <c r="G420" s="571">
        <v>3562</v>
      </c>
      <c r="H420" s="391">
        <v>385300</v>
      </c>
      <c r="I420" s="130"/>
      <c r="J420" s="420">
        <f t="shared" si="40"/>
        <v>0</v>
      </c>
      <c r="K420" s="539">
        <f t="shared" si="41"/>
        <v>3562</v>
      </c>
      <c r="L420" s="434">
        <f t="shared" si="42"/>
        <v>0</v>
      </c>
      <c r="M420" s="417" t="s">
        <v>100</v>
      </c>
      <c r="N420" s="114">
        <v>0.45300000000000001</v>
      </c>
      <c r="O420" s="219">
        <v>69</v>
      </c>
      <c r="P420" s="47"/>
      <c r="Q420" s="47"/>
      <c r="R420" s="74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47"/>
      <c r="AL420" s="47"/>
      <c r="AM420" s="47"/>
      <c r="AN420" s="47"/>
      <c r="AO420" s="47"/>
      <c r="AP420" s="47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</row>
    <row r="421" spans="1:55" ht="14.4" thickBot="1">
      <c r="A421" s="559"/>
      <c r="B421" s="558"/>
      <c r="C421" s="558"/>
      <c r="D421" s="558"/>
      <c r="E421" s="556"/>
      <c r="F421" s="557"/>
      <c r="G421" s="557"/>
      <c r="H421" s="556"/>
      <c r="I421" s="556"/>
      <c r="J421" s="556"/>
      <c r="K421" s="556"/>
      <c r="L421" s="556"/>
      <c r="M421" s="556"/>
      <c r="N421" s="556"/>
      <c r="O421" s="555"/>
    </row>
    <row r="422" spans="1:55" s="67" customFormat="1">
      <c r="A422" s="554" t="s">
        <v>189</v>
      </c>
      <c r="B422" s="82"/>
      <c r="C422" s="83"/>
      <c r="D422" s="83"/>
      <c r="E422" s="83"/>
      <c r="F422" s="83"/>
      <c r="G422" s="84"/>
      <c r="H422" s="84"/>
      <c r="I422" s="85"/>
      <c r="J422" s="86"/>
      <c r="K422" s="87"/>
      <c r="L422" s="89"/>
      <c r="M422" s="212"/>
      <c r="N422" s="85"/>
      <c r="O422" s="223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66"/>
      <c r="AO422" s="66"/>
      <c r="AP422" s="66"/>
      <c r="AQ422" s="66"/>
      <c r="AR422" s="66"/>
      <c r="AS422" s="66"/>
      <c r="AT422" s="66"/>
      <c r="AU422" s="66"/>
      <c r="AV422" s="66"/>
      <c r="AW422" s="66"/>
      <c r="AX422" s="66"/>
      <c r="AY422" s="66"/>
      <c r="AZ422" s="66"/>
      <c r="BA422" s="66"/>
      <c r="BB422" s="66"/>
      <c r="BC422" s="66"/>
    </row>
    <row r="423" spans="1:55" s="67" customFormat="1" ht="13.2">
      <c r="A423" s="804" t="s">
        <v>290</v>
      </c>
      <c r="B423" s="978"/>
      <c r="C423" s="978"/>
      <c r="D423" s="978"/>
      <c r="E423" s="978"/>
      <c r="F423" s="978"/>
      <c r="G423" s="978"/>
      <c r="H423" s="978"/>
      <c r="I423" s="978"/>
      <c r="J423" s="978"/>
      <c r="K423" s="978"/>
      <c r="L423" s="978"/>
      <c r="M423" s="978"/>
      <c r="N423" s="978"/>
      <c r="O423" s="979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66"/>
      <c r="AO423" s="66"/>
      <c r="AP423" s="66"/>
      <c r="AQ423" s="66"/>
      <c r="AR423" s="66"/>
      <c r="AS423" s="66"/>
      <c r="AT423" s="66"/>
      <c r="AU423" s="66"/>
      <c r="AV423" s="66"/>
      <c r="AW423" s="66"/>
      <c r="AX423" s="66"/>
      <c r="AY423" s="66"/>
      <c r="AZ423" s="66"/>
      <c r="BA423" s="66"/>
      <c r="BB423" s="66"/>
      <c r="BC423" s="66"/>
    </row>
    <row r="424" spans="1:55" s="67" customFormat="1" ht="13.2">
      <c r="A424" s="801"/>
      <c r="B424" s="802"/>
      <c r="C424" s="802"/>
      <c r="D424" s="802"/>
      <c r="E424" s="802"/>
      <c r="F424" s="802"/>
      <c r="G424" s="802"/>
      <c r="H424" s="802"/>
      <c r="I424" s="802"/>
      <c r="J424" s="802"/>
      <c r="K424" s="802"/>
      <c r="L424" s="802"/>
      <c r="M424" s="802"/>
      <c r="N424" s="802"/>
      <c r="O424" s="803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66"/>
      <c r="AO424" s="66"/>
      <c r="AP424" s="66"/>
      <c r="AQ424" s="66"/>
      <c r="AR424" s="66"/>
      <c r="AS424" s="66"/>
      <c r="AT424" s="66"/>
      <c r="AU424" s="66"/>
      <c r="AV424" s="66"/>
      <c r="AW424" s="66"/>
      <c r="AX424" s="66"/>
      <c r="AY424" s="66"/>
      <c r="AZ424" s="66"/>
      <c r="BA424" s="66"/>
      <c r="BB424" s="66"/>
      <c r="BC424" s="66"/>
    </row>
    <row r="425" spans="1:55" s="67" customFormat="1" ht="13.2">
      <c r="A425" s="798" t="s">
        <v>200</v>
      </c>
      <c r="B425" s="973"/>
      <c r="C425" s="973"/>
      <c r="D425" s="973"/>
      <c r="E425" s="973"/>
      <c r="F425" s="973"/>
      <c r="G425" s="973"/>
      <c r="H425" s="973"/>
      <c r="I425" s="973"/>
      <c r="J425" s="973"/>
      <c r="K425" s="973"/>
      <c r="L425" s="973"/>
      <c r="M425" s="973"/>
      <c r="N425" s="973"/>
      <c r="O425" s="800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66"/>
      <c r="AO425" s="66"/>
      <c r="AP425" s="66"/>
      <c r="AQ425" s="66"/>
      <c r="AR425" s="66"/>
      <c r="AS425" s="66"/>
      <c r="AT425" s="66"/>
      <c r="AU425" s="66"/>
      <c r="AV425" s="66"/>
      <c r="AW425" s="66"/>
      <c r="AX425" s="66"/>
      <c r="AY425" s="66"/>
      <c r="AZ425" s="66"/>
      <c r="BA425" s="66"/>
      <c r="BB425" s="66"/>
      <c r="BC425" s="66"/>
    </row>
    <row r="426" spans="1:55" s="67" customFormat="1" ht="13.2">
      <c r="A426" s="798" t="s">
        <v>291</v>
      </c>
      <c r="B426" s="973"/>
      <c r="C426" s="973"/>
      <c r="D426" s="973"/>
      <c r="E426" s="973"/>
      <c r="F426" s="973"/>
      <c r="G426" s="973"/>
      <c r="H426" s="973"/>
      <c r="I426" s="973"/>
      <c r="J426" s="973"/>
      <c r="K426" s="973"/>
      <c r="L426" s="973"/>
      <c r="M426" s="973"/>
      <c r="N426" s="973"/>
      <c r="O426" s="800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  <c r="AN426" s="66"/>
      <c r="AO426" s="66"/>
      <c r="AP426" s="66"/>
      <c r="AQ426" s="66"/>
      <c r="AR426" s="66"/>
      <c r="AS426" s="66"/>
      <c r="AT426" s="66"/>
      <c r="AU426" s="66"/>
      <c r="AV426" s="66"/>
      <c r="AW426" s="66"/>
      <c r="AX426" s="66"/>
      <c r="AY426" s="66"/>
      <c r="AZ426" s="66"/>
      <c r="BA426" s="66"/>
      <c r="BB426" s="66"/>
      <c r="BC426" s="66"/>
    </row>
    <row r="427" spans="1:55" s="67" customFormat="1" thickBot="1">
      <c r="A427" s="795" t="s">
        <v>207</v>
      </c>
      <c r="B427" s="796"/>
      <c r="C427" s="796"/>
      <c r="D427" s="796"/>
      <c r="E427" s="796"/>
      <c r="F427" s="796"/>
      <c r="G427" s="796"/>
      <c r="H427" s="796"/>
      <c r="I427" s="796"/>
      <c r="J427" s="796"/>
      <c r="K427" s="796"/>
      <c r="L427" s="796"/>
      <c r="M427" s="796"/>
      <c r="N427" s="796"/>
      <c r="O427" s="797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  <c r="AS427" s="66"/>
      <c r="AT427" s="66"/>
      <c r="AU427" s="66"/>
      <c r="AV427" s="66"/>
      <c r="AW427" s="66"/>
      <c r="AX427" s="66"/>
      <c r="AY427" s="66"/>
      <c r="AZ427" s="66"/>
      <c r="BA427" s="66"/>
      <c r="BB427" s="66"/>
      <c r="BC427" s="66"/>
    </row>
  </sheetData>
  <mergeCells count="1473">
    <mergeCell ref="B128:B131"/>
    <mergeCell ref="A85:P85"/>
    <mergeCell ref="H140:H141"/>
    <mergeCell ref="H160:H161"/>
    <mergeCell ref="H302:H305"/>
    <mergeCell ref="H284:H287"/>
    <mergeCell ref="H268:H271"/>
    <mergeCell ref="H236:H239"/>
    <mergeCell ref="O406:O407"/>
    <mergeCell ref="G248:G252"/>
    <mergeCell ref="H384:H387"/>
    <mergeCell ref="J406:J407"/>
    <mergeCell ref="K406:K407"/>
    <mergeCell ref="L406:L407"/>
    <mergeCell ref="M406:M407"/>
    <mergeCell ref="N406:N407"/>
    <mergeCell ref="N404:N405"/>
    <mergeCell ref="O404:O405"/>
    <mergeCell ref="C406:C407"/>
    <mergeCell ref="D406:D407"/>
    <mergeCell ref="E406:E407"/>
    <mergeCell ref="F406:F407"/>
    <mergeCell ref="G406:G407"/>
    <mergeCell ref="H406:H407"/>
    <mergeCell ref="I406:I407"/>
    <mergeCell ref="I404:I405"/>
    <mergeCell ref="J404:J405"/>
    <mergeCell ref="K404:K405"/>
    <mergeCell ref="L404:L405"/>
    <mergeCell ref="M404:M405"/>
    <mergeCell ref="M401:M403"/>
    <mergeCell ref="N401:N403"/>
    <mergeCell ref="O401:O403"/>
    <mergeCell ref="C404:C405"/>
    <mergeCell ref="D404:D405"/>
    <mergeCell ref="E404:E405"/>
    <mergeCell ref="F404:F405"/>
    <mergeCell ref="G404:G405"/>
    <mergeCell ref="H404:H405"/>
    <mergeCell ref="H401:H403"/>
    <mergeCell ref="I401:I403"/>
    <mergeCell ref="J401:J403"/>
    <mergeCell ref="K401:K403"/>
    <mergeCell ref="L401:L403"/>
    <mergeCell ref="C401:C403"/>
    <mergeCell ref="D401:D403"/>
    <mergeCell ref="E401:E403"/>
    <mergeCell ref="F401:F403"/>
    <mergeCell ref="G401:G403"/>
    <mergeCell ref="K398:K400"/>
    <mergeCell ref="L398:L400"/>
    <mergeCell ref="M398:M400"/>
    <mergeCell ref="N398:N400"/>
    <mergeCell ref="O398:O400"/>
    <mergeCell ref="O395:O397"/>
    <mergeCell ref="C398:C400"/>
    <mergeCell ref="D398:D400"/>
    <mergeCell ref="E398:E400"/>
    <mergeCell ref="F398:F400"/>
    <mergeCell ref="G398:G400"/>
    <mergeCell ref="H398:H400"/>
    <mergeCell ref="I398:I400"/>
    <mergeCell ref="J398:J400"/>
    <mergeCell ref="J395:J397"/>
    <mergeCell ref="K395:K397"/>
    <mergeCell ref="L395:L397"/>
    <mergeCell ref="M395:M397"/>
    <mergeCell ref="N395:N397"/>
    <mergeCell ref="N392:N394"/>
    <mergeCell ref="O392:O394"/>
    <mergeCell ref="C395:C397"/>
    <mergeCell ref="D395:D397"/>
    <mergeCell ref="E395:E397"/>
    <mergeCell ref="F395:F397"/>
    <mergeCell ref="G395:G397"/>
    <mergeCell ref="H395:H397"/>
    <mergeCell ref="I395:I397"/>
    <mergeCell ref="I392:I394"/>
    <mergeCell ref="J392:J394"/>
    <mergeCell ref="K392:K394"/>
    <mergeCell ref="L392:L394"/>
    <mergeCell ref="M392:M394"/>
    <mergeCell ref="M388:M391"/>
    <mergeCell ref="N388:N391"/>
    <mergeCell ref="O388:O391"/>
    <mergeCell ref="C392:C394"/>
    <mergeCell ref="D392:D394"/>
    <mergeCell ref="E392:E394"/>
    <mergeCell ref="F392:F394"/>
    <mergeCell ref="G392:G394"/>
    <mergeCell ref="H392:H394"/>
    <mergeCell ref="H388:H391"/>
    <mergeCell ref="I388:I391"/>
    <mergeCell ref="J388:J391"/>
    <mergeCell ref="K388:K391"/>
    <mergeCell ref="L388:L391"/>
    <mergeCell ref="C388:C391"/>
    <mergeCell ref="D388:D391"/>
    <mergeCell ref="E388:E391"/>
    <mergeCell ref="F388:F391"/>
    <mergeCell ref="G388:G391"/>
    <mergeCell ref="K384:K387"/>
    <mergeCell ref="L384:L387"/>
    <mergeCell ref="M384:M387"/>
    <mergeCell ref="N384:N387"/>
    <mergeCell ref="O384:O387"/>
    <mergeCell ref="O380:O383"/>
    <mergeCell ref="C384:C387"/>
    <mergeCell ref="D384:D387"/>
    <mergeCell ref="E384:E387"/>
    <mergeCell ref="F384:F387"/>
    <mergeCell ref="G384:G387"/>
    <mergeCell ref="H380:H383"/>
    <mergeCell ref="I384:I387"/>
    <mergeCell ref="J384:J387"/>
    <mergeCell ref="J380:J383"/>
    <mergeCell ref="K380:K383"/>
    <mergeCell ref="L380:L383"/>
    <mergeCell ref="M380:M383"/>
    <mergeCell ref="N380:N383"/>
    <mergeCell ref="N375:N379"/>
    <mergeCell ref="O375:O379"/>
    <mergeCell ref="C380:C383"/>
    <mergeCell ref="D380:D383"/>
    <mergeCell ref="E380:E383"/>
    <mergeCell ref="F380:F383"/>
    <mergeCell ref="G380:G383"/>
    <mergeCell ref="I380:I383"/>
    <mergeCell ref="I375:I379"/>
    <mergeCell ref="J375:J379"/>
    <mergeCell ref="K375:K379"/>
    <mergeCell ref="L375:L379"/>
    <mergeCell ref="M375:M379"/>
    <mergeCell ref="M370:M374"/>
    <mergeCell ref="N370:N374"/>
    <mergeCell ref="O370:O374"/>
    <mergeCell ref="C375:C379"/>
    <mergeCell ref="D375:D379"/>
    <mergeCell ref="E375:E379"/>
    <mergeCell ref="F375:F379"/>
    <mergeCell ref="G375:G379"/>
    <mergeCell ref="H375:H379"/>
    <mergeCell ref="H370:H374"/>
    <mergeCell ref="I370:I374"/>
    <mergeCell ref="J370:J374"/>
    <mergeCell ref="K370:K374"/>
    <mergeCell ref="L370:L374"/>
    <mergeCell ref="C370:C374"/>
    <mergeCell ref="D370:D374"/>
    <mergeCell ref="E370:E374"/>
    <mergeCell ref="F370:F374"/>
    <mergeCell ref="G370:G374"/>
    <mergeCell ref="K365:K369"/>
    <mergeCell ref="L365:L369"/>
    <mergeCell ref="M365:M369"/>
    <mergeCell ref="N365:N369"/>
    <mergeCell ref="O365:O369"/>
    <mergeCell ref="O361:O364"/>
    <mergeCell ref="C365:C369"/>
    <mergeCell ref="D365:D369"/>
    <mergeCell ref="E365:E369"/>
    <mergeCell ref="F365:F369"/>
    <mergeCell ref="G365:G369"/>
    <mergeCell ref="H365:H369"/>
    <mergeCell ref="I365:I369"/>
    <mergeCell ref="J365:J369"/>
    <mergeCell ref="J361:J364"/>
    <mergeCell ref="K361:K364"/>
    <mergeCell ref="L361:L364"/>
    <mergeCell ref="M361:M364"/>
    <mergeCell ref="N361:N364"/>
    <mergeCell ref="N357:N360"/>
    <mergeCell ref="O357:O360"/>
    <mergeCell ref="C361:C364"/>
    <mergeCell ref="D361:D364"/>
    <mergeCell ref="E361:E364"/>
    <mergeCell ref="F361:F364"/>
    <mergeCell ref="G361:G364"/>
    <mergeCell ref="H357:H360"/>
    <mergeCell ref="H361:H364"/>
    <mergeCell ref="I361:I364"/>
    <mergeCell ref="I357:I360"/>
    <mergeCell ref="J357:J360"/>
    <mergeCell ref="K357:K360"/>
    <mergeCell ref="L357:L360"/>
    <mergeCell ref="M357:M360"/>
    <mergeCell ref="M353:M356"/>
    <mergeCell ref="N353:N356"/>
    <mergeCell ref="O353:O356"/>
    <mergeCell ref="C357:C360"/>
    <mergeCell ref="D357:D360"/>
    <mergeCell ref="E357:E360"/>
    <mergeCell ref="F357:F360"/>
    <mergeCell ref="G357:G360"/>
    <mergeCell ref="H353:H356"/>
    <mergeCell ref="I353:I356"/>
    <mergeCell ref="J353:J356"/>
    <mergeCell ref="K353:K356"/>
    <mergeCell ref="L353:L356"/>
    <mergeCell ref="C353:C356"/>
    <mergeCell ref="D353:D356"/>
    <mergeCell ref="E353:E356"/>
    <mergeCell ref="F353:F356"/>
    <mergeCell ref="G353:G356"/>
    <mergeCell ref="K351:K352"/>
    <mergeCell ref="L351:L352"/>
    <mergeCell ref="M351:M352"/>
    <mergeCell ref="N351:N352"/>
    <mergeCell ref="O351:O352"/>
    <mergeCell ref="O349:O350"/>
    <mergeCell ref="C351:C352"/>
    <mergeCell ref="D351:D352"/>
    <mergeCell ref="E351:E352"/>
    <mergeCell ref="F351:F352"/>
    <mergeCell ref="G351:G352"/>
    <mergeCell ref="H351:H352"/>
    <mergeCell ref="I351:I352"/>
    <mergeCell ref="J351:J352"/>
    <mergeCell ref="J349:J350"/>
    <mergeCell ref="K349:K350"/>
    <mergeCell ref="L349:L350"/>
    <mergeCell ref="M349:M350"/>
    <mergeCell ref="N349:N350"/>
    <mergeCell ref="N345:N348"/>
    <mergeCell ref="O345:O348"/>
    <mergeCell ref="C349:C350"/>
    <mergeCell ref="D349:D350"/>
    <mergeCell ref="E349:E350"/>
    <mergeCell ref="F349:F350"/>
    <mergeCell ref="G349:G350"/>
    <mergeCell ref="H349:H350"/>
    <mergeCell ref="I349:I350"/>
    <mergeCell ref="I345:I348"/>
    <mergeCell ref="J345:J348"/>
    <mergeCell ref="K345:K348"/>
    <mergeCell ref="L345:L348"/>
    <mergeCell ref="M345:M348"/>
    <mergeCell ref="M341:M344"/>
    <mergeCell ref="N341:N344"/>
    <mergeCell ref="O341:O344"/>
    <mergeCell ref="C345:C348"/>
    <mergeCell ref="D345:D348"/>
    <mergeCell ref="E345:E348"/>
    <mergeCell ref="F345:F348"/>
    <mergeCell ref="G345:G348"/>
    <mergeCell ref="H341:H344"/>
    <mergeCell ref="H345:H348"/>
    <mergeCell ref="I341:I344"/>
    <mergeCell ref="J341:J344"/>
    <mergeCell ref="K341:K344"/>
    <mergeCell ref="L341:L344"/>
    <mergeCell ref="L337:L340"/>
    <mergeCell ref="M337:M340"/>
    <mergeCell ref="N337:N340"/>
    <mergeCell ref="O337:O340"/>
    <mergeCell ref="C341:C344"/>
    <mergeCell ref="D341:D344"/>
    <mergeCell ref="E341:E344"/>
    <mergeCell ref="F341:F344"/>
    <mergeCell ref="G341:G344"/>
    <mergeCell ref="H337:H340"/>
    <mergeCell ref="C337:C340"/>
    <mergeCell ref="D337:D340"/>
    <mergeCell ref="E337:E340"/>
    <mergeCell ref="F337:F340"/>
    <mergeCell ref="G337:G340"/>
    <mergeCell ref="I337:I340"/>
    <mergeCell ref="J337:J340"/>
    <mergeCell ref="K337:K340"/>
    <mergeCell ref="K334:K336"/>
    <mergeCell ref="L334:L336"/>
    <mergeCell ref="M334:M336"/>
    <mergeCell ref="N334:N336"/>
    <mergeCell ref="O334:O336"/>
    <mergeCell ref="O331:O333"/>
    <mergeCell ref="C334:C336"/>
    <mergeCell ref="D334:D336"/>
    <mergeCell ref="E334:E336"/>
    <mergeCell ref="F334:F336"/>
    <mergeCell ref="G334:G336"/>
    <mergeCell ref="H334:H336"/>
    <mergeCell ref="I334:I336"/>
    <mergeCell ref="J334:J336"/>
    <mergeCell ref="J331:J333"/>
    <mergeCell ref="K331:K333"/>
    <mergeCell ref="L331:L333"/>
    <mergeCell ref="M331:M333"/>
    <mergeCell ref="N331:N333"/>
    <mergeCell ref="N326:N330"/>
    <mergeCell ref="O326:O330"/>
    <mergeCell ref="C331:C333"/>
    <mergeCell ref="D331:D333"/>
    <mergeCell ref="E331:E333"/>
    <mergeCell ref="F331:F333"/>
    <mergeCell ref="G331:G333"/>
    <mergeCell ref="H331:H333"/>
    <mergeCell ref="I331:I333"/>
    <mergeCell ref="I326:I330"/>
    <mergeCell ref="J326:J330"/>
    <mergeCell ref="K326:K330"/>
    <mergeCell ref="L326:L330"/>
    <mergeCell ref="M326:M330"/>
    <mergeCell ref="M321:M325"/>
    <mergeCell ref="N321:N325"/>
    <mergeCell ref="O321:O325"/>
    <mergeCell ref="C326:C330"/>
    <mergeCell ref="D326:D330"/>
    <mergeCell ref="E326:E330"/>
    <mergeCell ref="F326:F330"/>
    <mergeCell ref="G326:G330"/>
    <mergeCell ref="H326:H330"/>
    <mergeCell ref="H321:H325"/>
    <mergeCell ref="I321:I325"/>
    <mergeCell ref="J321:J325"/>
    <mergeCell ref="K321:K325"/>
    <mergeCell ref="L321:L325"/>
    <mergeCell ref="C321:C325"/>
    <mergeCell ref="D321:D325"/>
    <mergeCell ref="E321:E325"/>
    <mergeCell ref="F321:F325"/>
    <mergeCell ref="G321:G325"/>
    <mergeCell ref="K316:K320"/>
    <mergeCell ref="L316:L320"/>
    <mergeCell ref="M316:M320"/>
    <mergeCell ref="N316:N320"/>
    <mergeCell ref="O316:O320"/>
    <mergeCell ref="O313:O315"/>
    <mergeCell ref="C316:C320"/>
    <mergeCell ref="D316:D320"/>
    <mergeCell ref="E316:E320"/>
    <mergeCell ref="F316:F320"/>
    <mergeCell ref="G316:G320"/>
    <mergeCell ref="H316:H320"/>
    <mergeCell ref="I316:I320"/>
    <mergeCell ref="J316:J320"/>
    <mergeCell ref="J313:J315"/>
    <mergeCell ref="K313:K315"/>
    <mergeCell ref="L313:L315"/>
    <mergeCell ref="M313:M315"/>
    <mergeCell ref="N313:N315"/>
    <mergeCell ref="N310:N312"/>
    <mergeCell ref="O310:O312"/>
    <mergeCell ref="C313:C315"/>
    <mergeCell ref="D313:D315"/>
    <mergeCell ref="E313:E315"/>
    <mergeCell ref="F313:F315"/>
    <mergeCell ref="G313:G315"/>
    <mergeCell ref="H313:H315"/>
    <mergeCell ref="I313:I315"/>
    <mergeCell ref="I310:I312"/>
    <mergeCell ref="J310:J312"/>
    <mergeCell ref="K310:K312"/>
    <mergeCell ref="L310:L312"/>
    <mergeCell ref="M310:M312"/>
    <mergeCell ref="M306:M309"/>
    <mergeCell ref="N306:N309"/>
    <mergeCell ref="O306:O309"/>
    <mergeCell ref="C310:C312"/>
    <mergeCell ref="D310:D312"/>
    <mergeCell ref="E310:E312"/>
    <mergeCell ref="F310:F312"/>
    <mergeCell ref="G310:G312"/>
    <mergeCell ref="H310:H312"/>
    <mergeCell ref="H306:H309"/>
    <mergeCell ref="I306:I309"/>
    <mergeCell ref="J306:J309"/>
    <mergeCell ref="K306:K309"/>
    <mergeCell ref="L306:L309"/>
    <mergeCell ref="C306:C309"/>
    <mergeCell ref="D306:D309"/>
    <mergeCell ref="E306:E309"/>
    <mergeCell ref="F306:F309"/>
    <mergeCell ref="G306:G309"/>
    <mergeCell ref="K302:K305"/>
    <mergeCell ref="L302:L305"/>
    <mergeCell ref="M302:M305"/>
    <mergeCell ref="N302:N305"/>
    <mergeCell ref="O302:O305"/>
    <mergeCell ref="O298:O301"/>
    <mergeCell ref="C302:C305"/>
    <mergeCell ref="D302:D305"/>
    <mergeCell ref="E302:E305"/>
    <mergeCell ref="F302:F305"/>
    <mergeCell ref="G302:G305"/>
    <mergeCell ref="H298:H301"/>
    <mergeCell ref="I302:I305"/>
    <mergeCell ref="J302:J305"/>
    <mergeCell ref="J298:J301"/>
    <mergeCell ref="K298:K301"/>
    <mergeCell ref="L298:L301"/>
    <mergeCell ref="M298:M301"/>
    <mergeCell ref="N298:N301"/>
    <mergeCell ref="N295:N297"/>
    <mergeCell ref="O295:O297"/>
    <mergeCell ref="C298:C301"/>
    <mergeCell ref="D298:D301"/>
    <mergeCell ref="E298:E301"/>
    <mergeCell ref="F298:F301"/>
    <mergeCell ref="G298:G301"/>
    <mergeCell ref="I298:I301"/>
    <mergeCell ref="I295:I297"/>
    <mergeCell ref="J295:J297"/>
    <mergeCell ref="K295:K297"/>
    <mergeCell ref="L295:L297"/>
    <mergeCell ref="M295:M297"/>
    <mergeCell ref="M292:M294"/>
    <mergeCell ref="N292:N294"/>
    <mergeCell ref="O292:O294"/>
    <mergeCell ref="C295:C297"/>
    <mergeCell ref="D295:D297"/>
    <mergeCell ref="E295:E297"/>
    <mergeCell ref="F295:F297"/>
    <mergeCell ref="G295:G297"/>
    <mergeCell ref="H295:H297"/>
    <mergeCell ref="C292:C294"/>
    <mergeCell ref="D292:D294"/>
    <mergeCell ref="E292:E294"/>
    <mergeCell ref="F292:F294"/>
    <mergeCell ref="G292:G294"/>
    <mergeCell ref="H292:H294"/>
    <mergeCell ref="I292:I294"/>
    <mergeCell ref="J292:J294"/>
    <mergeCell ref="K292:K294"/>
    <mergeCell ref="L292:L294"/>
    <mergeCell ref="M288:M291"/>
    <mergeCell ref="N288:N291"/>
    <mergeCell ref="O288:O291"/>
    <mergeCell ref="H288:H291"/>
    <mergeCell ref="I288:I291"/>
    <mergeCell ref="J288:J291"/>
    <mergeCell ref="K288:K291"/>
    <mergeCell ref="L288:L291"/>
    <mergeCell ref="C288:C291"/>
    <mergeCell ref="D288:D291"/>
    <mergeCell ref="E288:E291"/>
    <mergeCell ref="F288:F291"/>
    <mergeCell ref="G288:G291"/>
    <mergeCell ref="K284:K287"/>
    <mergeCell ref="L284:L287"/>
    <mergeCell ref="M284:M287"/>
    <mergeCell ref="N284:N287"/>
    <mergeCell ref="O284:O287"/>
    <mergeCell ref="O280:O283"/>
    <mergeCell ref="C284:C287"/>
    <mergeCell ref="D284:D287"/>
    <mergeCell ref="E284:E287"/>
    <mergeCell ref="F284:F287"/>
    <mergeCell ref="G284:G287"/>
    <mergeCell ref="H280:H283"/>
    <mergeCell ref="I284:I287"/>
    <mergeCell ref="J284:J287"/>
    <mergeCell ref="J280:J283"/>
    <mergeCell ref="K280:K283"/>
    <mergeCell ref="L280:L283"/>
    <mergeCell ref="M280:M283"/>
    <mergeCell ref="N280:N283"/>
    <mergeCell ref="N276:N279"/>
    <mergeCell ref="O276:O279"/>
    <mergeCell ref="C280:C283"/>
    <mergeCell ref="D280:D283"/>
    <mergeCell ref="E280:E283"/>
    <mergeCell ref="F280:F283"/>
    <mergeCell ref="G280:G283"/>
    <mergeCell ref="H276:H279"/>
    <mergeCell ref="I280:I283"/>
    <mergeCell ref="I276:I279"/>
    <mergeCell ref="J276:J279"/>
    <mergeCell ref="K276:K279"/>
    <mergeCell ref="L276:L279"/>
    <mergeCell ref="M276:M279"/>
    <mergeCell ref="M272:M275"/>
    <mergeCell ref="N272:N275"/>
    <mergeCell ref="O272:O275"/>
    <mergeCell ref="C276:C279"/>
    <mergeCell ref="D276:D279"/>
    <mergeCell ref="E276:E279"/>
    <mergeCell ref="F276:F279"/>
    <mergeCell ref="G276:G279"/>
    <mergeCell ref="H272:H275"/>
    <mergeCell ref="I272:I275"/>
    <mergeCell ref="J272:J275"/>
    <mergeCell ref="K272:K275"/>
    <mergeCell ref="L272:L275"/>
    <mergeCell ref="C272:C275"/>
    <mergeCell ref="D272:D275"/>
    <mergeCell ref="E272:E275"/>
    <mergeCell ref="F272:F275"/>
    <mergeCell ref="G272:G275"/>
    <mergeCell ref="K268:K271"/>
    <mergeCell ref="L268:L271"/>
    <mergeCell ref="M268:M271"/>
    <mergeCell ref="N268:N271"/>
    <mergeCell ref="O268:O271"/>
    <mergeCell ref="O263:O267"/>
    <mergeCell ref="C268:C271"/>
    <mergeCell ref="D268:D271"/>
    <mergeCell ref="E268:E271"/>
    <mergeCell ref="F268:F271"/>
    <mergeCell ref="G268:G271"/>
    <mergeCell ref="I268:I271"/>
    <mergeCell ref="J268:J271"/>
    <mergeCell ref="J263:J267"/>
    <mergeCell ref="K263:K267"/>
    <mergeCell ref="L263:L267"/>
    <mergeCell ref="M263:M267"/>
    <mergeCell ref="N263:N267"/>
    <mergeCell ref="N258:N262"/>
    <mergeCell ref="O258:O262"/>
    <mergeCell ref="C263:C267"/>
    <mergeCell ref="D263:D267"/>
    <mergeCell ref="E263:E267"/>
    <mergeCell ref="F263:F267"/>
    <mergeCell ref="G263:G267"/>
    <mergeCell ref="H263:H267"/>
    <mergeCell ref="I263:I267"/>
    <mergeCell ref="I258:I262"/>
    <mergeCell ref="J258:J262"/>
    <mergeCell ref="K258:K262"/>
    <mergeCell ref="L258:L262"/>
    <mergeCell ref="M258:M262"/>
    <mergeCell ref="M253:M257"/>
    <mergeCell ref="N253:N257"/>
    <mergeCell ref="O253:O257"/>
    <mergeCell ref="C258:C262"/>
    <mergeCell ref="D258:D262"/>
    <mergeCell ref="E258:E262"/>
    <mergeCell ref="F258:F262"/>
    <mergeCell ref="G258:G262"/>
    <mergeCell ref="H258:H262"/>
    <mergeCell ref="H253:H257"/>
    <mergeCell ref="I253:I257"/>
    <mergeCell ref="J253:J257"/>
    <mergeCell ref="K253:K257"/>
    <mergeCell ref="L253:L257"/>
    <mergeCell ref="C253:C257"/>
    <mergeCell ref="D253:D257"/>
    <mergeCell ref="E253:E257"/>
    <mergeCell ref="F253:F257"/>
    <mergeCell ref="G253:G257"/>
    <mergeCell ref="L248:L252"/>
    <mergeCell ref="M248:M252"/>
    <mergeCell ref="N248:N252"/>
    <mergeCell ref="O248:O252"/>
    <mergeCell ref="I248:I252"/>
    <mergeCell ref="N244:N247"/>
    <mergeCell ref="O244:O247"/>
    <mergeCell ref="C248:C252"/>
    <mergeCell ref="D248:D252"/>
    <mergeCell ref="E248:E252"/>
    <mergeCell ref="F248:F252"/>
    <mergeCell ref="H248:H252"/>
    <mergeCell ref="J248:J252"/>
    <mergeCell ref="K248:K252"/>
    <mergeCell ref="I244:I247"/>
    <mergeCell ref="J244:J247"/>
    <mergeCell ref="K244:K247"/>
    <mergeCell ref="L244:L247"/>
    <mergeCell ref="M244:M247"/>
    <mergeCell ref="M240:M243"/>
    <mergeCell ref="N240:N243"/>
    <mergeCell ref="O240:O243"/>
    <mergeCell ref="C244:C247"/>
    <mergeCell ref="D244:D247"/>
    <mergeCell ref="E244:E247"/>
    <mergeCell ref="F244:F247"/>
    <mergeCell ref="G244:G247"/>
    <mergeCell ref="H240:H243"/>
    <mergeCell ref="H244:H247"/>
    <mergeCell ref="I240:I243"/>
    <mergeCell ref="J240:J243"/>
    <mergeCell ref="K240:K243"/>
    <mergeCell ref="L240:L243"/>
    <mergeCell ref="C240:C243"/>
    <mergeCell ref="D240:D243"/>
    <mergeCell ref="E240:E243"/>
    <mergeCell ref="F240:F243"/>
    <mergeCell ref="G240:G243"/>
    <mergeCell ref="K236:K239"/>
    <mergeCell ref="L236:L239"/>
    <mergeCell ref="M236:M239"/>
    <mergeCell ref="N236:N239"/>
    <mergeCell ref="O236:O239"/>
    <mergeCell ref="O231:O235"/>
    <mergeCell ref="C236:C239"/>
    <mergeCell ref="D236:D239"/>
    <mergeCell ref="E236:E239"/>
    <mergeCell ref="F236:F239"/>
    <mergeCell ref="G236:G239"/>
    <mergeCell ref="I236:I239"/>
    <mergeCell ref="J236:J239"/>
    <mergeCell ref="J231:J235"/>
    <mergeCell ref="K231:K235"/>
    <mergeCell ref="L231:L235"/>
    <mergeCell ref="M231:M235"/>
    <mergeCell ref="N231:N235"/>
    <mergeCell ref="N226:N230"/>
    <mergeCell ref="O226:O230"/>
    <mergeCell ref="C231:C235"/>
    <mergeCell ref="D231:D235"/>
    <mergeCell ref="E231:E235"/>
    <mergeCell ref="F231:F235"/>
    <mergeCell ref="G231:G235"/>
    <mergeCell ref="H231:H235"/>
    <mergeCell ref="I231:I235"/>
    <mergeCell ref="I226:I230"/>
    <mergeCell ref="J226:J230"/>
    <mergeCell ref="K226:K230"/>
    <mergeCell ref="L226:L230"/>
    <mergeCell ref="M226:M230"/>
    <mergeCell ref="M221:M225"/>
    <mergeCell ref="N221:N225"/>
    <mergeCell ref="O221:O225"/>
    <mergeCell ref="C226:C230"/>
    <mergeCell ref="D226:D230"/>
    <mergeCell ref="E226:E230"/>
    <mergeCell ref="F226:F230"/>
    <mergeCell ref="G226:G230"/>
    <mergeCell ref="H226:H230"/>
    <mergeCell ref="H221:H225"/>
    <mergeCell ref="I221:I225"/>
    <mergeCell ref="J221:J225"/>
    <mergeCell ref="K221:K225"/>
    <mergeCell ref="L221:L225"/>
    <mergeCell ref="C221:C225"/>
    <mergeCell ref="D221:D225"/>
    <mergeCell ref="E221:E225"/>
    <mergeCell ref="F221:F225"/>
    <mergeCell ref="G221:G225"/>
    <mergeCell ref="H216:H220"/>
    <mergeCell ref="I216:I220"/>
    <mergeCell ref="J216:J220"/>
    <mergeCell ref="K216:K220"/>
    <mergeCell ref="L216:L220"/>
    <mergeCell ref="C216:C220"/>
    <mergeCell ref="D216:D220"/>
    <mergeCell ref="E216:E220"/>
    <mergeCell ref="F216:F220"/>
    <mergeCell ref="G216:G220"/>
    <mergeCell ref="M216:M220"/>
    <mergeCell ref="N216:N220"/>
    <mergeCell ref="O216:O220"/>
    <mergeCell ref="O212:O215"/>
    <mergeCell ref="J212:J215"/>
    <mergeCell ref="K212:K215"/>
    <mergeCell ref="L212:L215"/>
    <mergeCell ref="M212:M215"/>
    <mergeCell ref="N212:N215"/>
    <mergeCell ref="N208:N211"/>
    <mergeCell ref="O208:O211"/>
    <mergeCell ref="C212:C215"/>
    <mergeCell ref="D212:D215"/>
    <mergeCell ref="E212:E215"/>
    <mergeCell ref="F212:F215"/>
    <mergeCell ref="G212:G215"/>
    <mergeCell ref="H208:H211"/>
    <mergeCell ref="H212:H215"/>
    <mergeCell ref="I212:I215"/>
    <mergeCell ref="I208:I211"/>
    <mergeCell ref="J208:J211"/>
    <mergeCell ref="K208:K211"/>
    <mergeCell ref="L208:L211"/>
    <mergeCell ref="M208:M211"/>
    <mergeCell ref="M204:M207"/>
    <mergeCell ref="N204:N207"/>
    <mergeCell ref="O204:O207"/>
    <mergeCell ref="C208:C211"/>
    <mergeCell ref="D208:D211"/>
    <mergeCell ref="E208:E211"/>
    <mergeCell ref="F208:F211"/>
    <mergeCell ref="G208:G211"/>
    <mergeCell ref="H204:H207"/>
    <mergeCell ref="I204:I207"/>
    <mergeCell ref="J204:J207"/>
    <mergeCell ref="K204:K207"/>
    <mergeCell ref="L204:L207"/>
    <mergeCell ref="C204:C207"/>
    <mergeCell ref="D204:D207"/>
    <mergeCell ref="E204:E207"/>
    <mergeCell ref="F204:F207"/>
    <mergeCell ref="G204:G207"/>
    <mergeCell ref="K199:K203"/>
    <mergeCell ref="L199:L203"/>
    <mergeCell ref="M199:M203"/>
    <mergeCell ref="N199:N203"/>
    <mergeCell ref="O199:O203"/>
    <mergeCell ref="O194:O198"/>
    <mergeCell ref="C199:C203"/>
    <mergeCell ref="D199:D203"/>
    <mergeCell ref="E199:E203"/>
    <mergeCell ref="F199:F203"/>
    <mergeCell ref="G199:G203"/>
    <mergeCell ref="H199:H203"/>
    <mergeCell ref="I199:I203"/>
    <mergeCell ref="J199:J203"/>
    <mergeCell ref="J194:J198"/>
    <mergeCell ref="K194:K198"/>
    <mergeCell ref="L194:L198"/>
    <mergeCell ref="M194:M198"/>
    <mergeCell ref="N194:N198"/>
    <mergeCell ref="N189:N193"/>
    <mergeCell ref="O189:O193"/>
    <mergeCell ref="C194:C198"/>
    <mergeCell ref="D194:D198"/>
    <mergeCell ref="E194:E198"/>
    <mergeCell ref="F194:F198"/>
    <mergeCell ref="G194:G198"/>
    <mergeCell ref="H194:H198"/>
    <mergeCell ref="I194:I198"/>
    <mergeCell ref="I189:I193"/>
    <mergeCell ref="J189:J193"/>
    <mergeCell ref="K189:K193"/>
    <mergeCell ref="L189:L193"/>
    <mergeCell ref="M189:M193"/>
    <mergeCell ref="M184:M188"/>
    <mergeCell ref="N184:N188"/>
    <mergeCell ref="O184:O188"/>
    <mergeCell ref="C189:C193"/>
    <mergeCell ref="D189:D193"/>
    <mergeCell ref="E189:E193"/>
    <mergeCell ref="F189:F193"/>
    <mergeCell ref="G189:G193"/>
    <mergeCell ref="H189:H193"/>
    <mergeCell ref="H184:H188"/>
    <mergeCell ref="I184:I188"/>
    <mergeCell ref="J184:J188"/>
    <mergeCell ref="K184:K188"/>
    <mergeCell ref="L184:L188"/>
    <mergeCell ref="C184:C188"/>
    <mergeCell ref="D184:D188"/>
    <mergeCell ref="E184:E188"/>
    <mergeCell ref="F184:F188"/>
    <mergeCell ref="G184:G188"/>
    <mergeCell ref="K182:K183"/>
    <mergeCell ref="L182:L183"/>
    <mergeCell ref="M182:M183"/>
    <mergeCell ref="N182:N183"/>
    <mergeCell ref="O182:O183"/>
    <mergeCell ref="O180:O181"/>
    <mergeCell ref="C182:C183"/>
    <mergeCell ref="D182:D183"/>
    <mergeCell ref="E182:E183"/>
    <mergeCell ref="F182:F183"/>
    <mergeCell ref="G182:G183"/>
    <mergeCell ref="H182:H183"/>
    <mergeCell ref="I182:I183"/>
    <mergeCell ref="J182:J183"/>
    <mergeCell ref="J180:J181"/>
    <mergeCell ref="K180:K181"/>
    <mergeCell ref="L180:L181"/>
    <mergeCell ref="M180:M181"/>
    <mergeCell ref="N180:N181"/>
    <mergeCell ref="N178:N179"/>
    <mergeCell ref="O178:O179"/>
    <mergeCell ref="C180:C181"/>
    <mergeCell ref="D180:D181"/>
    <mergeCell ref="E180:E181"/>
    <mergeCell ref="F180:F181"/>
    <mergeCell ref="G180:G181"/>
    <mergeCell ref="H180:H181"/>
    <mergeCell ref="I180:I181"/>
    <mergeCell ref="I178:I179"/>
    <mergeCell ref="J178:J179"/>
    <mergeCell ref="K178:K179"/>
    <mergeCell ref="L178:L179"/>
    <mergeCell ref="M178:M179"/>
    <mergeCell ref="M175:M177"/>
    <mergeCell ref="N175:N177"/>
    <mergeCell ref="O175:O177"/>
    <mergeCell ref="C178:C179"/>
    <mergeCell ref="D178:D179"/>
    <mergeCell ref="E178:E179"/>
    <mergeCell ref="F178:F179"/>
    <mergeCell ref="G178:G179"/>
    <mergeCell ref="H178:H179"/>
    <mergeCell ref="H175:H177"/>
    <mergeCell ref="I175:I177"/>
    <mergeCell ref="J175:J177"/>
    <mergeCell ref="K175:K177"/>
    <mergeCell ref="L175:L177"/>
    <mergeCell ref="C175:C177"/>
    <mergeCell ref="D175:D177"/>
    <mergeCell ref="E175:E177"/>
    <mergeCell ref="F175:F177"/>
    <mergeCell ref="G175:G177"/>
    <mergeCell ref="K172:K174"/>
    <mergeCell ref="L172:L174"/>
    <mergeCell ref="M172:M174"/>
    <mergeCell ref="N172:N174"/>
    <mergeCell ref="O172:O174"/>
    <mergeCell ref="O169:O171"/>
    <mergeCell ref="C172:C174"/>
    <mergeCell ref="D172:D174"/>
    <mergeCell ref="E172:E174"/>
    <mergeCell ref="F172:F174"/>
    <mergeCell ref="G172:G174"/>
    <mergeCell ref="H172:H174"/>
    <mergeCell ref="I172:I174"/>
    <mergeCell ref="J172:J174"/>
    <mergeCell ref="J169:J171"/>
    <mergeCell ref="K169:K171"/>
    <mergeCell ref="L169:L171"/>
    <mergeCell ref="M169:M171"/>
    <mergeCell ref="N169:N171"/>
    <mergeCell ref="N166:N168"/>
    <mergeCell ref="O166:O168"/>
    <mergeCell ref="C169:C171"/>
    <mergeCell ref="D169:D171"/>
    <mergeCell ref="E169:E171"/>
    <mergeCell ref="F169:F171"/>
    <mergeCell ref="G169:G171"/>
    <mergeCell ref="H169:H171"/>
    <mergeCell ref="I169:I171"/>
    <mergeCell ref="I166:I168"/>
    <mergeCell ref="J166:J168"/>
    <mergeCell ref="K166:K168"/>
    <mergeCell ref="L166:L168"/>
    <mergeCell ref="M166:M168"/>
    <mergeCell ref="M164:M165"/>
    <mergeCell ref="N164:N165"/>
    <mergeCell ref="O164:O165"/>
    <mergeCell ref="C166:C168"/>
    <mergeCell ref="D166:D168"/>
    <mergeCell ref="E166:E168"/>
    <mergeCell ref="F166:F168"/>
    <mergeCell ref="G166:G168"/>
    <mergeCell ref="H166:H168"/>
    <mergeCell ref="H164:H165"/>
    <mergeCell ref="I164:I165"/>
    <mergeCell ref="J164:J165"/>
    <mergeCell ref="K164:K165"/>
    <mergeCell ref="L164:L165"/>
    <mergeCell ref="C164:C165"/>
    <mergeCell ref="D164:D165"/>
    <mergeCell ref="E164:E165"/>
    <mergeCell ref="F164:F165"/>
    <mergeCell ref="G164:G165"/>
    <mergeCell ref="K162:K163"/>
    <mergeCell ref="L162:L163"/>
    <mergeCell ref="M162:M163"/>
    <mergeCell ref="N162:N163"/>
    <mergeCell ref="O162:O163"/>
    <mergeCell ref="O160:O161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J160:J161"/>
    <mergeCell ref="K160:K161"/>
    <mergeCell ref="L160:L161"/>
    <mergeCell ref="M160:M161"/>
    <mergeCell ref="N160:N161"/>
    <mergeCell ref="N157:N159"/>
    <mergeCell ref="O157:O159"/>
    <mergeCell ref="C160:C161"/>
    <mergeCell ref="D160:D161"/>
    <mergeCell ref="E160:E161"/>
    <mergeCell ref="F160:F161"/>
    <mergeCell ref="G160:G161"/>
    <mergeCell ref="I160:I161"/>
    <mergeCell ref="I157:I159"/>
    <mergeCell ref="J157:J159"/>
    <mergeCell ref="K157:K159"/>
    <mergeCell ref="L157:L159"/>
    <mergeCell ref="M157:M159"/>
    <mergeCell ref="M154:M156"/>
    <mergeCell ref="N154:N156"/>
    <mergeCell ref="O154:O156"/>
    <mergeCell ref="C157:C159"/>
    <mergeCell ref="D157:D159"/>
    <mergeCell ref="E157:E159"/>
    <mergeCell ref="F157:F159"/>
    <mergeCell ref="G157:G159"/>
    <mergeCell ref="H157:H159"/>
    <mergeCell ref="H154:H156"/>
    <mergeCell ref="I154:I156"/>
    <mergeCell ref="J154:J156"/>
    <mergeCell ref="K154:K156"/>
    <mergeCell ref="L154:L156"/>
    <mergeCell ref="C154:C156"/>
    <mergeCell ref="D154:D156"/>
    <mergeCell ref="E154:E156"/>
    <mergeCell ref="F154:F156"/>
    <mergeCell ref="G154:G156"/>
    <mergeCell ref="K151:K153"/>
    <mergeCell ref="L151:L153"/>
    <mergeCell ref="M151:M153"/>
    <mergeCell ref="N151:N153"/>
    <mergeCell ref="O151:O153"/>
    <mergeCell ref="O148:O150"/>
    <mergeCell ref="C151:C153"/>
    <mergeCell ref="D151:D153"/>
    <mergeCell ref="E151:E153"/>
    <mergeCell ref="F151:F153"/>
    <mergeCell ref="G151:G153"/>
    <mergeCell ref="H151:H153"/>
    <mergeCell ref="I151:I153"/>
    <mergeCell ref="J151:J153"/>
    <mergeCell ref="J148:J150"/>
    <mergeCell ref="K148:K150"/>
    <mergeCell ref="L148:L150"/>
    <mergeCell ref="M148:M150"/>
    <mergeCell ref="N148:N150"/>
    <mergeCell ref="N146:N147"/>
    <mergeCell ref="O146:O147"/>
    <mergeCell ref="C148:C150"/>
    <mergeCell ref="D148:D150"/>
    <mergeCell ref="E148:E150"/>
    <mergeCell ref="F148:F150"/>
    <mergeCell ref="G148:G150"/>
    <mergeCell ref="H148:H150"/>
    <mergeCell ref="I148:I150"/>
    <mergeCell ref="I146:I147"/>
    <mergeCell ref="J146:J147"/>
    <mergeCell ref="K146:K147"/>
    <mergeCell ref="L146:L147"/>
    <mergeCell ref="M146:M147"/>
    <mergeCell ref="M144:M145"/>
    <mergeCell ref="N144:N145"/>
    <mergeCell ref="O144:O145"/>
    <mergeCell ref="C146:C147"/>
    <mergeCell ref="D146:D147"/>
    <mergeCell ref="E146:E147"/>
    <mergeCell ref="F146:F147"/>
    <mergeCell ref="G146:G147"/>
    <mergeCell ref="H146:H147"/>
    <mergeCell ref="H144:H145"/>
    <mergeCell ref="I144:I145"/>
    <mergeCell ref="J144:J145"/>
    <mergeCell ref="K144:K145"/>
    <mergeCell ref="L144:L145"/>
    <mergeCell ref="C144:C145"/>
    <mergeCell ref="D144:D145"/>
    <mergeCell ref="E144:E145"/>
    <mergeCell ref="F144:F145"/>
    <mergeCell ref="G144:G145"/>
    <mergeCell ref="K142:K143"/>
    <mergeCell ref="L142:L143"/>
    <mergeCell ref="M142:M143"/>
    <mergeCell ref="N142:N143"/>
    <mergeCell ref="O142:O143"/>
    <mergeCell ref="O140:O141"/>
    <mergeCell ref="C142:C143"/>
    <mergeCell ref="D142:D143"/>
    <mergeCell ref="E142:E143"/>
    <mergeCell ref="F142:F143"/>
    <mergeCell ref="G142:G143"/>
    <mergeCell ref="H142:H143"/>
    <mergeCell ref="I142:I143"/>
    <mergeCell ref="J142:J143"/>
    <mergeCell ref="J140:J141"/>
    <mergeCell ref="K140:K141"/>
    <mergeCell ref="L140:L141"/>
    <mergeCell ref="M140:M141"/>
    <mergeCell ref="N140:N141"/>
    <mergeCell ref="N138:N139"/>
    <mergeCell ref="O138:O139"/>
    <mergeCell ref="C140:C141"/>
    <mergeCell ref="D140:D141"/>
    <mergeCell ref="E140:E141"/>
    <mergeCell ref="F140:F141"/>
    <mergeCell ref="G140:G141"/>
    <mergeCell ref="I140:I141"/>
    <mergeCell ref="I138:I139"/>
    <mergeCell ref="J138:J139"/>
    <mergeCell ref="K138:K139"/>
    <mergeCell ref="L138:L139"/>
    <mergeCell ref="M138:M139"/>
    <mergeCell ref="M136:M137"/>
    <mergeCell ref="N136:N137"/>
    <mergeCell ref="O136:O137"/>
    <mergeCell ref="C138:C139"/>
    <mergeCell ref="D138:D139"/>
    <mergeCell ref="E138:E139"/>
    <mergeCell ref="F138:F139"/>
    <mergeCell ref="G138:G139"/>
    <mergeCell ref="H138:H139"/>
    <mergeCell ref="H136:H137"/>
    <mergeCell ref="I136:I137"/>
    <mergeCell ref="J136:J137"/>
    <mergeCell ref="K136:K137"/>
    <mergeCell ref="L136:L137"/>
    <mergeCell ref="C136:C137"/>
    <mergeCell ref="D136:D137"/>
    <mergeCell ref="E136:E137"/>
    <mergeCell ref="F136:F137"/>
    <mergeCell ref="G136:G137"/>
    <mergeCell ref="K134:K135"/>
    <mergeCell ref="L134:L135"/>
    <mergeCell ref="M134:M135"/>
    <mergeCell ref="N134:N135"/>
    <mergeCell ref="O134:O135"/>
    <mergeCell ref="O116:O117"/>
    <mergeCell ref="C134:C135"/>
    <mergeCell ref="D134:D135"/>
    <mergeCell ref="E134:E135"/>
    <mergeCell ref="F134:F135"/>
    <mergeCell ref="G134:G135"/>
    <mergeCell ref="H134:H135"/>
    <mergeCell ref="I134:I135"/>
    <mergeCell ref="J134:J135"/>
    <mergeCell ref="J116:J117"/>
    <mergeCell ref="K116:K117"/>
    <mergeCell ref="L116:L117"/>
    <mergeCell ref="M116:M117"/>
    <mergeCell ref="N116:N117"/>
    <mergeCell ref="N114:N115"/>
    <mergeCell ref="O114:O115"/>
    <mergeCell ref="C116:C117"/>
    <mergeCell ref="D116:D117"/>
    <mergeCell ref="E116:E117"/>
    <mergeCell ref="F116:F117"/>
    <mergeCell ref="G116:G117"/>
    <mergeCell ref="H116:H117"/>
    <mergeCell ref="I116:I117"/>
    <mergeCell ref="I114:I115"/>
    <mergeCell ref="J114:J115"/>
    <mergeCell ref="K114:K115"/>
    <mergeCell ref="L114:L115"/>
    <mergeCell ref="M114:M115"/>
    <mergeCell ref="M112:M113"/>
    <mergeCell ref="N112:N113"/>
    <mergeCell ref="O112:O113"/>
    <mergeCell ref="C114:C115"/>
    <mergeCell ref="D114:D115"/>
    <mergeCell ref="E114:E115"/>
    <mergeCell ref="F114:F115"/>
    <mergeCell ref="G114:G115"/>
    <mergeCell ref="H114:H115"/>
    <mergeCell ref="H112:H113"/>
    <mergeCell ref="I112:I113"/>
    <mergeCell ref="J112:J113"/>
    <mergeCell ref="K112:K113"/>
    <mergeCell ref="L112:L113"/>
    <mergeCell ref="C112:C113"/>
    <mergeCell ref="D112:D113"/>
    <mergeCell ref="E112:E113"/>
    <mergeCell ref="F112:F113"/>
    <mergeCell ref="G112:G113"/>
    <mergeCell ref="K110:K111"/>
    <mergeCell ref="L110:L111"/>
    <mergeCell ref="M110:M111"/>
    <mergeCell ref="N110:N111"/>
    <mergeCell ref="O110:O111"/>
    <mergeCell ref="O108:O109"/>
    <mergeCell ref="C110:C111"/>
    <mergeCell ref="D110:D111"/>
    <mergeCell ref="E110:E111"/>
    <mergeCell ref="F110:F111"/>
    <mergeCell ref="G110:G111"/>
    <mergeCell ref="H110:H111"/>
    <mergeCell ref="I110:I111"/>
    <mergeCell ref="J110:J111"/>
    <mergeCell ref="J108:J109"/>
    <mergeCell ref="K108:K109"/>
    <mergeCell ref="L108:L109"/>
    <mergeCell ref="M108:M109"/>
    <mergeCell ref="N108:N109"/>
    <mergeCell ref="N106:N107"/>
    <mergeCell ref="O106:O107"/>
    <mergeCell ref="C108:C109"/>
    <mergeCell ref="D108:D109"/>
    <mergeCell ref="E108:E109"/>
    <mergeCell ref="F108:F109"/>
    <mergeCell ref="G108:G109"/>
    <mergeCell ref="H108:H109"/>
    <mergeCell ref="I108:I109"/>
    <mergeCell ref="I106:I107"/>
    <mergeCell ref="J106:J107"/>
    <mergeCell ref="K106:K107"/>
    <mergeCell ref="L106:L107"/>
    <mergeCell ref="M106:M107"/>
    <mergeCell ref="M104:M105"/>
    <mergeCell ref="N104:N105"/>
    <mergeCell ref="O104:O105"/>
    <mergeCell ref="C106:C107"/>
    <mergeCell ref="D106:D107"/>
    <mergeCell ref="E106:E107"/>
    <mergeCell ref="F106:F107"/>
    <mergeCell ref="G106:G107"/>
    <mergeCell ref="H106:H107"/>
    <mergeCell ref="H104:H105"/>
    <mergeCell ref="I104:I105"/>
    <mergeCell ref="J104:J105"/>
    <mergeCell ref="K104:K105"/>
    <mergeCell ref="L104:L105"/>
    <mergeCell ref="C104:C105"/>
    <mergeCell ref="D104:D105"/>
    <mergeCell ref="E104:E105"/>
    <mergeCell ref="F104:F105"/>
    <mergeCell ref="G104:G105"/>
    <mergeCell ref="K102:K103"/>
    <mergeCell ref="L102:L103"/>
    <mergeCell ref="M102:M103"/>
    <mergeCell ref="N102:N103"/>
    <mergeCell ref="O102:O103"/>
    <mergeCell ref="O100:O101"/>
    <mergeCell ref="C102:C103"/>
    <mergeCell ref="D102:D103"/>
    <mergeCell ref="E102:E103"/>
    <mergeCell ref="F102:F103"/>
    <mergeCell ref="G102:G103"/>
    <mergeCell ref="H102:H103"/>
    <mergeCell ref="I102:I103"/>
    <mergeCell ref="J102:J103"/>
    <mergeCell ref="J100:J101"/>
    <mergeCell ref="K100:K101"/>
    <mergeCell ref="L100:L101"/>
    <mergeCell ref="M100:M101"/>
    <mergeCell ref="N100:N101"/>
    <mergeCell ref="N98:N99"/>
    <mergeCell ref="O98:O99"/>
    <mergeCell ref="C100:C101"/>
    <mergeCell ref="D100:D101"/>
    <mergeCell ref="E100:E101"/>
    <mergeCell ref="F100:F101"/>
    <mergeCell ref="G100:G101"/>
    <mergeCell ref="H100:H101"/>
    <mergeCell ref="I100:I101"/>
    <mergeCell ref="I98:I99"/>
    <mergeCell ref="J98:J99"/>
    <mergeCell ref="K98:K99"/>
    <mergeCell ref="L98:L99"/>
    <mergeCell ref="M98:M99"/>
    <mergeCell ref="M96:M97"/>
    <mergeCell ref="N96:N97"/>
    <mergeCell ref="O96:O97"/>
    <mergeCell ref="C98:C99"/>
    <mergeCell ref="D98:D99"/>
    <mergeCell ref="E98:E99"/>
    <mergeCell ref="F98:F99"/>
    <mergeCell ref="G98:G99"/>
    <mergeCell ref="H98:H99"/>
    <mergeCell ref="H96:H97"/>
    <mergeCell ref="I96:I97"/>
    <mergeCell ref="J96:J97"/>
    <mergeCell ref="K96:K97"/>
    <mergeCell ref="L96:L97"/>
    <mergeCell ref="C96:C97"/>
    <mergeCell ref="D96:D97"/>
    <mergeCell ref="E96:E97"/>
    <mergeCell ref="F96:F97"/>
    <mergeCell ref="G96:G97"/>
    <mergeCell ref="K94:K95"/>
    <mergeCell ref="L94:L95"/>
    <mergeCell ref="M94:M95"/>
    <mergeCell ref="N94:N95"/>
    <mergeCell ref="O94:O95"/>
    <mergeCell ref="O92:O93"/>
    <mergeCell ref="C94:C95"/>
    <mergeCell ref="D94:D95"/>
    <mergeCell ref="E94:E95"/>
    <mergeCell ref="F94:F95"/>
    <mergeCell ref="G94:G95"/>
    <mergeCell ref="H94:H95"/>
    <mergeCell ref="I94:I95"/>
    <mergeCell ref="J94:J95"/>
    <mergeCell ref="J92:J93"/>
    <mergeCell ref="K92:K93"/>
    <mergeCell ref="L92:L93"/>
    <mergeCell ref="M92:M93"/>
    <mergeCell ref="N92:N93"/>
    <mergeCell ref="N90:N91"/>
    <mergeCell ref="O90:O91"/>
    <mergeCell ref="C92:C93"/>
    <mergeCell ref="D92:D93"/>
    <mergeCell ref="E92:E93"/>
    <mergeCell ref="F92:F93"/>
    <mergeCell ref="G92:G93"/>
    <mergeCell ref="H92:H93"/>
    <mergeCell ref="I92:I93"/>
    <mergeCell ref="I90:I91"/>
    <mergeCell ref="J90:J91"/>
    <mergeCell ref="K90:K91"/>
    <mergeCell ref="L90:L91"/>
    <mergeCell ref="M90:M91"/>
    <mergeCell ref="M88:M89"/>
    <mergeCell ref="N88:N89"/>
    <mergeCell ref="O88:O89"/>
    <mergeCell ref="C90:C91"/>
    <mergeCell ref="D90:D91"/>
    <mergeCell ref="E90:E91"/>
    <mergeCell ref="F90:F91"/>
    <mergeCell ref="G90:G91"/>
    <mergeCell ref="H90:H91"/>
    <mergeCell ref="H88:H89"/>
    <mergeCell ref="I88:I89"/>
    <mergeCell ref="J88:J89"/>
    <mergeCell ref="K88:K89"/>
    <mergeCell ref="L88:L89"/>
    <mergeCell ref="C88:C89"/>
    <mergeCell ref="D88:D89"/>
    <mergeCell ref="E88:E89"/>
    <mergeCell ref="F88:F89"/>
    <mergeCell ref="G88:G89"/>
    <mergeCell ref="K86:K87"/>
    <mergeCell ref="L86:L87"/>
    <mergeCell ref="M86:M87"/>
    <mergeCell ref="N86:N87"/>
    <mergeCell ref="O86:O87"/>
    <mergeCell ref="O59:O60"/>
    <mergeCell ref="C86:C87"/>
    <mergeCell ref="D86:D87"/>
    <mergeCell ref="E86:E87"/>
    <mergeCell ref="F86:F87"/>
    <mergeCell ref="G86:G87"/>
    <mergeCell ref="H86:H87"/>
    <mergeCell ref="I86:I87"/>
    <mergeCell ref="J86:J87"/>
    <mergeCell ref="J59:J60"/>
    <mergeCell ref="K59:K60"/>
    <mergeCell ref="L59:L60"/>
    <mergeCell ref="M59:M60"/>
    <mergeCell ref="N59:N60"/>
    <mergeCell ref="N57:N58"/>
    <mergeCell ref="O57:O58"/>
    <mergeCell ref="C59:C60"/>
    <mergeCell ref="D59:D60"/>
    <mergeCell ref="E59:E60"/>
    <mergeCell ref="F59:F60"/>
    <mergeCell ref="G59:G60"/>
    <mergeCell ref="H57:H58"/>
    <mergeCell ref="H59:H60"/>
    <mergeCell ref="I59:I60"/>
    <mergeCell ref="I57:I58"/>
    <mergeCell ref="J57:J58"/>
    <mergeCell ref="K57:K58"/>
    <mergeCell ref="L57:L58"/>
    <mergeCell ref="M57:M58"/>
    <mergeCell ref="M55:M56"/>
    <mergeCell ref="N55:N56"/>
    <mergeCell ref="O55:O56"/>
    <mergeCell ref="C57:C58"/>
    <mergeCell ref="D57:D58"/>
    <mergeCell ref="E57:E58"/>
    <mergeCell ref="F57:F58"/>
    <mergeCell ref="G57:G58"/>
    <mergeCell ref="H55:H56"/>
    <mergeCell ref="I55:I56"/>
    <mergeCell ref="J55:J56"/>
    <mergeCell ref="K55:K56"/>
    <mergeCell ref="L55:L56"/>
    <mergeCell ref="L53:L54"/>
    <mergeCell ref="M53:M54"/>
    <mergeCell ref="N53:N54"/>
    <mergeCell ref="O53:O54"/>
    <mergeCell ref="C55:C56"/>
    <mergeCell ref="D55:D56"/>
    <mergeCell ref="E55:E56"/>
    <mergeCell ref="F55:F56"/>
    <mergeCell ref="G55:G56"/>
    <mergeCell ref="H53:H54"/>
    <mergeCell ref="H51:H52"/>
    <mergeCell ref="I53:I54"/>
    <mergeCell ref="J53:J54"/>
    <mergeCell ref="K53:K54"/>
    <mergeCell ref="L51:L52"/>
    <mergeCell ref="M51:M52"/>
    <mergeCell ref="N51:N52"/>
    <mergeCell ref="O51:O52"/>
    <mergeCell ref="C53:C54"/>
    <mergeCell ref="D53:D54"/>
    <mergeCell ref="E53:E54"/>
    <mergeCell ref="F53:F54"/>
    <mergeCell ref="G53:G54"/>
    <mergeCell ref="G51:G52"/>
    <mergeCell ref="I51:I52"/>
    <mergeCell ref="J51:J52"/>
    <mergeCell ref="K51:K52"/>
    <mergeCell ref="K49:K50"/>
    <mergeCell ref="L49:L50"/>
    <mergeCell ref="M49:M50"/>
    <mergeCell ref="N49:N50"/>
    <mergeCell ref="O49:O50"/>
    <mergeCell ref="O47:O48"/>
    <mergeCell ref="C49:C50"/>
    <mergeCell ref="D49:D50"/>
    <mergeCell ref="E49:E50"/>
    <mergeCell ref="F49:F50"/>
    <mergeCell ref="G49:G50"/>
    <mergeCell ref="H47:H48"/>
    <mergeCell ref="H49:H50"/>
    <mergeCell ref="I49:I50"/>
    <mergeCell ref="J49:J50"/>
    <mergeCell ref="J47:J48"/>
    <mergeCell ref="K47:K48"/>
    <mergeCell ref="L47:L48"/>
    <mergeCell ref="M47:M48"/>
    <mergeCell ref="N47:N48"/>
    <mergeCell ref="G45:G46"/>
    <mergeCell ref="I45:I46"/>
    <mergeCell ref="C47:C48"/>
    <mergeCell ref="D47:D48"/>
    <mergeCell ref="E47:E48"/>
    <mergeCell ref="F47:F48"/>
    <mergeCell ref="G47:G48"/>
    <mergeCell ref="H45:H46"/>
    <mergeCell ref="I47:I48"/>
    <mergeCell ref="J45:J46"/>
    <mergeCell ref="M45:M46"/>
    <mergeCell ref="N45:N46"/>
    <mergeCell ref="O45:O46"/>
    <mergeCell ref="K45:K46"/>
    <mergeCell ref="L45:L46"/>
    <mergeCell ref="A116:A117"/>
    <mergeCell ref="A199:A203"/>
    <mergeCell ref="C45:C46"/>
    <mergeCell ref="D45:D46"/>
    <mergeCell ref="E45:E46"/>
    <mergeCell ref="F45:F46"/>
    <mergeCell ref="C51:C52"/>
    <mergeCell ref="D51:D52"/>
    <mergeCell ref="E51:E52"/>
    <mergeCell ref="F51:F52"/>
    <mergeCell ref="A104:A105"/>
    <mergeCell ref="A106:A107"/>
    <mergeCell ref="A108:A109"/>
    <mergeCell ref="A110:A111"/>
    <mergeCell ref="A112:A113"/>
    <mergeCell ref="A114:A115"/>
    <mergeCell ref="A92:A93"/>
    <mergeCell ref="A94:A95"/>
    <mergeCell ref="A96:A97"/>
    <mergeCell ref="A98:A99"/>
    <mergeCell ref="A100:A101"/>
    <mergeCell ref="A102:A103"/>
    <mergeCell ref="A55:A56"/>
    <mergeCell ref="A57:A58"/>
    <mergeCell ref="A59:A60"/>
    <mergeCell ref="A86:A87"/>
    <mergeCell ref="A88:A89"/>
    <mergeCell ref="A90:A91"/>
    <mergeCell ref="A395:A397"/>
    <mergeCell ref="A398:A400"/>
    <mergeCell ref="A401:A403"/>
    <mergeCell ref="A404:A405"/>
    <mergeCell ref="A406:A407"/>
    <mergeCell ref="A45:A46"/>
    <mergeCell ref="A47:A48"/>
    <mergeCell ref="A49:A50"/>
    <mergeCell ref="A51:A52"/>
    <mergeCell ref="A53:A54"/>
    <mergeCell ref="A370:A374"/>
    <mergeCell ref="A375:A379"/>
    <mergeCell ref="A380:A383"/>
    <mergeCell ref="A384:A387"/>
    <mergeCell ref="A388:A391"/>
    <mergeCell ref="A392:A394"/>
    <mergeCell ref="A349:A350"/>
    <mergeCell ref="A351:A352"/>
    <mergeCell ref="A353:A356"/>
    <mergeCell ref="A357:A360"/>
    <mergeCell ref="A361:A364"/>
    <mergeCell ref="A365:A369"/>
    <mergeCell ref="A326:A330"/>
    <mergeCell ref="A331:A333"/>
    <mergeCell ref="A334:A336"/>
    <mergeCell ref="A337:A340"/>
    <mergeCell ref="A341:A344"/>
    <mergeCell ref="A345:A348"/>
    <mergeCell ref="A302:A305"/>
    <mergeCell ref="A306:A309"/>
    <mergeCell ref="A310:A312"/>
    <mergeCell ref="A313:A315"/>
    <mergeCell ref="A316:A320"/>
    <mergeCell ref="A321:A325"/>
    <mergeCell ref="A280:A283"/>
    <mergeCell ref="A284:A287"/>
    <mergeCell ref="A288:A291"/>
    <mergeCell ref="A292:A294"/>
    <mergeCell ref="A295:A297"/>
    <mergeCell ref="A298:A301"/>
    <mergeCell ref="A253:A257"/>
    <mergeCell ref="A258:A262"/>
    <mergeCell ref="A263:A267"/>
    <mergeCell ref="A268:A271"/>
    <mergeCell ref="A272:A275"/>
    <mergeCell ref="A276:A279"/>
    <mergeCell ref="A226:A230"/>
    <mergeCell ref="A231:A235"/>
    <mergeCell ref="A236:A239"/>
    <mergeCell ref="A240:A243"/>
    <mergeCell ref="A244:A247"/>
    <mergeCell ref="A248:A252"/>
    <mergeCell ref="A204:A207"/>
    <mergeCell ref="A208:A211"/>
    <mergeCell ref="A212:A215"/>
    <mergeCell ref="A216:A220"/>
    <mergeCell ref="A221:A225"/>
    <mergeCell ref="A178:A179"/>
    <mergeCell ref="A180:A181"/>
    <mergeCell ref="A182:A183"/>
    <mergeCell ref="A184:A188"/>
    <mergeCell ref="A189:A193"/>
    <mergeCell ref="A194:A198"/>
    <mergeCell ref="A164:A165"/>
    <mergeCell ref="A166:A168"/>
    <mergeCell ref="A169:A171"/>
    <mergeCell ref="A172:A174"/>
    <mergeCell ref="A175:A177"/>
    <mergeCell ref="A148:A150"/>
    <mergeCell ref="A151:A153"/>
    <mergeCell ref="A154:A156"/>
    <mergeCell ref="A157:A159"/>
    <mergeCell ref="A160:A161"/>
    <mergeCell ref="A162:A163"/>
    <mergeCell ref="A136:A137"/>
    <mergeCell ref="A138:A139"/>
    <mergeCell ref="A140:A141"/>
    <mergeCell ref="A142:A143"/>
    <mergeCell ref="A144:A145"/>
    <mergeCell ref="A146:A147"/>
    <mergeCell ref="A132:K132"/>
    <mergeCell ref="A118:K118"/>
    <mergeCell ref="A408:K408"/>
    <mergeCell ref="A26:O26"/>
    <mergeCell ref="A27:K27"/>
    <mergeCell ref="A134:A135"/>
    <mergeCell ref="I5:I6"/>
    <mergeCell ref="J5:J6"/>
    <mergeCell ref="B5:B6"/>
    <mergeCell ref="N5:N6"/>
    <mergeCell ref="M3:N3"/>
    <mergeCell ref="A7:O7"/>
    <mergeCell ref="A8:K8"/>
    <mergeCell ref="L8:O8"/>
    <mergeCell ref="A5:A6"/>
    <mergeCell ref="C5:D5"/>
    <mergeCell ref="E5:F5"/>
    <mergeCell ref="G5:G6"/>
    <mergeCell ref="B75:B78"/>
    <mergeCell ref="B79:B82"/>
    <mergeCell ref="B86:B93"/>
    <mergeCell ref="B94:B101"/>
    <mergeCell ref="B102:B109"/>
    <mergeCell ref="B110:B117"/>
    <mergeCell ref="B120:B123"/>
    <mergeCell ref="B124:B127"/>
    <mergeCell ref="B415:B417"/>
    <mergeCell ref="B418:B420"/>
    <mergeCell ref="A425:O425"/>
    <mergeCell ref="A426:O426"/>
    <mergeCell ref="A427:O427"/>
    <mergeCell ref="A413:K413"/>
    <mergeCell ref="A65:O65"/>
    <mergeCell ref="A66:K66"/>
    <mergeCell ref="A83:O83"/>
    <mergeCell ref="A84:K84"/>
    <mergeCell ref="A423:O423"/>
    <mergeCell ref="A424:O424"/>
    <mergeCell ref="O5:O6"/>
    <mergeCell ref="K5:K6"/>
    <mergeCell ref="L5:L6"/>
    <mergeCell ref="M5:M6"/>
    <mergeCell ref="H5:H6"/>
    <mergeCell ref="B10:B12"/>
    <mergeCell ref="B13:B15"/>
    <mergeCell ref="B16:B18"/>
    <mergeCell ref="B19:B21"/>
    <mergeCell ref="B22:B24"/>
    <mergeCell ref="B29:B32"/>
    <mergeCell ref="B33:B36"/>
    <mergeCell ref="B37:B40"/>
    <mergeCell ref="B41:B44"/>
    <mergeCell ref="B61:B62"/>
    <mergeCell ref="B63:B64"/>
    <mergeCell ref="B45:B52"/>
    <mergeCell ref="B53:B60"/>
    <mergeCell ref="B68:B70"/>
    <mergeCell ref="B71:B74"/>
  </mergeCells>
  <conditionalFormatting sqref="A118">
    <cfRule type="duplicateValues" dxfId="97" priority="1525" stopIfTrue="1"/>
    <cfRule type="duplicateValues" dxfId="96" priority="1526" stopIfTrue="1"/>
  </conditionalFormatting>
  <conditionalFormatting sqref="A132">
    <cfRule type="duplicateValues" dxfId="95" priority="1527" stopIfTrue="1"/>
    <cfRule type="duplicateValues" dxfId="94" priority="1528" stopIfTrue="1"/>
  </conditionalFormatting>
  <conditionalFormatting sqref="A413">
    <cfRule type="duplicateValues" dxfId="93" priority="1529" stopIfTrue="1"/>
    <cfRule type="duplicateValues" dxfId="92" priority="1530" stopIfTrue="1"/>
  </conditionalFormatting>
  <conditionalFormatting sqref="A408">
    <cfRule type="duplicateValues" dxfId="91" priority="1531" stopIfTrue="1"/>
    <cfRule type="duplicateValues" dxfId="90" priority="1532" stopIfTrue="1"/>
  </conditionalFormatting>
  <hyperlinks>
    <hyperlink ref="A423" r:id="rId1"/>
    <hyperlink ref="B13" location="'Бытовая серия'!B73" display="ASHG 09 KPCA(-R)"/>
    <hyperlink ref="B16" location="'Бытовая серия'!B75" display="ASHG 12 KPCA(-R)"/>
    <hyperlink ref="B19" location="'Бытовая серия'!B77" display="ASHG 18 KLCA"/>
    <hyperlink ref="B22" location="'Бытовая серия'!B79" display="ASHG 24 KLCA"/>
    <hyperlink ref="B29" location="'Бытовая серия'!B48" display="ASHG 07 KMСС"/>
    <hyperlink ref="B33" location="'Бытовая серия'!B50" display="ASHG 09 KMСС"/>
    <hyperlink ref="B37" location="'Бытовая серия'!B52" display="ASHG 12 KMСС"/>
    <hyperlink ref="B45" location="'Бытовая серия'!B56" display="ASHG 18 KMTA"/>
    <hyperlink ref="B53" location="'Бытовая серия'!B60" display="ASHG 24 KMTA"/>
    <hyperlink ref="B61" location="'Бытовая серия'!B64" display="ASHG 30 KMTA"/>
    <hyperlink ref="B63" location="'Бытовая серия'!B66" display="ASHG 36  KMTA"/>
    <hyperlink ref="B71" location="'Бытовая серия'!B17" display="ASHG 09 KGTB"/>
    <hyperlink ref="B75" location="'Бытовая серия'!B19" display="ASHG 12 KGTB"/>
    <hyperlink ref="B79" location="'Бытовая серия'!B21" display="ASHG 14 KGTB"/>
    <hyperlink ref="B94" location="'Бытовая серия'!B28" display="ASHG 09 KETA"/>
    <hyperlink ref="B102" location="'Бытовая серия'!B30" display="ASHG 12 KETA"/>
    <hyperlink ref="B110" location="'Бытовая серия'!B32" display="ASHG 14 KETA"/>
    <hyperlink ref="B124" location="'Универсальные блоки'!B11" display="AGHG 12 KVCA"/>
    <hyperlink ref="B128" location="'Универсальные блоки'!B13" display="AGHG 14 KVCA"/>
    <hyperlink ref="B134" location="'Кассетные блоки'!B74" display="AUXG 09 KVLA"/>
    <hyperlink ref="B148" location="'Кассетные блоки'!B77" display="AUXG 12 KVLA"/>
    <hyperlink ref="B166" location="'Кассетные блоки'!B80" display="AUXG 14 KVLA"/>
    <hyperlink ref="B184" location="'Кассетные блоки'!B83" display="AUXG 18 KVLA"/>
    <hyperlink ref="B216" location="'Кассетные блоки'!B86" display="AUXG 22 KVLA"/>
    <hyperlink ref="B248" location="'Кассетные блоки'!B89" display="AUXG 24 KVLA"/>
    <hyperlink ref="B135" location="'Канальные блоки'!B9" display="ARXG 09 KLLAP"/>
    <hyperlink ref="B149" location="'Канальные блоки'!B11" display="ARXG 12 KLLAP"/>
    <hyperlink ref="B167" location="'Канальные блоки'!B13" display="ARXG 14 KLLAP"/>
    <hyperlink ref="B186" location="'Канальные блоки'!B15" display="ARXG 18 KLLAP"/>
    <hyperlink ref="B136" location="'Кассетные блоки'!B74" display="AUXG 09 KVLA"/>
    <hyperlink ref="B137" location="'Канальные блоки'!B9" display="ARXG 09 KLLAP"/>
    <hyperlink ref="B138" location="'Кассетные блоки'!B74" display="AUXG 09 KVLA"/>
    <hyperlink ref="B139" location="'Канальные блоки'!B9" display="ARXG 09 KLLAP"/>
    <hyperlink ref="B140" location="'Кассетные блоки'!B74" display="AUXG 09 KVLA"/>
    <hyperlink ref="B141" location="'Канальные блоки'!B9" display="ARXG 09 KLLAP"/>
    <hyperlink ref="B142" location="'Кассетные блоки'!B74" display="AUXG 09 KVLA"/>
    <hyperlink ref="B143" location="'Канальные блоки'!B9" display="ARXG 09 KLLAP"/>
    <hyperlink ref="B144" location="'Кассетные блоки'!B74" display="AUXG 09 KVLA"/>
    <hyperlink ref="B145" location="'Канальные блоки'!B9" display="ARXG 09 KLLAP"/>
    <hyperlink ref="B146" location="'Кассетные блоки'!B74" display="AUXG 09 KVLA"/>
    <hyperlink ref="B147" location="'Канальные блоки'!B9" display="ARXG 09 KLLAP"/>
    <hyperlink ref="B150" location="'Канальные блоки'!B29" display="ARXG 12 KHTAP"/>
    <hyperlink ref="B151" location="'Кассетные блоки'!B77" display="AUXG 12 KVLA"/>
    <hyperlink ref="B152" location="'Канальные блоки'!B11" display="ARXG 12 KLLAP"/>
    <hyperlink ref="B153" location="'Канальные блоки'!B29" display="ARXG 12 KHTAP"/>
    <hyperlink ref="B154" location="'Кассетные блоки'!B77" display="AUXG 12 KVLA"/>
    <hyperlink ref="B155" location="'Канальные блоки'!B11" display="ARXG 12 KLLAP"/>
    <hyperlink ref="B156" location="'Канальные блоки'!B29" display="ARXG 12 KHTAP"/>
    <hyperlink ref="B157" location="'Кассетные блоки'!B77" display="AUXG 12 KVLA"/>
    <hyperlink ref="B158" location="'Канальные блоки'!B11" display="ARXG 12 KLLAP"/>
    <hyperlink ref="B159" location="'Канальные блоки'!B29" display="ARXG 12 KHTAP"/>
    <hyperlink ref="B160" location="'Кассетные блоки'!B77" display="AUXG 12 KVLA"/>
    <hyperlink ref="B161" location="'Канальные блоки'!B11" display="ARXG 12 KLLAP"/>
    <hyperlink ref="B162" location="'Кассетные блоки'!B77" display="AUXG 12 KVLA"/>
    <hyperlink ref="B163" location="'Канальные блоки'!B11" display="ARXG 12 KLLAP"/>
    <hyperlink ref="B164" location="'Кассетные блоки'!B77" display="AUXG 12 KVLA"/>
    <hyperlink ref="B165" location="'Канальные блоки'!B11" display="ARXG 12 KLLAP"/>
    <hyperlink ref="B168" location="'Канальные блоки'!B31" display="ARXG 14 KHTAP"/>
    <hyperlink ref="B169" location="'Кассетные блоки'!B80" display="AUXG 14 KVLA"/>
    <hyperlink ref="B170" location="'Канальные блоки'!B13" display="ARXG 14 KLLAP"/>
    <hyperlink ref="B171" location="'Канальные блоки'!B31" display="ARXG 14 KHTAP"/>
    <hyperlink ref="B172" location="'Кассетные блоки'!B80" display="AUXG 14 KVLA"/>
    <hyperlink ref="B173" location="'Канальные блоки'!B13" display="ARXG 14 KLLAP"/>
    <hyperlink ref="B174" location="'Канальные блоки'!B31" display="ARXG 14 KHTAP"/>
    <hyperlink ref="B175" location="'Кассетные блоки'!B80" display="AUXG 14 KVLA"/>
    <hyperlink ref="B176" location="'Канальные блоки'!B13" display="ARXG 14 KLLAP"/>
    <hyperlink ref="B177" location="'Канальные блоки'!B31" display="ARXG 14 KHTAP"/>
    <hyperlink ref="B178" location="'Кассетные блоки'!B80" display="AUXG 14 KVLA"/>
    <hyperlink ref="B179" location="'Канальные блоки'!B13" display="ARXG 14 KLLAP"/>
    <hyperlink ref="B180" location="'Кассетные блоки'!B80" display="AUXG 14 KVLA"/>
    <hyperlink ref="B181" location="'Канальные блоки'!B13" display="ARXG 14 KLLAP"/>
    <hyperlink ref="B182" location="'Кассетные блоки'!B80" display="AUXG 14 KVLA"/>
    <hyperlink ref="B183" location="'Канальные блоки'!B13" display="ARXG 14 KLLAP"/>
    <hyperlink ref="B185" location="'Кассетные блоки'!B10" display="AUXG 18 KRLB"/>
    <hyperlink ref="B217" location="'Кассетные блоки'!B13" display="AUXG 22 KRLB"/>
    <hyperlink ref="B249" location="'Кассетные блоки'!B16" display="AUXG 24 KRLB"/>
    <hyperlink ref="B280" location="'Кассетные блоки'!B19" display="AUXG 30 KRLB"/>
    <hyperlink ref="B298" location="'Кассетные блоки'!B22" display="AUXG 36 KRLB"/>
    <hyperlink ref="B316" location="'Кассетные блоки'!B28" display="AUXG 45 KRLB"/>
    <hyperlink ref="B337" location="'Кассетные блоки'!B34" display="AUXG 54 KRLB"/>
    <hyperlink ref="B187" location="'Канальные блоки'!B33" display="ARXG 18 KHTAP"/>
    <hyperlink ref="B218" location="'Канальные блоки'!B35" display="ARXG 22 KHTAP"/>
    <hyperlink ref="B250" location="'Канальные блоки'!B37" display="ARXG 24 KHTAP"/>
    <hyperlink ref="B281" location="'Канальные блоки'!B39" display="ARXG 30 KHTAP"/>
    <hyperlink ref="B299" location="'Канальные блоки'!B41" display="ARXG 36 KHTAP"/>
    <hyperlink ref="B317" location="'Канальные блоки'!B45" display="ARXG 45 KHTAP"/>
    <hyperlink ref="B338" location="'Канальные блоки'!B49" display="ARXG 54 KHTAP"/>
    <hyperlink ref="B188" location="'Универсальные блоки'!B37" display="ABHG 18 KRTA"/>
    <hyperlink ref="B189" location="'Кассетные блоки'!B83" display="AUXG 18 KVLA"/>
    <hyperlink ref="B191" location="'Канальные блоки'!B15" display="ARXG 18 KLLAP"/>
    <hyperlink ref="B190" location="'Кассетные блоки'!B10" display="AUXG 18 KRLB"/>
    <hyperlink ref="B192" location="'Канальные блоки'!B33" display="ARXG 18 KHTAP"/>
    <hyperlink ref="B193" location="'Универсальные блоки'!B37" display="ABHG 18 KRTA"/>
    <hyperlink ref="B194" location="'Кассетные блоки'!B83" display="AUXG 18 KVLA"/>
    <hyperlink ref="B196" location="'Канальные блоки'!B15" display="ARXG 18 KLLAP"/>
    <hyperlink ref="B195" location="'Кассетные блоки'!B10" display="AUXG 18 KRLB"/>
    <hyperlink ref="B197" location="'Канальные блоки'!B33" display="ARXG 18 KHTAP"/>
    <hyperlink ref="B198" location="'Универсальные блоки'!B37" display="ABHG 18 KRTA"/>
    <hyperlink ref="B199" location="'Кассетные блоки'!B83" display="AUXG 18 KVLA"/>
    <hyperlink ref="B201" location="'Канальные блоки'!B15" display="ARXG 18 KLLAP"/>
    <hyperlink ref="B200" location="'Кассетные блоки'!B10" display="AUXG 18 KRLB"/>
    <hyperlink ref="B202" location="'Канальные блоки'!B33" display="ARXG 18 KHTAP"/>
    <hyperlink ref="B203" location="'Универсальные блоки'!B37" display="ABHG 18 KRTA"/>
    <hyperlink ref="B204" location="'Кассетные блоки'!B83" display="AUXG 18 KVLA"/>
    <hyperlink ref="B206" location="'Канальные блоки'!B15" display="ARXG 18 KLLAP"/>
    <hyperlink ref="B205" location="'Кассетные блоки'!B10" display="AUXG 18 KRLB"/>
    <hyperlink ref="B207" location="'Универсальные блоки'!B37" display="ABHG 18 KRTA"/>
    <hyperlink ref="B208" location="'Кассетные блоки'!B83" display="AUXG 18 KVLA"/>
    <hyperlink ref="B210" location="'Канальные блоки'!B15" display="ARXG 18 KLLAP"/>
    <hyperlink ref="B209" location="'Кассетные блоки'!B10" display="AUXG 18 KRLB"/>
    <hyperlink ref="B211" location="'Универсальные блоки'!B37" display="ABHG 18 KRTA"/>
    <hyperlink ref="B212" location="'Кассетные блоки'!B83" display="AUXG 18 KVLA"/>
    <hyperlink ref="B214" location="'Канальные блоки'!B15" display="ARXG 18 KLLAP"/>
    <hyperlink ref="B213" location="'Кассетные блоки'!B10" display="AUXG 18 KRLB"/>
    <hyperlink ref="B215" location="'Универсальные блоки'!B37" display="ABHG 18 KRTA"/>
    <hyperlink ref="B219" location="'Канальные блоки'!B69" display="ARXG 22 KMLA"/>
    <hyperlink ref="B220" location="'Универсальные блоки'!B39" display="ABHG 22 KRTA"/>
    <hyperlink ref="B221" location="'Кассетные блоки'!B86" display="AUXG 22 KVLA"/>
    <hyperlink ref="B222" location="'Кассетные блоки'!B13" display="AUXG 22 KRLB"/>
    <hyperlink ref="B223" location="'Канальные блоки'!B35" display="ARXG 22 KHTAP"/>
    <hyperlink ref="B224" location="'Канальные блоки'!B69" display="ARXG 22 KMLA"/>
    <hyperlink ref="B225" location="'Универсальные блоки'!B39" display="ABHG 22 KRTA"/>
    <hyperlink ref="B226" location="'Кассетные блоки'!B86" display="AUXG 22 KVLA"/>
    <hyperlink ref="B227" location="'Кассетные блоки'!B13" display="AUXG 22 KRLB"/>
    <hyperlink ref="B228" location="'Канальные блоки'!B35" display="ARXG 22 KHTAP"/>
    <hyperlink ref="B229" location="'Канальные блоки'!B69" display="ARXG 22 KMLA"/>
    <hyperlink ref="B230" location="'Универсальные блоки'!B39" display="ABHG 22 KRTA"/>
    <hyperlink ref="B231" location="'Кассетные блоки'!B86" display="AUXG 22 KVLA"/>
    <hyperlink ref="B232" location="'Кассетные блоки'!B13" display="AUXG 22 KRLB"/>
    <hyperlink ref="B233" location="'Канальные блоки'!B35" display="ARXG 22 KHTAP"/>
    <hyperlink ref="B234" location="'Канальные блоки'!B69" display="ARXG 22 KMLA"/>
    <hyperlink ref="B235" location="'Универсальные блоки'!B39" display="ABHG 22 KRTA"/>
    <hyperlink ref="B236" location="'Кассетные блоки'!B86" display="AUXG 22 KVLA"/>
    <hyperlink ref="B237" location="'Кассетные блоки'!B13" display="AUXG 22 KRLB"/>
    <hyperlink ref="B238" location="'Канальные блоки'!B69" display="ARXG 22 KMLA"/>
    <hyperlink ref="B239" location="'Универсальные блоки'!B39" display="ABHG 22 KRTA"/>
    <hyperlink ref="B240" location="'Кассетные блоки'!B86" display="AUXG 22 KVLA"/>
    <hyperlink ref="B241" location="'Кассетные блоки'!B13" display="AUXG 22 KRLB"/>
    <hyperlink ref="B242" location="'Канальные блоки'!B69" display="ARXG 22 KMLA"/>
    <hyperlink ref="B243" location="'Универсальные блоки'!B39" display="ABHG 22 KRTA"/>
    <hyperlink ref="B244" location="'Кассетные блоки'!B86" display="AUXG 22 KVLA"/>
    <hyperlink ref="B245" location="'Кассетные блоки'!B13" display="AUXG 22 KRLB"/>
    <hyperlink ref="B246" location="'Канальные блоки'!B69" display="ARXG 22 KMLA"/>
    <hyperlink ref="B247" location="'Универсальные блоки'!B39" display="ABHG 22 KRTA"/>
    <hyperlink ref="B251" location="'Канальные блоки'!B71" display="ARXG 24 KMLA"/>
    <hyperlink ref="B252" location="'Универсальные блоки'!B41" display="ABHG 24 KRTA"/>
    <hyperlink ref="B253" location="'Кассетные блоки'!B89" display="AUXG 24 KVLA"/>
    <hyperlink ref="B254" location="'Кассетные блоки'!B16" display="AUXG 24 KRLB"/>
    <hyperlink ref="B255" location="'Канальные блоки'!B37" display="ARXG 24 KHTAP"/>
    <hyperlink ref="B256" location="'Канальные блоки'!B71" display="ARXG 24 KMLA"/>
    <hyperlink ref="B257" location="'Универсальные блоки'!B41" display="ABHG 24 KRTA"/>
    <hyperlink ref="B258" location="'Кассетные блоки'!B89" display="AUXG 24 KVLA"/>
    <hyperlink ref="B259" location="'Кассетные блоки'!B16" display="AUXG 24 KRLB"/>
    <hyperlink ref="B260" location="'Канальные блоки'!B37" display="ARXG 24 KHTAP"/>
    <hyperlink ref="B261" location="'Канальные блоки'!B71" display="ARXG 24 KMLA"/>
    <hyperlink ref="B262" location="'Универсальные блоки'!B41" display="ABHG 24 KRTA"/>
    <hyperlink ref="B263" location="'Кассетные блоки'!B89" display="AUXG 24 KVLA"/>
    <hyperlink ref="B264" location="'Кассетные блоки'!B16" display="AUXG 24 KRLB"/>
    <hyperlink ref="B265" location="'Канальные блоки'!B37" display="ARXG 24 KHTAP"/>
    <hyperlink ref="B266" location="'Канальные блоки'!B71" display="ARXG 24 KMLA"/>
    <hyperlink ref="B267" location="'Универсальные блоки'!B41" display="ABHG 24 KRTA"/>
    <hyperlink ref="B268" location="'Кассетные блоки'!B89" display="AUXG 24 KVLA"/>
    <hyperlink ref="B269" location="'Кассетные блоки'!B16" display="AUXG 24 KRLB"/>
    <hyperlink ref="B270" location="'Канальные блоки'!B71" display="ARXG 24 KMLA"/>
    <hyperlink ref="B271" location="'Универсальные блоки'!B41" display="ABHG 24 KRTA"/>
    <hyperlink ref="B272" location="'Кассетные блоки'!B89" display="AUXG 24 KVLA"/>
    <hyperlink ref="B273" location="'Кассетные блоки'!B16" display="AUXG 24 KRLB"/>
    <hyperlink ref="B274" location="'Канальные блоки'!B71" display="ARXG 24 KMLA"/>
    <hyperlink ref="B275" location="'Универсальные блоки'!B41" display="ABHG 24 KRTA"/>
    <hyperlink ref="B276" location="'Кассетные блоки'!B89" display="AUXG 24 KVLA"/>
    <hyperlink ref="B277" location="'Кассетные блоки'!B16" display="AUXG 24 KRLB"/>
    <hyperlink ref="B278" location="'Канальные блоки'!B71" display="ARXG 24 KMLA"/>
    <hyperlink ref="B279" location="'Универсальные блоки'!B41" display="ABHG 24 KRTA"/>
    <hyperlink ref="B282" location="'Канальные блоки'!B73" display="ARXG 30 KMLA"/>
    <hyperlink ref="B283" location="'Универсальные блоки'!B43" display="ABHG 30 KRTA"/>
    <hyperlink ref="B284" location="'Кассетные блоки'!B19" display="AUXG 30 KRLB"/>
    <hyperlink ref="B285" location="'Канальные блоки'!B39" display="ARXG 30 KHTAP"/>
    <hyperlink ref="B286" location="'Канальные блоки'!B73" display="ARXG 30 KMLA"/>
    <hyperlink ref="B287" location="'Универсальные блоки'!B43" display="ABHG 30 KRTA"/>
    <hyperlink ref="B288" location="'Кассетные блоки'!B19" display="AUXG 30 KRLB"/>
    <hyperlink ref="B289" location="'Канальные блоки'!B39" display="ARXG 30 KHTAP"/>
    <hyperlink ref="B290" location="'Канальные блоки'!B73" display="ARXG 30 KMLA"/>
    <hyperlink ref="B291" location="'Универсальные блоки'!B43" display="ABHG 30 KRTA"/>
    <hyperlink ref="B292" location="'Кассетные блоки'!B19" display="AUXG 30 KRLB"/>
    <hyperlink ref="B293" location="'Канальные блоки'!B73" display="ARXG 30 KMLA"/>
    <hyperlink ref="B294" location="'Универсальные блоки'!B43" display="ABHG 30 KRTA"/>
    <hyperlink ref="B295" location="'Кассетные блоки'!B19" display="AUXG 30 KRLB"/>
    <hyperlink ref="B296" location="'Канальные блоки'!B73" display="ARXG 30 KMLA"/>
    <hyperlink ref="B297" location="'Универсальные блоки'!B43" display="ABHG 30 KRTA"/>
    <hyperlink ref="B300" location="'Канальные блоки'!B75" display="ARXG 36 KMLA"/>
    <hyperlink ref="B301" location="'Универсальные блоки'!B45" display="ABHG 36 KRTA"/>
    <hyperlink ref="B302" location="'Кассетные блоки'!B22" display="AUXG 36 KRLB"/>
    <hyperlink ref="B303" location="'Канальные блоки'!B41" display="ARXG 36 KHTAP"/>
    <hyperlink ref="B304" location="'Канальные блоки'!B75" display="ARXG 36 KMLA"/>
    <hyperlink ref="B305" location="'Универсальные блоки'!B45" display="ABHG 36 KRTA"/>
    <hyperlink ref="B306" location="'Кассетные блоки'!B22" display="AUXG 36 KRLB"/>
    <hyperlink ref="B307" location="'Канальные блоки'!B41" display="ARXG 36 KHTAP"/>
    <hyperlink ref="B308" location="'Канальные блоки'!B75" display="ARXG 36 KMLA"/>
    <hyperlink ref="B309" location="'Универсальные блоки'!B45" display="ABHG 36 KRTA"/>
    <hyperlink ref="B310" location="'Кассетные блоки'!B22" display="AUXG 36 KRLB"/>
    <hyperlink ref="B311" location="'Канальные блоки'!B75" display="ARXG 36 KMLA"/>
    <hyperlink ref="B312" location="'Универсальные блоки'!B45" display="ABHG 36 KRTA"/>
    <hyperlink ref="B313" location="'Кассетные блоки'!B22" display="AUXG 36 KRLB"/>
    <hyperlink ref="B314" location="'Канальные блоки'!B75" display="ARXG 36 KMLA"/>
    <hyperlink ref="B315" location="'Универсальные блоки'!B45" display="ABHG 36 KRTA"/>
    <hyperlink ref="B318" location="'Канальные блоки'!B79" display="ARXG 45 KMLA"/>
    <hyperlink ref="B319" location="'Канальные блоки'!B117" display="ARXG 45 KHTA"/>
    <hyperlink ref="B320" location="'Универсальные блоки'!B49" display="ABHG 45 KRTA"/>
    <hyperlink ref="B321" location="'Кассетные блоки'!B28" display="AUXG 45 KRLB"/>
    <hyperlink ref="B322" location="'Канальные блоки'!B45" display="ARXG 45 KHTAP"/>
    <hyperlink ref="B323" location="'Канальные блоки'!B79" display="ARXG 45 KMLA"/>
    <hyperlink ref="B324" location="'Канальные блоки'!B117" display="ARXG 45 KHTA"/>
    <hyperlink ref="B325" location="'Универсальные блоки'!B49" display="ABHG 45 KRTA"/>
    <hyperlink ref="B326" location="'Кассетные блоки'!B28" display="AUXG 45 KRLB"/>
    <hyperlink ref="B327" location="'Канальные блоки'!B45" display="ARXG 45 KHTAP"/>
    <hyperlink ref="B328" location="'Канальные блоки'!B79" display="ARXG 45 KMLA"/>
    <hyperlink ref="B329" location="'Канальные блоки'!B117" display="ARXG 45 KHTA"/>
    <hyperlink ref="B330" location="'Универсальные блоки'!B49" display="ABHG 45 KRTA"/>
    <hyperlink ref="B331" location="'Кассетные блоки'!B28" display="AUXG 45 KRLB"/>
    <hyperlink ref="B332" location="'Канальные блоки'!B79" display="ARXG 45 KMLA"/>
    <hyperlink ref="B333" location="'Универсальные блоки'!B49" display="ABHG 45 KRTA"/>
    <hyperlink ref="B334" location="'Кассетные блоки'!B28" display="AUXG 45 KRLB"/>
    <hyperlink ref="B335" location="'Канальные блоки'!B79" display="ARXG 45 KMLA"/>
    <hyperlink ref="B336" location="'Универсальные блоки'!B49" display="ABHG 45 KRTA"/>
    <hyperlink ref="B339" location="'Канальные блоки'!B121" display="ARXG 54 KHTA"/>
    <hyperlink ref="B341" location="'Кассетные блоки'!B34" display="AUXG 54 KRLB"/>
    <hyperlink ref="B342" location="'Канальные блоки'!B49" display="ARXG 54 KHTAP"/>
    <hyperlink ref="B343" location="'Канальные блоки'!B121" display="ARXG 54 KHTA"/>
    <hyperlink ref="B345" location="'Кассетные блоки'!B34" display="AUXG 54 KRLB"/>
    <hyperlink ref="B346" location="'Канальные блоки'!B49" display="ARXG 54 KHTAP"/>
    <hyperlink ref="B347" location="'Канальные блоки'!B121" display="ARXG 54 KHTA"/>
    <hyperlink ref="B349" location="'Кассетные блоки'!B34" display="AUXG 54 KRLB"/>
    <hyperlink ref="B351" location="'Кассетные блоки'!B34" display="AUXG 54 KRLB"/>
    <hyperlink ref="B353" location="'Кассетные блоки'!B22" display="AUXG 36 KRLB"/>
    <hyperlink ref="B354" location="'Канальные блоки'!B41" display="ARXG 36 KHTAP"/>
    <hyperlink ref="B355" location="'Канальные блоки'!B75" display="ARXG 36 KMLA"/>
    <hyperlink ref="B356" location="'Универсальные блоки'!B45" display="ABHG 36 KRTA"/>
    <hyperlink ref="B357" location="'Кассетные блоки'!B22" display="AUXG 36 KRLB"/>
    <hyperlink ref="B358" location="'Канальные блоки'!B41" display="ARXG 36 KHTAP"/>
    <hyperlink ref="B359" location="'Канальные блоки'!B75" display="ARXG 36 KMLA"/>
    <hyperlink ref="B360" location="'Универсальные блоки'!B45" display="ABHG 36 KRTA"/>
    <hyperlink ref="B361" location="'Кассетные блоки'!B22" display="AUXG 36 KRLB"/>
    <hyperlink ref="B362" location="'Канальные блоки'!B41" display="ARXG 36 KHTAP"/>
    <hyperlink ref="B363" location="'Канальные блоки'!B75" display="ARXG 36 KMLA"/>
    <hyperlink ref="B364" location="'Универсальные блоки'!B45" display="ABHG 36 KRTA"/>
    <hyperlink ref="B365" location="'Кассетные блоки'!B28" display="AUXG 45 KRLB"/>
    <hyperlink ref="B366" location="'Канальные блоки'!B45" display="ARXG 45 KHTAP"/>
    <hyperlink ref="B367" location="'Канальные блоки'!B79" display="ARXG 45 KMLA"/>
    <hyperlink ref="B368" location="'Канальные блоки'!B117" display="ARXG 45 KHTA"/>
    <hyperlink ref="B369" location="'Универсальные блоки'!B49" display="ABHG 45 KRTA"/>
    <hyperlink ref="B370" location="'Кассетные блоки'!B28" display="AUXG 45 KRLB"/>
    <hyperlink ref="B371" location="'Канальные блоки'!B45" display="ARXG 45 KHTAP"/>
    <hyperlink ref="B372" location="'Канальные блоки'!B79" display="ARXG 45 KMLA"/>
    <hyperlink ref="B373" location="'Канальные блоки'!B117" display="ARXG 45 KHTA"/>
    <hyperlink ref="B374" location="'Универсальные блоки'!B49" display="ABHG 45 KRTA"/>
    <hyperlink ref="B375" location="'Кассетные блоки'!B28" display="AUXG 45 KRLB"/>
    <hyperlink ref="B376" location="'Канальные блоки'!B45" display="ARXG 45 KHTAP"/>
    <hyperlink ref="B377" location="'Канальные блоки'!B79" display="ARXG 45 KMLA"/>
    <hyperlink ref="B378" location="'Канальные блоки'!B117" display="ARXG 45 KHTA"/>
    <hyperlink ref="B379" location="'Универсальные блоки'!B49" display="ABHG 45 KRTA"/>
    <hyperlink ref="B380" location="'Кассетные блоки'!B34" display="AUXG 54 KRLB"/>
    <hyperlink ref="B381" location="'Канальные блоки'!B49" display="ARXG 54 KHTAP"/>
    <hyperlink ref="B382" location="'Канальные блоки'!B121" display="ARXG 54 KHTA"/>
    <hyperlink ref="B384" location="'Кассетные блоки'!B34" display="AUXG 54 KRLB"/>
    <hyperlink ref="B385" location="'Канальные блоки'!B49" display="ARXG 54 KHTAP"/>
    <hyperlink ref="B386" location="'Канальные блоки'!B121" display="ARXG 54 KHTA"/>
    <hyperlink ref="B388" location="'Кассетные блоки'!B34" display="AUXG 54 KRLB"/>
    <hyperlink ref="B389" location="'Канальные блоки'!B49" display="ARXG 54 KHTAP"/>
    <hyperlink ref="B390" location="'Канальные блоки'!B121" display="ARXG 54 KHTA"/>
    <hyperlink ref="B392" location="'Кассетные блоки'!B22" display="AUXG 36 KRLB"/>
    <hyperlink ref="B393" location="'Канальные блоки'!B75" display="ARXG 36 KMLA"/>
    <hyperlink ref="B394" location="'Универсальные блоки'!B45" display="ABHG 36 KRTA"/>
    <hyperlink ref="B395" location="'Кассетные блоки'!B22" display="AUXG 36 KRLB"/>
    <hyperlink ref="B396" location="'Канальные блоки'!B75" display="ARXG 36 KMLA"/>
    <hyperlink ref="B397" location="'Универсальные блоки'!B45" display="ABHG 36 KRTA"/>
    <hyperlink ref="B398" location="'Кассетные блоки'!B28" display="AUXG 45 KRLB"/>
    <hyperlink ref="B399" location="'Канальные блоки'!B79" display="ARXG 45 KMLA"/>
    <hyperlink ref="B400" location="'Универсальные блоки'!B49" display="ABHG 45 KRTA"/>
    <hyperlink ref="B401" location="'Кассетные блоки'!B28" display="AUXG 45 KRLB"/>
    <hyperlink ref="B402" location="'Канальные блоки'!B79" display="ARXG 45 KMLA"/>
    <hyperlink ref="B403" location="'Универсальные блоки'!B49" display="ABHG 45 KRTA"/>
    <hyperlink ref="B404" location="'Кассетные блоки'!B34" display="AUXG 54 KRLB"/>
    <hyperlink ref="B406" location="'Кассетные блоки'!B34" display="AUXG 54 KRLB"/>
    <hyperlink ref="B410" location="'Канальные блоки'!B109" display="ARHG 60 LHTA"/>
    <hyperlink ref="B411" location="'Канальные блоки'!B111" display="ARHG 72 LHTA"/>
    <hyperlink ref="B412" location="'Канальные блоки'!B113" display="ARHG 90 LHTA"/>
    <hyperlink ref="B415" location="'Бытовая серия'!B84" display="ASHG 30 LMTA"/>
    <hyperlink ref="B418" location="'Бытовая серия'!B86" display="ASHG 36 LMTA"/>
    <hyperlink ref="B340" location="'Универсальные блоки'!B33" display="ABHG 54 KRTA"/>
    <hyperlink ref="B344" location="'Универсальные блоки'!B33" display="ABHG 54 KRTA"/>
    <hyperlink ref="B348" location="'Универсальные блоки'!B33" display="ABHG 54 KRTA"/>
    <hyperlink ref="B350" location="'Универсальные блоки'!B33" display="ABHG 54 KRTA"/>
    <hyperlink ref="B352" location="'Универсальные блоки'!B33" display="ABHG 54 KRTA"/>
    <hyperlink ref="B383" location="'Универсальные блоки'!B33" display="ABHG 54 KRTA"/>
    <hyperlink ref="B387" location="'Универсальные блоки'!B33" display="ABHG 54 KRTA"/>
    <hyperlink ref="B391" location="'Универсальные блоки'!B33" display="ABHG 54 KRTA"/>
    <hyperlink ref="B405" location="'Универсальные блоки'!B33" display="ABHG 54 KRTA"/>
    <hyperlink ref="B407" location="'Универсальные блоки'!B33" display="ABHG 54 KRTA"/>
    <hyperlink ref="B10" location="'Бытовая серия'!B71" display="ASHG 07 KPCA(-R)"/>
    <hyperlink ref="B86" location="'Бытовая серия'!B26" display="ASHG 07 KETA"/>
    <hyperlink ref="B120" location="'Универсальные блоки'!B9" display="AGHG 09 KVCA"/>
    <hyperlink ref="B41" location="'Бытовая серия'!B54" display="ASHG 14 KMСС"/>
  </hyperlinks>
  <pageMargins left="0.7" right="0.7" top="0.75" bottom="0.75" header="0.3" footer="0.3"/>
  <pageSetup paperSize="9" scale="32" orientation="portrait" r:id="rId2"/>
  <colBreaks count="1" manualBreakCount="1">
    <brk id="15" max="1048575" man="1"/>
  </col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329"/>
  <sheetViews>
    <sheetView view="pageBreakPreview" zoomScale="70" zoomScaleNormal="70" zoomScaleSheetLayoutView="70" workbookViewId="0">
      <pane xSplit="18" ySplit="6" topLeftCell="S7" activePane="bottomRight" state="frozen"/>
      <selection pane="topRight" activeCell="R1" sqref="R1"/>
      <selection pane="bottomLeft" activeCell="A7" sqref="A7"/>
      <selection pane="bottomRight" activeCell="A14" sqref="A14"/>
    </sheetView>
  </sheetViews>
  <sheetFormatPr defaultRowHeight="13.2"/>
  <cols>
    <col min="1" max="1" width="27" style="415" customWidth="1"/>
    <col min="2" max="2" width="25.88671875" style="415" customWidth="1"/>
    <col min="3" max="3" width="10.44140625" style="5" customWidth="1"/>
    <col min="4" max="4" width="10.6640625" style="5" customWidth="1"/>
    <col min="5" max="5" width="11.88671875" style="5" customWidth="1"/>
    <col min="6" max="6" width="12.5546875" style="5" customWidth="1"/>
    <col min="7" max="7" width="13.6640625" style="5" customWidth="1"/>
    <col min="8" max="8" width="11.33203125" style="5" customWidth="1"/>
    <col min="9" max="9" width="13.33203125" style="415" customWidth="1"/>
    <col min="10" max="10" width="13.6640625" style="5" customWidth="1"/>
    <col min="11" max="11" width="9" style="5" customWidth="1"/>
    <col min="12" max="12" width="10" style="5" customWidth="1"/>
    <col min="13" max="13" width="12.109375" style="5" customWidth="1"/>
    <col min="14" max="14" width="13.6640625" style="5" customWidth="1"/>
    <col min="15" max="15" width="13" style="5" customWidth="1"/>
    <col min="16" max="16" width="13" style="10" customWidth="1"/>
    <col min="17" max="17" width="10.44140625" style="5" customWidth="1"/>
    <col min="18" max="18" width="13.44140625" style="5" customWidth="1"/>
    <col min="19" max="20" width="9.109375" style="74" customWidth="1"/>
    <col min="21" max="21" width="7.33203125" style="74" customWidth="1"/>
    <col min="22" max="22" width="1.88671875" style="74" customWidth="1"/>
    <col min="23" max="52" width="9.109375" style="74" customWidth="1"/>
  </cols>
  <sheetData>
    <row r="1" spans="1:52" s="7" customFormat="1" ht="53.25" customHeight="1">
      <c r="A1" s="360"/>
      <c r="B1" s="1039"/>
      <c r="C1" s="362"/>
      <c r="D1" s="361"/>
      <c r="E1" s="363"/>
      <c r="F1" s="361"/>
      <c r="G1" s="364"/>
      <c r="H1" s="361"/>
      <c r="I1" s="361"/>
      <c r="J1" s="361"/>
      <c r="K1" s="361"/>
      <c r="L1" s="365"/>
      <c r="M1" s="365"/>
      <c r="N1" s="365"/>
      <c r="O1" s="365"/>
      <c r="P1" s="371"/>
      <c r="Q1" s="383" t="s">
        <v>1581</v>
      </c>
      <c r="R1" s="372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</row>
    <row r="2" spans="1:52" s="7" customFormat="1" ht="15.75" customHeight="1" thickBot="1">
      <c r="A2" s="368"/>
      <c r="B2" s="1040"/>
      <c r="C2" s="350"/>
      <c r="D2" s="349"/>
      <c r="E2" s="351"/>
      <c r="F2" s="349"/>
      <c r="G2" s="352"/>
      <c r="H2" s="349"/>
      <c r="I2" s="349"/>
      <c r="J2" s="349"/>
      <c r="K2" s="349"/>
      <c r="L2" s="354"/>
      <c r="M2" s="354"/>
      <c r="N2" s="354"/>
      <c r="O2" s="369"/>
      <c r="P2" s="374"/>
      <c r="Q2" s="375"/>
      <c r="R2" s="37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</row>
    <row r="3" spans="1:52" s="7" customFormat="1" ht="18.75" customHeight="1" thickBot="1">
      <c r="A3" s="224"/>
      <c r="B3" s="192" t="s">
        <v>1582</v>
      </c>
      <c r="C3" s="462">
        <v>0</v>
      </c>
      <c r="D3" s="57"/>
      <c r="E3" s="106"/>
      <c r="F3" s="57"/>
      <c r="G3" s="192" t="s">
        <v>1583</v>
      </c>
      <c r="H3" s="462">
        <v>0</v>
      </c>
      <c r="I3" s="550"/>
      <c r="J3" s="192" t="s">
        <v>175</v>
      </c>
      <c r="K3" s="321"/>
      <c r="L3" s="189">
        <f>SUM(O9:O113)</f>
        <v>0</v>
      </c>
      <c r="M3" s="768" t="s">
        <v>301</v>
      </c>
      <c r="N3" s="768"/>
      <c r="O3" s="108">
        <f>SUMPRODUCT(K9:K113,Q9:Q113)</f>
        <v>0</v>
      </c>
      <c r="P3" s="768" t="s">
        <v>174</v>
      </c>
      <c r="Q3" s="768"/>
      <c r="R3" s="225">
        <f>SUMPRODUCT(K9:K113,R9:R113)</f>
        <v>0</v>
      </c>
      <c r="S3" s="5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</row>
    <row r="4" spans="1:52" s="22" customFormat="1" ht="13.95" customHeight="1">
      <c r="A4" s="242"/>
      <c r="B4" s="207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243"/>
      <c r="S4" s="3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</row>
    <row r="5" spans="1:52" ht="25.2" customHeight="1">
      <c r="A5" s="954" t="s">
        <v>21</v>
      </c>
      <c r="B5" s="1041" t="s">
        <v>68</v>
      </c>
      <c r="C5" s="956" t="s">
        <v>22</v>
      </c>
      <c r="D5" s="956"/>
      <c r="E5" s="956" t="s">
        <v>30</v>
      </c>
      <c r="F5" s="956"/>
      <c r="G5" s="967" t="s">
        <v>179</v>
      </c>
      <c r="H5" s="834" t="s">
        <v>180</v>
      </c>
      <c r="I5" s="837" t="s">
        <v>1453</v>
      </c>
      <c r="J5" s="837" t="s">
        <v>1170</v>
      </c>
      <c r="K5" s="964" t="s">
        <v>1174</v>
      </c>
      <c r="L5" s="962" t="s">
        <v>12</v>
      </c>
      <c r="M5" s="947" t="s">
        <v>177</v>
      </c>
      <c r="N5" s="949" t="s">
        <v>178</v>
      </c>
      <c r="O5" s="947" t="s">
        <v>17</v>
      </c>
      <c r="P5" s="1047" t="s">
        <v>98</v>
      </c>
      <c r="Q5" s="1047" t="s">
        <v>13</v>
      </c>
      <c r="R5" s="1053" t="s">
        <v>14</v>
      </c>
    </row>
    <row r="6" spans="1:52" ht="33" customHeight="1">
      <c r="A6" s="850"/>
      <c r="B6" s="986"/>
      <c r="C6" s="319" t="s">
        <v>23</v>
      </c>
      <c r="D6" s="319" t="s">
        <v>24</v>
      </c>
      <c r="E6" s="319" t="s">
        <v>31</v>
      </c>
      <c r="F6" s="319" t="s">
        <v>32</v>
      </c>
      <c r="G6" s="769"/>
      <c r="H6" s="789"/>
      <c r="I6" s="852"/>
      <c r="J6" s="852"/>
      <c r="K6" s="791"/>
      <c r="L6" s="779"/>
      <c r="M6" s="777"/>
      <c r="N6" s="772"/>
      <c r="O6" s="777"/>
      <c r="P6" s="915"/>
      <c r="Q6" s="915"/>
      <c r="R6" s="917"/>
    </row>
    <row r="7" spans="1:52" ht="29.4" customHeight="1">
      <c r="A7" s="849" t="s">
        <v>446</v>
      </c>
      <c r="B7" s="731"/>
      <c r="C7" s="731"/>
      <c r="D7" s="731"/>
      <c r="E7" s="731"/>
      <c r="F7" s="731"/>
      <c r="G7" s="731"/>
      <c r="H7" s="731"/>
      <c r="I7" s="731"/>
      <c r="J7" s="731"/>
      <c r="K7" s="731"/>
      <c r="L7" s="731"/>
      <c r="M7" s="731"/>
      <c r="N7" s="731"/>
      <c r="O7" s="118"/>
      <c r="P7" s="119"/>
      <c r="Q7" s="119"/>
      <c r="R7" s="228"/>
    </row>
    <row r="8" spans="1:52" ht="29.4" customHeight="1">
      <c r="A8" s="744" t="s">
        <v>72</v>
      </c>
      <c r="B8" s="1042"/>
      <c r="C8" s="745"/>
      <c r="D8" s="745"/>
      <c r="E8" s="745"/>
      <c r="F8" s="745"/>
      <c r="G8" s="745"/>
      <c r="H8" s="745"/>
      <c r="I8" s="745"/>
      <c r="J8" s="745"/>
      <c r="K8" s="745"/>
      <c r="L8" s="745"/>
      <c r="M8" s="745"/>
      <c r="N8" s="745"/>
      <c r="O8" s="745"/>
      <c r="P8" s="745"/>
      <c r="Q8" s="745"/>
      <c r="R8" s="746"/>
    </row>
    <row r="9" spans="1:52" ht="30" customHeight="1">
      <c r="A9" s="533" t="s">
        <v>1722</v>
      </c>
      <c r="B9" s="156"/>
      <c r="C9" s="324" t="s">
        <v>1584</v>
      </c>
      <c r="D9" s="148" t="s">
        <v>1585</v>
      </c>
      <c r="E9" s="148" t="s">
        <v>33</v>
      </c>
      <c r="F9" s="148" t="s">
        <v>447</v>
      </c>
      <c r="G9" s="154"/>
      <c r="H9" s="116">
        <v>1653</v>
      </c>
      <c r="I9" s="419"/>
      <c r="J9" s="149">
        <v>178800</v>
      </c>
      <c r="K9" s="122"/>
      <c r="L9" s="117">
        <f t="shared" ref="L9:L14" si="0">$H$3</f>
        <v>0</v>
      </c>
      <c r="M9" s="429">
        <f>SUM(H9-(H9*L9))</f>
        <v>1653</v>
      </c>
      <c r="N9" s="415"/>
      <c r="O9" s="429">
        <f t="shared" ref="O9:O14" si="1">K9*M9</f>
        <v>0</v>
      </c>
      <c r="P9" s="432" t="s">
        <v>296</v>
      </c>
      <c r="Q9" s="424">
        <v>0.21199999999999999</v>
      </c>
      <c r="R9" s="436">
        <v>37</v>
      </c>
    </row>
    <row r="10" spans="1:52" ht="30" customHeight="1">
      <c r="A10" s="533" t="s">
        <v>1723</v>
      </c>
      <c r="B10" s="156"/>
      <c r="C10" s="324" t="s">
        <v>1586</v>
      </c>
      <c r="D10" s="148" t="s">
        <v>1587</v>
      </c>
      <c r="E10" s="148" t="s">
        <v>448</v>
      </c>
      <c r="F10" s="148" t="s">
        <v>449</v>
      </c>
      <c r="G10" s="154"/>
      <c r="H10" s="419">
        <v>2110</v>
      </c>
      <c r="I10" s="419"/>
      <c r="J10" s="149">
        <v>228300</v>
      </c>
      <c r="K10" s="122"/>
      <c r="L10" s="117">
        <f t="shared" si="0"/>
        <v>0</v>
      </c>
      <c r="M10" s="576">
        <f t="shared" ref="M10:M14" si="2">SUM(H10-(H10*L10))</f>
        <v>2110</v>
      </c>
      <c r="N10" s="415"/>
      <c r="O10" s="429">
        <f t="shared" si="1"/>
        <v>0</v>
      </c>
      <c r="P10" s="432" t="s">
        <v>297</v>
      </c>
      <c r="Q10" s="424">
        <v>0.24399999999999999</v>
      </c>
      <c r="R10" s="436">
        <v>41</v>
      </c>
    </row>
    <row r="11" spans="1:52" ht="30" customHeight="1">
      <c r="A11" s="305" t="s">
        <v>1724</v>
      </c>
      <c r="B11" s="306"/>
      <c r="C11" s="324" t="s">
        <v>1588</v>
      </c>
      <c r="D11" s="148" t="s">
        <v>1589</v>
      </c>
      <c r="E11" s="307" t="s">
        <v>504</v>
      </c>
      <c r="F11" s="307" t="s">
        <v>505</v>
      </c>
      <c r="G11" s="308"/>
      <c r="H11" s="419">
        <v>2320</v>
      </c>
      <c r="I11" s="419"/>
      <c r="J11" s="149">
        <v>251000</v>
      </c>
      <c r="K11" s="122"/>
      <c r="L11" s="117">
        <f t="shared" si="0"/>
        <v>0</v>
      </c>
      <c r="M11" s="576">
        <f t="shared" si="2"/>
        <v>2320</v>
      </c>
      <c r="N11" s="415"/>
      <c r="O11" s="429">
        <f t="shared" si="1"/>
        <v>0</v>
      </c>
      <c r="P11" s="432" t="s">
        <v>486</v>
      </c>
      <c r="Q11" s="424">
        <v>0.28799999999999998</v>
      </c>
      <c r="R11" s="436">
        <v>55</v>
      </c>
    </row>
    <row r="12" spans="1:52" ht="30" customHeight="1">
      <c r="A12" s="305" t="s">
        <v>1725</v>
      </c>
      <c r="B12" s="306"/>
      <c r="C12" s="324" t="s">
        <v>1590</v>
      </c>
      <c r="D12" s="148" t="s">
        <v>1591</v>
      </c>
      <c r="E12" s="148" t="s">
        <v>506</v>
      </c>
      <c r="F12" s="148" t="s">
        <v>375</v>
      </c>
      <c r="G12" s="308"/>
      <c r="H12" s="419">
        <v>2705</v>
      </c>
      <c r="I12" s="419"/>
      <c r="J12" s="149">
        <v>292600</v>
      </c>
      <c r="K12" s="122"/>
      <c r="L12" s="117">
        <f t="shared" si="0"/>
        <v>0</v>
      </c>
      <c r="M12" s="576">
        <f t="shared" si="2"/>
        <v>2705</v>
      </c>
      <c r="N12" s="415"/>
      <c r="O12" s="429">
        <f t="shared" si="1"/>
        <v>0</v>
      </c>
      <c r="P12" s="432" t="s">
        <v>486</v>
      </c>
      <c r="Q12" s="424">
        <v>0.28799999999999998</v>
      </c>
      <c r="R12" s="436">
        <v>55</v>
      </c>
    </row>
    <row r="13" spans="1:52" ht="30" customHeight="1">
      <c r="A13" s="305" t="s">
        <v>1726</v>
      </c>
      <c r="B13" s="306"/>
      <c r="C13" s="324" t="s">
        <v>1592</v>
      </c>
      <c r="D13" s="148" t="s">
        <v>1593</v>
      </c>
      <c r="E13" s="148" t="s">
        <v>506</v>
      </c>
      <c r="F13" s="148" t="s">
        <v>38</v>
      </c>
      <c r="G13" s="308"/>
      <c r="H13" s="419">
        <v>3703</v>
      </c>
      <c r="I13" s="419"/>
      <c r="J13" s="149">
        <v>400600</v>
      </c>
      <c r="K13" s="122"/>
      <c r="L13" s="117">
        <f t="shared" si="0"/>
        <v>0</v>
      </c>
      <c r="M13" s="576">
        <f t="shared" si="2"/>
        <v>3703</v>
      </c>
      <c r="N13" s="415"/>
      <c r="O13" s="429">
        <f t="shared" si="1"/>
        <v>0</v>
      </c>
      <c r="P13" s="432" t="s">
        <v>507</v>
      </c>
      <c r="Q13" s="424">
        <v>0.48399999999999999</v>
      </c>
      <c r="R13" s="436">
        <v>64</v>
      </c>
    </row>
    <row r="14" spans="1:52" ht="30" customHeight="1">
      <c r="A14" s="305" t="s">
        <v>1727</v>
      </c>
      <c r="B14" s="306"/>
      <c r="C14" s="323" t="s">
        <v>1594</v>
      </c>
      <c r="D14" s="330" t="s">
        <v>1595</v>
      </c>
      <c r="E14" s="330" t="s">
        <v>217</v>
      </c>
      <c r="F14" s="330" t="s">
        <v>471</v>
      </c>
      <c r="G14" s="308"/>
      <c r="H14" s="419">
        <v>4060</v>
      </c>
      <c r="I14" s="419"/>
      <c r="J14" s="149">
        <v>439200</v>
      </c>
      <c r="K14" s="331"/>
      <c r="L14" s="332">
        <f t="shared" si="0"/>
        <v>0</v>
      </c>
      <c r="M14" s="576">
        <f t="shared" si="2"/>
        <v>4060</v>
      </c>
      <c r="N14" s="415"/>
      <c r="O14" s="441">
        <f t="shared" si="1"/>
        <v>0</v>
      </c>
      <c r="P14" s="442" t="s">
        <v>507</v>
      </c>
      <c r="Q14" s="443">
        <v>0.48399999999999999</v>
      </c>
      <c r="R14" s="444">
        <v>69</v>
      </c>
    </row>
    <row r="15" spans="1:52" ht="29.4" customHeight="1">
      <c r="A15" s="731" t="s">
        <v>450</v>
      </c>
      <c r="B15" s="731"/>
      <c r="C15" s="731"/>
      <c r="D15" s="731"/>
      <c r="E15" s="731"/>
      <c r="F15" s="731"/>
      <c r="G15" s="731"/>
      <c r="H15" s="731"/>
      <c r="I15" s="731"/>
      <c r="J15" s="731"/>
      <c r="K15" s="731"/>
      <c r="L15" s="731"/>
      <c r="M15" s="731"/>
      <c r="N15" s="731"/>
      <c r="O15" s="731"/>
      <c r="P15" s="731"/>
      <c r="Q15" s="731"/>
      <c r="R15" s="731"/>
    </row>
    <row r="16" spans="1:52" ht="29.4" customHeight="1">
      <c r="A16" s="1048" t="s">
        <v>1596</v>
      </c>
      <c r="B16" s="1049"/>
      <c r="C16" s="1050"/>
      <c r="D16" s="1050"/>
      <c r="E16" s="1050"/>
      <c r="F16" s="1050"/>
      <c r="G16" s="1050"/>
      <c r="H16" s="1050"/>
      <c r="I16" s="1050"/>
      <c r="J16" s="1050"/>
      <c r="K16" s="1050"/>
      <c r="L16" s="1050"/>
      <c r="M16" s="1050"/>
      <c r="N16" s="1050"/>
      <c r="O16" s="1050"/>
      <c r="P16" s="1050"/>
      <c r="Q16" s="1050"/>
      <c r="R16" s="1051"/>
    </row>
    <row r="17" spans="1:52" ht="15" customHeight="1">
      <c r="A17" s="533" t="s">
        <v>641</v>
      </c>
      <c r="B17" s="156"/>
      <c r="C17" s="324">
        <v>2</v>
      </c>
      <c r="D17" s="148">
        <v>2.5</v>
      </c>
      <c r="E17" s="148"/>
      <c r="F17" s="148"/>
      <c r="G17" s="154"/>
      <c r="H17" s="116">
        <v>297</v>
      </c>
      <c r="I17" s="419"/>
      <c r="J17" s="149">
        <v>35300</v>
      </c>
      <c r="K17" s="122"/>
      <c r="L17" s="117">
        <f>$C$3</f>
        <v>0</v>
      </c>
      <c r="M17" s="429">
        <f>SUM(H17-(H17*L17))</f>
        <v>297</v>
      </c>
      <c r="N17" s="415"/>
      <c r="O17" s="429">
        <f t="shared" ref="O17:O23" si="3">K17*M17</f>
        <v>0</v>
      </c>
      <c r="P17" s="417" t="s">
        <v>298</v>
      </c>
      <c r="Q17" s="430">
        <v>8.4000000000000005E-2</v>
      </c>
      <c r="R17" s="436">
        <v>12.5</v>
      </c>
    </row>
    <row r="18" spans="1:52" ht="15" customHeight="1">
      <c r="A18" s="533" t="s">
        <v>643</v>
      </c>
      <c r="B18" s="156"/>
      <c r="C18" s="324">
        <v>2.5</v>
      </c>
      <c r="D18" s="148">
        <v>2.8</v>
      </c>
      <c r="E18" s="148"/>
      <c r="F18" s="148"/>
      <c r="G18" s="154"/>
      <c r="H18" s="419">
        <v>323</v>
      </c>
      <c r="I18" s="419"/>
      <c r="J18" s="149">
        <v>38400</v>
      </c>
      <c r="K18" s="122"/>
      <c r="L18" s="117">
        <f t="shared" ref="L18:L23" si="4">$C$3</f>
        <v>0</v>
      </c>
      <c r="M18" s="576">
        <f t="shared" ref="M18:M23" si="5">SUM(H18-(H18*L18))</f>
        <v>323</v>
      </c>
      <c r="N18" s="415"/>
      <c r="O18" s="429">
        <f t="shared" si="3"/>
        <v>0</v>
      </c>
      <c r="P18" s="417" t="s">
        <v>298</v>
      </c>
      <c r="Q18" s="430">
        <v>8.4000000000000005E-2</v>
      </c>
      <c r="R18" s="436">
        <v>12.5</v>
      </c>
    </row>
    <row r="19" spans="1:52" s="11" customFormat="1" ht="15" customHeight="1">
      <c r="A19" s="533" t="s">
        <v>645</v>
      </c>
      <c r="B19" s="156"/>
      <c r="C19" s="324">
        <v>3.4</v>
      </c>
      <c r="D19" s="148">
        <v>4</v>
      </c>
      <c r="E19" s="148"/>
      <c r="F19" s="148"/>
      <c r="G19" s="154"/>
      <c r="H19" s="419">
        <v>391</v>
      </c>
      <c r="I19" s="419"/>
      <c r="J19" s="149">
        <v>46400</v>
      </c>
      <c r="K19" s="122"/>
      <c r="L19" s="117">
        <f t="shared" si="4"/>
        <v>0</v>
      </c>
      <c r="M19" s="576">
        <f t="shared" si="5"/>
        <v>391</v>
      </c>
      <c r="N19" s="415"/>
      <c r="O19" s="429">
        <f t="shared" si="3"/>
        <v>0</v>
      </c>
      <c r="P19" s="417" t="s">
        <v>298</v>
      </c>
      <c r="Q19" s="430">
        <v>8.4000000000000005E-2</v>
      </c>
      <c r="R19" s="436">
        <v>12.5</v>
      </c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4"/>
      <c r="AS19" s="74"/>
      <c r="AT19" s="74"/>
      <c r="AU19" s="74"/>
      <c r="AV19" s="74"/>
      <c r="AW19" s="74"/>
      <c r="AX19" s="74"/>
      <c r="AY19" s="74"/>
      <c r="AZ19" s="74"/>
    </row>
    <row r="20" spans="1:52" s="11" customFormat="1" ht="15" customHeight="1">
      <c r="A20" s="533" t="s">
        <v>647</v>
      </c>
      <c r="B20" s="156"/>
      <c r="C20" s="324">
        <v>4.2</v>
      </c>
      <c r="D20" s="148">
        <v>5.4</v>
      </c>
      <c r="E20" s="148"/>
      <c r="F20" s="148"/>
      <c r="G20" s="154"/>
      <c r="H20" s="419">
        <v>585</v>
      </c>
      <c r="I20" s="419"/>
      <c r="J20" s="149">
        <v>69400</v>
      </c>
      <c r="K20" s="122"/>
      <c r="L20" s="117">
        <f t="shared" si="4"/>
        <v>0</v>
      </c>
      <c r="M20" s="576">
        <f t="shared" si="5"/>
        <v>585</v>
      </c>
      <c r="N20" s="415"/>
      <c r="O20" s="429">
        <f t="shared" si="3"/>
        <v>0</v>
      </c>
      <c r="P20" s="417" t="s">
        <v>298</v>
      </c>
      <c r="Q20" s="430">
        <v>8.4000000000000005E-2</v>
      </c>
      <c r="R20" s="436">
        <v>13</v>
      </c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  <c r="AQ20" s="74"/>
      <c r="AR20" s="74"/>
      <c r="AS20" s="74"/>
      <c r="AT20" s="74"/>
      <c r="AU20" s="74"/>
      <c r="AV20" s="74"/>
      <c r="AW20" s="74"/>
      <c r="AX20" s="74"/>
      <c r="AY20" s="74"/>
      <c r="AZ20" s="74"/>
    </row>
    <row r="21" spans="1:52" s="11" customFormat="1" ht="15" customHeight="1">
      <c r="A21" s="533" t="s">
        <v>651</v>
      </c>
      <c r="B21" s="306"/>
      <c r="C21" s="329">
        <v>5.2</v>
      </c>
      <c r="D21" s="307">
        <v>6.3</v>
      </c>
      <c r="E21" s="307"/>
      <c r="F21" s="307"/>
      <c r="G21" s="308"/>
      <c r="H21" s="419">
        <v>961</v>
      </c>
      <c r="I21" s="419"/>
      <c r="J21" s="149">
        <v>114000</v>
      </c>
      <c r="K21" s="122"/>
      <c r="L21" s="117">
        <f t="shared" si="4"/>
        <v>0</v>
      </c>
      <c r="M21" s="576">
        <f t="shared" si="5"/>
        <v>961</v>
      </c>
      <c r="N21" s="415"/>
      <c r="O21" s="429">
        <f t="shared" si="3"/>
        <v>0</v>
      </c>
      <c r="P21" s="417" t="s">
        <v>299</v>
      </c>
      <c r="Q21" s="430">
        <v>0.12</v>
      </c>
      <c r="R21" s="436">
        <v>18</v>
      </c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</row>
    <row r="22" spans="1:52" s="11" customFormat="1" ht="15" customHeight="1">
      <c r="A22" s="533" t="s">
        <v>865</v>
      </c>
      <c r="B22" s="306"/>
      <c r="C22" s="329">
        <v>6</v>
      </c>
      <c r="D22" s="307">
        <v>7</v>
      </c>
      <c r="E22" s="307"/>
      <c r="F22" s="307"/>
      <c r="G22" s="308"/>
      <c r="H22" s="419">
        <v>1112</v>
      </c>
      <c r="I22" s="419"/>
      <c r="J22" s="149">
        <v>132000</v>
      </c>
      <c r="K22" s="122"/>
      <c r="L22" s="117">
        <f t="shared" si="4"/>
        <v>0</v>
      </c>
      <c r="M22" s="576">
        <f t="shared" si="5"/>
        <v>1112</v>
      </c>
      <c r="N22" s="415"/>
      <c r="O22" s="429">
        <f t="shared" si="3"/>
        <v>0</v>
      </c>
      <c r="P22" s="417" t="s">
        <v>299</v>
      </c>
      <c r="Q22" s="430">
        <v>0.12</v>
      </c>
      <c r="R22" s="436">
        <v>18</v>
      </c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  <c r="AZ22" s="74"/>
    </row>
    <row r="23" spans="1:52" s="11" customFormat="1" ht="15" customHeight="1">
      <c r="A23" s="533" t="s">
        <v>654</v>
      </c>
      <c r="B23" s="306"/>
      <c r="C23" s="329">
        <v>7.1</v>
      </c>
      <c r="D23" s="307">
        <v>8</v>
      </c>
      <c r="E23" s="307"/>
      <c r="F23" s="307"/>
      <c r="G23" s="308"/>
      <c r="H23" s="419">
        <v>1142</v>
      </c>
      <c r="I23" s="419"/>
      <c r="J23" s="149">
        <v>135500</v>
      </c>
      <c r="K23" s="122"/>
      <c r="L23" s="117">
        <f t="shared" si="4"/>
        <v>0</v>
      </c>
      <c r="M23" s="576">
        <f t="shared" si="5"/>
        <v>1142</v>
      </c>
      <c r="N23" s="415"/>
      <c r="O23" s="429">
        <f t="shared" si="3"/>
        <v>0</v>
      </c>
      <c r="P23" s="417" t="s">
        <v>299</v>
      </c>
      <c r="Q23" s="430">
        <v>0.12</v>
      </c>
      <c r="R23" s="436">
        <v>18</v>
      </c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  <c r="AF23" s="74"/>
      <c r="AG23" s="74"/>
      <c r="AH23" s="74"/>
      <c r="AI23" s="74"/>
      <c r="AJ23" s="74"/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</row>
    <row r="24" spans="1:52" ht="29.4" customHeight="1">
      <c r="A24" s="849" t="s">
        <v>451</v>
      </c>
      <c r="B24" s="731"/>
      <c r="C24" s="731"/>
      <c r="D24" s="731"/>
      <c r="E24" s="731"/>
      <c r="F24" s="731"/>
      <c r="G24" s="731"/>
      <c r="H24" s="731"/>
      <c r="I24" s="731"/>
      <c r="J24" s="731"/>
      <c r="K24" s="731"/>
      <c r="L24" s="731"/>
      <c r="M24" s="731"/>
      <c r="N24" s="731"/>
      <c r="O24" s="731"/>
      <c r="P24" s="731"/>
      <c r="Q24" s="731"/>
      <c r="R24" s="1052"/>
    </row>
    <row r="25" spans="1:52" ht="29.4" customHeight="1">
      <c r="A25" s="744" t="s">
        <v>1597</v>
      </c>
      <c r="B25" s="1042"/>
      <c r="C25" s="745"/>
      <c r="D25" s="745"/>
      <c r="E25" s="745"/>
      <c r="F25" s="745"/>
      <c r="G25" s="745"/>
      <c r="H25" s="745"/>
      <c r="I25" s="745"/>
      <c r="J25" s="745"/>
      <c r="K25" s="745"/>
      <c r="L25" s="745"/>
      <c r="M25" s="745"/>
      <c r="N25" s="745"/>
      <c r="O25" s="745"/>
      <c r="P25" s="745"/>
      <c r="Q25" s="745"/>
      <c r="R25" s="746"/>
    </row>
    <row r="26" spans="1:52" ht="15" customHeight="1">
      <c r="A26" s="533" t="s">
        <v>629</v>
      </c>
      <c r="B26" s="156"/>
      <c r="C26" s="324">
        <v>2</v>
      </c>
      <c r="D26" s="148">
        <v>2.5</v>
      </c>
      <c r="E26" s="148"/>
      <c r="F26" s="148"/>
      <c r="G26" s="154"/>
      <c r="H26" s="419">
        <v>342</v>
      </c>
      <c r="I26" s="419"/>
      <c r="J26" s="149">
        <v>40600</v>
      </c>
      <c r="K26" s="122"/>
      <c r="L26" s="117">
        <f>$C$3</f>
        <v>0</v>
      </c>
      <c r="M26" s="429">
        <f>SUM(H26-(H26*L26))</f>
        <v>342</v>
      </c>
      <c r="N26" s="415"/>
      <c r="O26" s="429">
        <f t="shared" ref="O26:O27" si="6">K26*M26</f>
        <v>0</v>
      </c>
      <c r="P26" s="417" t="s">
        <v>360</v>
      </c>
      <c r="Q26" s="430">
        <v>6.4000000000000001E-2</v>
      </c>
      <c r="R26" s="435">
        <v>14.5</v>
      </c>
    </row>
    <row r="27" spans="1:52" ht="15" customHeight="1">
      <c r="A27" s="533" t="s">
        <v>631</v>
      </c>
      <c r="B27" s="156"/>
      <c r="C27" s="324">
        <v>2.5</v>
      </c>
      <c r="D27" s="148">
        <v>2.8</v>
      </c>
      <c r="E27" s="148"/>
      <c r="F27" s="148"/>
      <c r="G27" s="154"/>
      <c r="H27" s="419">
        <v>376</v>
      </c>
      <c r="I27" s="419"/>
      <c r="J27" s="149">
        <v>44700</v>
      </c>
      <c r="K27" s="122"/>
      <c r="L27" s="117">
        <f t="shared" ref="L27:L35" si="7">$C$3</f>
        <v>0</v>
      </c>
      <c r="M27" s="576">
        <f t="shared" ref="M27:M29" si="8">SUM(H27-(H27*L27))</f>
        <v>376</v>
      </c>
      <c r="N27" s="415"/>
      <c r="O27" s="429">
        <f t="shared" si="6"/>
        <v>0</v>
      </c>
      <c r="P27" s="417" t="s">
        <v>360</v>
      </c>
      <c r="Q27" s="430">
        <v>6.4000000000000001E-2</v>
      </c>
      <c r="R27" s="435">
        <v>14.5</v>
      </c>
    </row>
    <row r="28" spans="1:52" s="11" customFormat="1" ht="15" customHeight="1">
      <c r="A28" s="533" t="s">
        <v>633</v>
      </c>
      <c r="B28" s="156"/>
      <c r="C28" s="324">
        <v>3.4</v>
      </c>
      <c r="D28" s="148">
        <v>4</v>
      </c>
      <c r="E28" s="148"/>
      <c r="F28" s="148"/>
      <c r="G28" s="154"/>
      <c r="H28" s="419">
        <v>448</v>
      </c>
      <c r="I28" s="419"/>
      <c r="J28" s="149">
        <v>53200</v>
      </c>
      <c r="K28" s="122"/>
      <c r="L28" s="117">
        <f t="shared" si="7"/>
        <v>0</v>
      </c>
      <c r="M28" s="576">
        <f t="shared" si="8"/>
        <v>448</v>
      </c>
      <c r="N28" s="415"/>
      <c r="O28" s="429">
        <f>K28*M28</f>
        <v>0</v>
      </c>
      <c r="P28" s="417" t="s">
        <v>360</v>
      </c>
      <c r="Q28" s="430">
        <v>6.4000000000000001E-2</v>
      </c>
      <c r="R28" s="435">
        <v>14.5</v>
      </c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O28" s="74"/>
      <c r="AP28" s="74"/>
      <c r="AQ28" s="74"/>
      <c r="AR28" s="74"/>
      <c r="AS28" s="74"/>
      <c r="AT28" s="74"/>
      <c r="AU28" s="74"/>
      <c r="AV28" s="74"/>
      <c r="AW28" s="74"/>
      <c r="AX28" s="74"/>
      <c r="AY28" s="74"/>
      <c r="AZ28" s="74"/>
    </row>
    <row r="29" spans="1:52" s="11" customFormat="1" ht="15" customHeight="1">
      <c r="A29" s="533" t="s">
        <v>635</v>
      </c>
      <c r="B29" s="156"/>
      <c r="C29" s="324">
        <v>4.2</v>
      </c>
      <c r="D29" s="148">
        <v>5.4</v>
      </c>
      <c r="E29" s="148"/>
      <c r="F29" s="148"/>
      <c r="G29" s="154"/>
      <c r="H29" s="419">
        <v>693</v>
      </c>
      <c r="I29" s="419"/>
      <c r="J29" s="149">
        <v>82300</v>
      </c>
      <c r="K29" s="122"/>
      <c r="L29" s="117">
        <f t="shared" si="7"/>
        <v>0</v>
      </c>
      <c r="M29" s="576">
        <f t="shared" si="8"/>
        <v>693</v>
      </c>
      <c r="N29" s="415"/>
      <c r="O29" s="429">
        <f>K29*M29</f>
        <v>0</v>
      </c>
      <c r="P29" s="417" t="s">
        <v>360</v>
      </c>
      <c r="Q29" s="430">
        <v>6.4000000000000001E-2</v>
      </c>
      <c r="R29" s="435">
        <v>15</v>
      </c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74"/>
      <c r="AH29" s="74"/>
      <c r="AI29" s="74"/>
      <c r="AJ29" s="74"/>
      <c r="AK29" s="74"/>
      <c r="AL29" s="74"/>
      <c r="AM29" s="74"/>
      <c r="AN29" s="74"/>
      <c r="AO29" s="74"/>
      <c r="AP29" s="74"/>
      <c r="AQ29" s="74"/>
      <c r="AR29" s="74"/>
      <c r="AS29" s="74"/>
      <c r="AT29" s="74"/>
      <c r="AU29" s="74"/>
      <c r="AV29" s="74"/>
      <c r="AW29" s="74"/>
      <c r="AX29" s="74"/>
      <c r="AY29" s="74"/>
      <c r="AZ29" s="74"/>
    </row>
    <row r="30" spans="1:52" ht="29.4" customHeight="1">
      <c r="A30" s="849" t="s">
        <v>451</v>
      </c>
      <c r="B30" s="731"/>
      <c r="C30" s="731"/>
      <c r="D30" s="731"/>
      <c r="E30" s="731"/>
      <c r="F30" s="731"/>
      <c r="G30" s="731"/>
      <c r="H30" s="731"/>
      <c r="I30" s="731"/>
      <c r="J30" s="731"/>
      <c r="K30" s="731"/>
      <c r="L30" s="731"/>
      <c r="M30" s="731"/>
      <c r="N30" s="731"/>
      <c r="O30" s="731"/>
      <c r="P30" s="731"/>
      <c r="Q30" s="731"/>
      <c r="R30" s="1052"/>
    </row>
    <row r="31" spans="1:52" ht="29.4" customHeight="1">
      <c r="A31" s="744" t="s">
        <v>1598</v>
      </c>
      <c r="B31" s="1042"/>
      <c r="C31" s="745"/>
      <c r="D31" s="745"/>
      <c r="E31" s="745"/>
      <c r="F31" s="745"/>
      <c r="G31" s="745"/>
      <c r="H31" s="745"/>
      <c r="I31" s="745"/>
      <c r="J31" s="745"/>
      <c r="K31" s="745"/>
      <c r="L31" s="745"/>
      <c r="M31" s="745"/>
      <c r="N31" s="745"/>
      <c r="O31" s="745"/>
      <c r="P31" s="745"/>
      <c r="Q31" s="745"/>
      <c r="R31" s="746"/>
    </row>
    <row r="32" spans="1:52" ht="15" customHeight="1">
      <c r="A32" s="533" t="s">
        <v>637</v>
      </c>
      <c r="B32" s="156"/>
      <c r="C32" s="324">
        <v>2</v>
      </c>
      <c r="D32" s="148">
        <v>2.5</v>
      </c>
      <c r="E32" s="148"/>
      <c r="F32" s="148"/>
      <c r="G32" s="154"/>
      <c r="H32" s="419">
        <v>349</v>
      </c>
      <c r="I32" s="419"/>
      <c r="J32" s="149">
        <v>41500</v>
      </c>
      <c r="K32" s="122"/>
      <c r="L32" s="117">
        <f>$C$3</f>
        <v>0</v>
      </c>
      <c r="M32" s="429">
        <f>SUM(H32-(H32*L32))</f>
        <v>349</v>
      </c>
      <c r="N32" s="415"/>
      <c r="O32" s="429">
        <f>K32*M32</f>
        <v>0</v>
      </c>
      <c r="P32" s="417" t="s">
        <v>360</v>
      </c>
      <c r="Q32" s="430">
        <v>6.4000000000000001E-2</v>
      </c>
      <c r="R32" s="435">
        <v>14.5</v>
      </c>
    </row>
    <row r="33" spans="1:52" s="11" customFormat="1" ht="15" customHeight="1">
      <c r="A33" s="533" t="s">
        <v>638</v>
      </c>
      <c r="B33" s="156"/>
      <c r="C33" s="324">
        <v>2.5</v>
      </c>
      <c r="D33" s="148">
        <v>2.8</v>
      </c>
      <c r="E33" s="148"/>
      <c r="F33" s="148"/>
      <c r="G33" s="154"/>
      <c r="H33" s="419">
        <v>380</v>
      </c>
      <c r="I33" s="419"/>
      <c r="J33" s="149">
        <v>45100</v>
      </c>
      <c r="K33" s="122"/>
      <c r="L33" s="117">
        <f t="shared" si="7"/>
        <v>0</v>
      </c>
      <c r="M33" s="576">
        <f t="shared" ref="M33:M35" si="9">SUM(H33-(H33*L33))</f>
        <v>380</v>
      </c>
      <c r="N33" s="415"/>
      <c r="O33" s="429">
        <f>K33*M33</f>
        <v>0</v>
      </c>
      <c r="P33" s="417" t="s">
        <v>360</v>
      </c>
      <c r="Q33" s="430">
        <v>6.4000000000000001E-2</v>
      </c>
      <c r="R33" s="435">
        <v>14.5</v>
      </c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  <c r="AF33" s="74"/>
      <c r="AG33" s="74"/>
      <c r="AH33" s="74"/>
      <c r="AI33" s="74"/>
      <c r="AJ33" s="74"/>
      <c r="AK33" s="74"/>
      <c r="AL33" s="74"/>
      <c r="AM33" s="74"/>
      <c r="AN33" s="74"/>
      <c r="AO33" s="74"/>
      <c r="AP33" s="74"/>
      <c r="AQ33" s="74"/>
      <c r="AR33" s="74"/>
      <c r="AS33" s="74"/>
      <c r="AT33" s="74"/>
      <c r="AU33" s="74"/>
      <c r="AV33" s="74"/>
      <c r="AW33" s="74"/>
      <c r="AX33" s="74"/>
      <c r="AY33" s="74"/>
      <c r="AZ33" s="74"/>
    </row>
    <row r="34" spans="1:52" s="11" customFormat="1" ht="15" customHeight="1">
      <c r="A34" s="533" t="s">
        <v>639</v>
      </c>
      <c r="B34" s="156"/>
      <c r="C34" s="324">
        <v>3.4</v>
      </c>
      <c r="D34" s="148">
        <v>4</v>
      </c>
      <c r="E34" s="148"/>
      <c r="F34" s="148"/>
      <c r="G34" s="154"/>
      <c r="H34" s="419">
        <v>457</v>
      </c>
      <c r="I34" s="419"/>
      <c r="J34" s="149">
        <v>54300</v>
      </c>
      <c r="K34" s="122"/>
      <c r="L34" s="117">
        <f t="shared" si="7"/>
        <v>0</v>
      </c>
      <c r="M34" s="576">
        <f t="shared" si="9"/>
        <v>457</v>
      </c>
      <c r="N34" s="415"/>
      <c r="O34" s="429">
        <f t="shared" ref="O34:O35" si="10">K34*M34</f>
        <v>0</v>
      </c>
      <c r="P34" s="417" t="s">
        <v>360</v>
      </c>
      <c r="Q34" s="430">
        <v>6.4000000000000001E-2</v>
      </c>
      <c r="R34" s="435">
        <v>14.5</v>
      </c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74"/>
      <c r="AL34" s="74"/>
      <c r="AM34" s="74"/>
      <c r="AN34" s="74"/>
      <c r="AO34" s="74"/>
      <c r="AP34" s="74"/>
      <c r="AQ34" s="74"/>
      <c r="AR34" s="74"/>
      <c r="AS34" s="74"/>
      <c r="AT34" s="74"/>
      <c r="AU34" s="74"/>
      <c r="AV34" s="74"/>
      <c r="AW34" s="74"/>
      <c r="AX34" s="74"/>
      <c r="AY34" s="74"/>
      <c r="AZ34" s="74"/>
    </row>
    <row r="35" spans="1:52" s="11" customFormat="1" ht="15" customHeight="1">
      <c r="A35" s="533" t="s">
        <v>640</v>
      </c>
      <c r="B35" s="156"/>
      <c r="C35" s="324">
        <v>4.2</v>
      </c>
      <c r="D35" s="148">
        <v>5.4</v>
      </c>
      <c r="E35" s="148"/>
      <c r="F35" s="148"/>
      <c r="G35" s="154"/>
      <c r="H35" s="419">
        <v>703</v>
      </c>
      <c r="I35" s="419"/>
      <c r="J35" s="149">
        <v>83400</v>
      </c>
      <c r="K35" s="122"/>
      <c r="L35" s="117">
        <f t="shared" si="7"/>
        <v>0</v>
      </c>
      <c r="M35" s="576">
        <f t="shared" si="9"/>
        <v>703</v>
      </c>
      <c r="N35" s="415"/>
      <c r="O35" s="429">
        <f t="shared" si="10"/>
        <v>0</v>
      </c>
      <c r="P35" s="417" t="s">
        <v>360</v>
      </c>
      <c r="Q35" s="430">
        <v>6.4000000000000001E-2</v>
      </c>
      <c r="R35" s="435">
        <v>15</v>
      </c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4"/>
      <c r="AG35" s="74"/>
      <c r="AH35" s="74"/>
      <c r="AI35" s="74"/>
      <c r="AJ35" s="74"/>
      <c r="AK35" s="74"/>
      <c r="AL35" s="74"/>
      <c r="AM35" s="74"/>
      <c r="AN35" s="74"/>
      <c r="AO35" s="74"/>
      <c r="AP35" s="74"/>
      <c r="AQ35" s="74"/>
      <c r="AR35" s="74"/>
      <c r="AS35" s="74"/>
      <c r="AT35" s="74"/>
      <c r="AU35" s="74"/>
      <c r="AV35" s="74"/>
      <c r="AW35" s="74"/>
      <c r="AX35" s="74"/>
      <c r="AY35" s="74"/>
      <c r="AZ35" s="74"/>
    </row>
    <row r="36" spans="1:52" ht="29.4" customHeight="1">
      <c r="A36" s="849" t="s">
        <v>537</v>
      </c>
      <c r="B36" s="731"/>
      <c r="C36" s="731"/>
      <c r="D36" s="731"/>
      <c r="E36" s="731"/>
      <c r="F36" s="731"/>
      <c r="G36" s="731"/>
      <c r="H36" s="731"/>
      <c r="I36" s="731"/>
      <c r="J36" s="731"/>
      <c r="K36" s="731"/>
      <c r="L36" s="731"/>
      <c r="M36" s="731"/>
      <c r="N36" s="731"/>
      <c r="O36" s="731"/>
      <c r="P36" s="731"/>
      <c r="Q36" s="731"/>
      <c r="R36" s="1052"/>
    </row>
    <row r="37" spans="1:52" ht="29.4" customHeight="1">
      <c r="A37" s="734" t="s">
        <v>1599</v>
      </c>
      <c r="B37" s="734"/>
      <c r="C37" s="734"/>
      <c r="D37" s="734"/>
      <c r="E37" s="734"/>
      <c r="F37" s="734"/>
      <c r="G37" s="734"/>
      <c r="H37" s="734"/>
      <c r="I37" s="734"/>
      <c r="J37" s="734"/>
      <c r="K37" s="734"/>
      <c r="L37" s="734"/>
      <c r="M37" s="734"/>
      <c r="N37" s="734"/>
      <c r="O37" s="734"/>
      <c r="P37" s="734"/>
      <c r="Q37" s="734"/>
      <c r="R37" s="734"/>
    </row>
    <row r="38" spans="1:52" ht="15" customHeight="1">
      <c r="A38" s="533" t="s">
        <v>621</v>
      </c>
      <c r="B38" s="156"/>
      <c r="C38" s="324">
        <v>2</v>
      </c>
      <c r="D38" s="148">
        <v>2.5</v>
      </c>
      <c r="E38" s="148"/>
      <c r="F38" s="148"/>
      <c r="G38" s="154"/>
      <c r="H38" s="419">
        <v>643</v>
      </c>
      <c r="I38" s="419"/>
      <c r="J38" s="149">
        <v>76300</v>
      </c>
      <c r="K38" s="122"/>
      <c r="L38" s="117">
        <f>$C$3</f>
        <v>0</v>
      </c>
      <c r="M38" s="429">
        <f>SUM(H38-(H38*L38))</f>
        <v>643</v>
      </c>
      <c r="N38" s="415"/>
      <c r="O38" s="429">
        <f>K38*M38</f>
        <v>0</v>
      </c>
      <c r="P38" s="417" t="s">
        <v>298</v>
      </c>
      <c r="Q38" s="430">
        <v>8.4000000000000005E-2</v>
      </c>
      <c r="R38" s="436">
        <v>12.5</v>
      </c>
    </row>
    <row r="39" spans="1:52" ht="15" customHeight="1">
      <c r="A39" s="533" t="s">
        <v>623</v>
      </c>
      <c r="B39" s="156"/>
      <c r="C39" s="324">
        <v>2.5</v>
      </c>
      <c r="D39" s="148">
        <v>2.8</v>
      </c>
      <c r="E39" s="148"/>
      <c r="F39" s="148"/>
      <c r="G39" s="154"/>
      <c r="H39" s="419">
        <v>679</v>
      </c>
      <c r="I39" s="419"/>
      <c r="J39" s="149">
        <v>80600</v>
      </c>
      <c r="K39" s="122"/>
      <c r="L39" s="117">
        <f>$C$3</f>
        <v>0</v>
      </c>
      <c r="M39" s="576">
        <f t="shared" ref="M39:M41" si="11">SUM(H39-(H39*L39))</f>
        <v>679</v>
      </c>
      <c r="N39" s="415"/>
      <c r="O39" s="429">
        <f>K39*M39</f>
        <v>0</v>
      </c>
      <c r="P39" s="417" t="s">
        <v>298</v>
      </c>
      <c r="Q39" s="430">
        <v>8.4000000000000005E-2</v>
      </c>
      <c r="R39" s="436">
        <v>12.5</v>
      </c>
    </row>
    <row r="40" spans="1:52" s="11" customFormat="1" ht="15" customHeight="1">
      <c r="A40" s="533" t="s">
        <v>625</v>
      </c>
      <c r="B40" s="156"/>
      <c r="C40" s="324">
        <v>3.4</v>
      </c>
      <c r="D40" s="148">
        <v>4</v>
      </c>
      <c r="E40" s="148"/>
      <c r="F40" s="148"/>
      <c r="G40" s="154"/>
      <c r="H40" s="419">
        <v>785</v>
      </c>
      <c r="I40" s="419"/>
      <c r="J40" s="149">
        <v>93200</v>
      </c>
      <c r="K40" s="122"/>
      <c r="L40" s="117">
        <f>$C$3</f>
        <v>0</v>
      </c>
      <c r="M40" s="576">
        <f t="shared" si="11"/>
        <v>785</v>
      </c>
      <c r="N40" s="415"/>
      <c r="O40" s="429">
        <f>K40*M40</f>
        <v>0</v>
      </c>
      <c r="P40" s="417" t="s">
        <v>298</v>
      </c>
      <c r="Q40" s="430">
        <v>8.4000000000000005E-2</v>
      </c>
      <c r="R40" s="436">
        <v>13</v>
      </c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4"/>
      <c r="AF40" s="74"/>
      <c r="AG40" s="74"/>
      <c r="AH40" s="74"/>
      <c r="AI40" s="74"/>
      <c r="AJ40" s="74"/>
      <c r="AK40" s="74"/>
      <c r="AL40" s="74"/>
      <c r="AM40" s="74"/>
      <c r="AN40" s="74"/>
      <c r="AO40" s="74"/>
      <c r="AP40" s="74"/>
      <c r="AQ40" s="74"/>
      <c r="AR40" s="74"/>
      <c r="AS40" s="74"/>
      <c r="AT40" s="74"/>
      <c r="AU40" s="74"/>
      <c r="AV40" s="74"/>
      <c r="AW40" s="74"/>
      <c r="AX40" s="74"/>
      <c r="AY40" s="74"/>
      <c r="AZ40" s="74"/>
    </row>
    <row r="41" spans="1:52" s="11" customFormat="1" ht="15" customHeight="1">
      <c r="A41" s="533" t="s">
        <v>627</v>
      </c>
      <c r="B41" s="156"/>
      <c r="C41" s="324">
        <v>4.2</v>
      </c>
      <c r="D41" s="148">
        <v>5.4</v>
      </c>
      <c r="E41" s="148"/>
      <c r="F41" s="148"/>
      <c r="G41" s="154"/>
      <c r="H41" s="419">
        <v>899</v>
      </c>
      <c r="I41" s="419"/>
      <c r="J41" s="149">
        <v>106700</v>
      </c>
      <c r="K41" s="122"/>
      <c r="L41" s="117">
        <f>$C$3</f>
        <v>0</v>
      </c>
      <c r="M41" s="576">
        <f t="shared" si="11"/>
        <v>899</v>
      </c>
      <c r="N41" s="415"/>
      <c r="O41" s="429">
        <f>K41*M41</f>
        <v>0</v>
      </c>
      <c r="P41" s="417" t="s">
        <v>298</v>
      </c>
      <c r="Q41" s="430">
        <v>8.4000000000000005E-2</v>
      </c>
      <c r="R41" s="436">
        <v>13</v>
      </c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4"/>
      <c r="AF41" s="74"/>
      <c r="AG41" s="74"/>
      <c r="AH41" s="74"/>
      <c r="AI41" s="74"/>
      <c r="AJ41" s="74"/>
      <c r="AK41" s="74"/>
      <c r="AL41" s="74"/>
      <c r="AM41" s="74"/>
      <c r="AN41" s="74"/>
      <c r="AO41" s="74"/>
      <c r="AP41" s="74"/>
      <c r="AQ41" s="74"/>
      <c r="AR41" s="74"/>
      <c r="AS41" s="74"/>
      <c r="AT41" s="74"/>
      <c r="AU41" s="74"/>
      <c r="AV41" s="74"/>
      <c r="AW41" s="74"/>
      <c r="AX41" s="74"/>
      <c r="AY41" s="74"/>
      <c r="AZ41" s="74"/>
    </row>
    <row r="42" spans="1:52" ht="29.4" customHeight="1">
      <c r="A42" s="849" t="s">
        <v>452</v>
      </c>
      <c r="B42" s="731"/>
      <c r="C42" s="731"/>
      <c r="D42" s="731"/>
      <c r="E42" s="731"/>
      <c r="F42" s="731"/>
      <c r="G42" s="731"/>
      <c r="H42" s="731"/>
      <c r="I42" s="731"/>
      <c r="J42" s="731"/>
      <c r="K42" s="731"/>
      <c r="L42" s="731"/>
      <c r="M42" s="731"/>
      <c r="N42" s="731"/>
      <c r="O42" s="118"/>
      <c r="P42" s="119"/>
      <c r="Q42" s="119"/>
      <c r="R42" s="228"/>
    </row>
    <row r="43" spans="1:52" ht="29.4" customHeight="1">
      <c r="A43" s="744" t="s">
        <v>461</v>
      </c>
      <c r="B43" s="1042"/>
      <c r="C43" s="745"/>
      <c r="D43" s="745"/>
      <c r="E43" s="745"/>
      <c r="F43" s="745"/>
      <c r="G43" s="745"/>
      <c r="H43" s="745"/>
      <c r="I43" s="745"/>
      <c r="J43" s="745"/>
      <c r="K43" s="745"/>
      <c r="L43" s="745"/>
      <c r="M43" s="745"/>
      <c r="N43" s="745"/>
      <c r="O43" s="745"/>
      <c r="P43" s="745"/>
      <c r="Q43" s="745"/>
      <c r="R43" s="746"/>
    </row>
    <row r="44" spans="1:52" ht="15" customHeight="1">
      <c r="A44" s="793" t="s">
        <v>866</v>
      </c>
      <c r="B44" s="418" t="s">
        <v>866</v>
      </c>
      <c r="C44" s="1043">
        <v>2</v>
      </c>
      <c r="D44" s="1043">
        <v>2.5</v>
      </c>
      <c r="E44" s="814"/>
      <c r="F44" s="814"/>
      <c r="G44" s="1045">
        <v>935</v>
      </c>
      <c r="H44" s="419">
        <v>839</v>
      </c>
      <c r="I44" s="718">
        <v>101200</v>
      </c>
      <c r="J44" s="612">
        <v>90800</v>
      </c>
      <c r="K44" s="1013"/>
      <c r="L44" s="1005">
        <f t="shared" ref="L44:L54" si="12">$H$3</f>
        <v>0</v>
      </c>
      <c r="M44" s="1001">
        <f>G44*(100%-$H$3)</f>
        <v>935</v>
      </c>
      <c r="N44" s="521">
        <f>H44*(100%-$H$3)</f>
        <v>839</v>
      </c>
      <c r="O44" s="1001">
        <f>K44*M44</f>
        <v>0</v>
      </c>
      <c r="P44" s="417" t="s">
        <v>121</v>
      </c>
      <c r="Q44" s="430">
        <v>0.121</v>
      </c>
      <c r="R44" s="435">
        <v>19</v>
      </c>
    </row>
    <row r="45" spans="1:52" s="2" customFormat="1" ht="15" customHeight="1">
      <c r="A45" s="794"/>
      <c r="B45" s="418" t="s">
        <v>1128</v>
      </c>
      <c r="C45" s="1044"/>
      <c r="D45" s="1044"/>
      <c r="E45" s="814"/>
      <c r="F45" s="814"/>
      <c r="G45" s="1046"/>
      <c r="H45" s="419">
        <v>96</v>
      </c>
      <c r="I45" s="839"/>
      <c r="J45" s="612">
        <v>10400</v>
      </c>
      <c r="K45" s="1015"/>
      <c r="L45" s="1006"/>
      <c r="M45" s="1002"/>
      <c r="N45" s="521">
        <f t="shared" ref="N45:N55" si="13">H45*(100%-$H$3)</f>
        <v>96</v>
      </c>
      <c r="O45" s="1002"/>
      <c r="P45" s="431" t="s">
        <v>412</v>
      </c>
      <c r="Q45" s="430">
        <v>1.7999999999999999E-2</v>
      </c>
      <c r="R45" s="435">
        <v>4.5</v>
      </c>
      <c r="S45" s="36"/>
      <c r="T45" s="74"/>
      <c r="U45" s="74"/>
      <c r="V45" s="74"/>
      <c r="W45" s="74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</row>
    <row r="46" spans="1:52" s="11" customFormat="1" ht="15" customHeight="1">
      <c r="A46" s="721" t="s">
        <v>713</v>
      </c>
      <c r="B46" s="418" t="s">
        <v>713</v>
      </c>
      <c r="C46" s="1043">
        <v>2.5</v>
      </c>
      <c r="D46" s="1043">
        <v>3.2</v>
      </c>
      <c r="E46" s="814"/>
      <c r="F46" s="814"/>
      <c r="G46" s="1045">
        <v>951</v>
      </c>
      <c r="H46" s="419">
        <v>855</v>
      </c>
      <c r="I46" s="718">
        <v>102900</v>
      </c>
      <c r="J46" s="612">
        <v>92500</v>
      </c>
      <c r="K46" s="1013"/>
      <c r="L46" s="1005">
        <f t="shared" si="12"/>
        <v>0</v>
      </c>
      <c r="M46" s="1001">
        <f t="shared" ref="M46" si="14">G46*(100%-$H$3)</f>
        <v>951</v>
      </c>
      <c r="N46" s="521">
        <f t="shared" si="13"/>
        <v>855</v>
      </c>
      <c r="O46" s="1001">
        <f t="shared" ref="O46" si="15">K46*M46</f>
        <v>0</v>
      </c>
      <c r="P46" s="417" t="s">
        <v>121</v>
      </c>
      <c r="Q46" s="430">
        <v>0.121</v>
      </c>
      <c r="R46" s="435">
        <v>19</v>
      </c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O46" s="74"/>
      <c r="AP46" s="74"/>
      <c r="AQ46" s="74"/>
      <c r="AR46" s="74"/>
      <c r="AS46" s="74"/>
      <c r="AT46" s="74"/>
      <c r="AU46" s="74"/>
      <c r="AV46" s="74"/>
      <c r="AW46" s="74"/>
      <c r="AX46" s="74"/>
      <c r="AY46" s="74"/>
      <c r="AZ46" s="74"/>
    </row>
    <row r="47" spans="1:52" s="11" customFormat="1" ht="15" customHeight="1">
      <c r="A47" s="722"/>
      <c r="B47" s="418" t="s">
        <v>1128</v>
      </c>
      <c r="C47" s="1044"/>
      <c r="D47" s="1044"/>
      <c r="E47" s="814"/>
      <c r="F47" s="814"/>
      <c r="G47" s="1046"/>
      <c r="H47" s="419">
        <v>96</v>
      </c>
      <c r="I47" s="839"/>
      <c r="J47" s="612">
        <v>10400</v>
      </c>
      <c r="K47" s="1015"/>
      <c r="L47" s="1006"/>
      <c r="M47" s="1002"/>
      <c r="N47" s="521">
        <f t="shared" si="13"/>
        <v>96</v>
      </c>
      <c r="O47" s="1002"/>
      <c r="P47" s="431" t="s">
        <v>412</v>
      </c>
      <c r="Q47" s="430">
        <v>1.7999999999999999E-2</v>
      </c>
      <c r="R47" s="435">
        <v>4.5</v>
      </c>
      <c r="S47" s="74"/>
      <c r="T47" s="74"/>
      <c r="U47" s="74"/>
      <c r="V47" s="74"/>
      <c r="W47" s="74"/>
      <c r="X47" s="36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</row>
    <row r="48" spans="1:52" s="11" customFormat="1" ht="15" customHeight="1">
      <c r="A48" s="721" t="s">
        <v>715</v>
      </c>
      <c r="B48" s="418" t="s">
        <v>715</v>
      </c>
      <c r="C48" s="1043">
        <v>3.5</v>
      </c>
      <c r="D48" s="1043">
        <v>4.0999999999999996</v>
      </c>
      <c r="E48" s="814"/>
      <c r="F48" s="814"/>
      <c r="G48" s="1045">
        <v>975</v>
      </c>
      <c r="H48" s="419">
        <v>879</v>
      </c>
      <c r="I48" s="718">
        <v>105500</v>
      </c>
      <c r="J48" s="612">
        <v>95100</v>
      </c>
      <c r="K48" s="1013"/>
      <c r="L48" s="1005">
        <f t="shared" si="12"/>
        <v>0</v>
      </c>
      <c r="M48" s="1001">
        <f t="shared" ref="M48" si="16">G48*(100%-$H$3)</f>
        <v>975</v>
      </c>
      <c r="N48" s="521">
        <f t="shared" si="13"/>
        <v>879</v>
      </c>
      <c r="O48" s="1001">
        <f t="shared" ref="O48" si="17">K48*M48</f>
        <v>0</v>
      </c>
      <c r="P48" s="417" t="s">
        <v>121</v>
      </c>
      <c r="Q48" s="430">
        <v>0.121</v>
      </c>
      <c r="R48" s="435">
        <v>19</v>
      </c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</row>
    <row r="49" spans="1:52" s="11" customFormat="1" ht="15" customHeight="1">
      <c r="A49" s="722"/>
      <c r="B49" s="418" t="s">
        <v>1128</v>
      </c>
      <c r="C49" s="1044"/>
      <c r="D49" s="1044"/>
      <c r="E49" s="814"/>
      <c r="F49" s="814"/>
      <c r="G49" s="1046"/>
      <c r="H49" s="419">
        <v>96</v>
      </c>
      <c r="I49" s="839"/>
      <c r="J49" s="612">
        <v>10400</v>
      </c>
      <c r="K49" s="1015"/>
      <c r="L49" s="1006"/>
      <c r="M49" s="1002"/>
      <c r="N49" s="521">
        <f t="shared" si="13"/>
        <v>96</v>
      </c>
      <c r="O49" s="1002"/>
      <c r="P49" s="431" t="s">
        <v>412</v>
      </c>
      <c r="Q49" s="430">
        <v>1.7999999999999999E-2</v>
      </c>
      <c r="R49" s="435">
        <v>4.5</v>
      </c>
      <c r="S49" s="74"/>
      <c r="T49" s="74"/>
      <c r="U49" s="74"/>
      <c r="V49" s="74"/>
      <c r="W49" s="74"/>
      <c r="X49" s="36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</row>
    <row r="50" spans="1:52" s="11" customFormat="1" ht="15" customHeight="1">
      <c r="A50" s="721" t="s">
        <v>718</v>
      </c>
      <c r="B50" s="418" t="s">
        <v>718</v>
      </c>
      <c r="C50" s="1043">
        <v>4.3</v>
      </c>
      <c r="D50" s="1043">
        <v>5</v>
      </c>
      <c r="E50" s="814"/>
      <c r="F50" s="814"/>
      <c r="G50" s="1045">
        <v>1042</v>
      </c>
      <c r="H50" s="419">
        <v>946</v>
      </c>
      <c r="I50" s="718">
        <v>112800</v>
      </c>
      <c r="J50" s="612">
        <v>102400</v>
      </c>
      <c r="K50" s="1013"/>
      <c r="L50" s="1005">
        <f t="shared" si="12"/>
        <v>0</v>
      </c>
      <c r="M50" s="1001">
        <f t="shared" ref="M50" si="18">G50*(100%-$H$3)</f>
        <v>1042</v>
      </c>
      <c r="N50" s="521">
        <f t="shared" si="13"/>
        <v>946</v>
      </c>
      <c r="O50" s="1001">
        <f t="shared" ref="O50" si="19">K50*M50</f>
        <v>0</v>
      </c>
      <c r="P50" s="417" t="s">
        <v>121</v>
      </c>
      <c r="Q50" s="430">
        <v>0.121</v>
      </c>
      <c r="R50" s="435">
        <v>19</v>
      </c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</row>
    <row r="51" spans="1:52" s="11" customFormat="1" ht="15" customHeight="1">
      <c r="A51" s="722"/>
      <c r="B51" s="418" t="s">
        <v>1128</v>
      </c>
      <c r="C51" s="1044"/>
      <c r="D51" s="1044"/>
      <c r="E51" s="814"/>
      <c r="F51" s="814"/>
      <c r="G51" s="1046"/>
      <c r="H51" s="419">
        <v>96</v>
      </c>
      <c r="I51" s="839"/>
      <c r="J51" s="612">
        <v>10400</v>
      </c>
      <c r="K51" s="1015"/>
      <c r="L51" s="1006"/>
      <c r="M51" s="1002"/>
      <c r="N51" s="521">
        <f t="shared" si="13"/>
        <v>96</v>
      </c>
      <c r="O51" s="1002"/>
      <c r="P51" s="431" t="s">
        <v>412</v>
      </c>
      <c r="Q51" s="430">
        <v>1.7999999999999999E-2</v>
      </c>
      <c r="R51" s="435">
        <v>4.5</v>
      </c>
      <c r="S51" s="74"/>
      <c r="T51" s="74"/>
      <c r="U51" s="74"/>
      <c r="V51" s="74"/>
      <c r="W51" s="74"/>
      <c r="X51" s="36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</row>
    <row r="52" spans="1:52" s="11" customFormat="1" ht="15" customHeight="1">
      <c r="A52" s="721" t="s">
        <v>721</v>
      </c>
      <c r="B52" s="418" t="s">
        <v>721</v>
      </c>
      <c r="C52" s="1043">
        <v>5.2</v>
      </c>
      <c r="D52" s="1043">
        <v>6</v>
      </c>
      <c r="E52" s="814"/>
      <c r="F52" s="814"/>
      <c r="G52" s="1045">
        <v>1079</v>
      </c>
      <c r="H52" s="419">
        <v>983</v>
      </c>
      <c r="I52" s="718">
        <v>116800</v>
      </c>
      <c r="J52" s="612">
        <v>106400</v>
      </c>
      <c r="K52" s="1013"/>
      <c r="L52" s="1005">
        <f t="shared" si="12"/>
        <v>0</v>
      </c>
      <c r="M52" s="1001">
        <f t="shared" ref="M52" si="20">G52*(100%-$H$3)</f>
        <v>1079</v>
      </c>
      <c r="N52" s="521">
        <f t="shared" si="13"/>
        <v>983</v>
      </c>
      <c r="O52" s="1001">
        <f t="shared" ref="O52" si="21">K52*M52</f>
        <v>0</v>
      </c>
      <c r="P52" s="417" t="s">
        <v>121</v>
      </c>
      <c r="Q52" s="430">
        <v>0.121</v>
      </c>
      <c r="R52" s="435">
        <v>20</v>
      </c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4"/>
      <c r="AF52" s="74"/>
      <c r="AG52" s="74"/>
      <c r="AH52" s="74"/>
      <c r="AI52" s="74"/>
      <c r="AJ52" s="74"/>
      <c r="AK52" s="74"/>
      <c r="AL52" s="74"/>
      <c r="AM52" s="74"/>
      <c r="AN52" s="74"/>
      <c r="AO52" s="74"/>
      <c r="AP52" s="74"/>
      <c r="AQ52" s="74"/>
      <c r="AR52" s="74"/>
      <c r="AS52" s="74"/>
      <c r="AT52" s="74"/>
      <c r="AU52" s="74"/>
      <c r="AV52" s="74"/>
      <c r="AW52" s="74"/>
      <c r="AX52" s="74"/>
      <c r="AY52" s="74"/>
      <c r="AZ52" s="74"/>
    </row>
    <row r="53" spans="1:52" s="11" customFormat="1" ht="15" customHeight="1">
      <c r="A53" s="722"/>
      <c r="B53" s="418" t="s">
        <v>1128</v>
      </c>
      <c r="C53" s="1044"/>
      <c r="D53" s="1044"/>
      <c r="E53" s="814"/>
      <c r="F53" s="814"/>
      <c r="G53" s="1046"/>
      <c r="H53" s="419">
        <v>96</v>
      </c>
      <c r="I53" s="839"/>
      <c r="J53" s="612">
        <v>10400</v>
      </c>
      <c r="K53" s="1015"/>
      <c r="L53" s="1006"/>
      <c r="M53" s="1002"/>
      <c r="N53" s="521">
        <f t="shared" si="13"/>
        <v>96</v>
      </c>
      <c r="O53" s="1002"/>
      <c r="P53" s="431" t="s">
        <v>412</v>
      </c>
      <c r="Q53" s="430">
        <v>1.7999999999999999E-2</v>
      </c>
      <c r="R53" s="435">
        <v>4.5</v>
      </c>
      <c r="S53" s="74"/>
      <c r="T53" s="74"/>
      <c r="U53" s="74"/>
      <c r="V53" s="74"/>
      <c r="W53" s="74"/>
      <c r="X53" s="36"/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  <c r="AS53" s="74"/>
      <c r="AT53" s="74"/>
      <c r="AU53" s="74"/>
      <c r="AV53" s="74"/>
      <c r="AW53" s="74"/>
      <c r="AX53" s="74"/>
      <c r="AY53" s="74"/>
      <c r="AZ53" s="74"/>
    </row>
    <row r="54" spans="1:52" s="11" customFormat="1" ht="15" customHeight="1">
      <c r="A54" s="721" t="s">
        <v>722</v>
      </c>
      <c r="B54" s="418" t="s">
        <v>722</v>
      </c>
      <c r="C54" s="1043">
        <v>6</v>
      </c>
      <c r="D54" s="1043">
        <v>7</v>
      </c>
      <c r="E54" s="814"/>
      <c r="F54" s="814"/>
      <c r="G54" s="1045">
        <v>1100</v>
      </c>
      <c r="H54" s="419">
        <v>1004</v>
      </c>
      <c r="I54" s="718">
        <v>119000</v>
      </c>
      <c r="J54" s="612">
        <v>108600</v>
      </c>
      <c r="K54" s="1013"/>
      <c r="L54" s="1005">
        <f t="shared" si="12"/>
        <v>0</v>
      </c>
      <c r="M54" s="1001">
        <f t="shared" ref="M54" si="22">G54*(100%-$H$3)</f>
        <v>1100</v>
      </c>
      <c r="N54" s="521">
        <f t="shared" si="13"/>
        <v>1004</v>
      </c>
      <c r="O54" s="1001">
        <f t="shared" ref="O54" si="23">K54*M54</f>
        <v>0</v>
      </c>
      <c r="P54" s="417" t="s">
        <v>121</v>
      </c>
      <c r="Q54" s="430">
        <v>0.121</v>
      </c>
      <c r="R54" s="435">
        <v>20</v>
      </c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  <c r="AF54" s="74"/>
      <c r="AG54" s="74"/>
      <c r="AH54" s="74"/>
      <c r="AI54" s="74"/>
      <c r="AJ54" s="74"/>
      <c r="AK54" s="74"/>
      <c r="AL54" s="74"/>
      <c r="AM54" s="74"/>
      <c r="AN54" s="74"/>
      <c r="AO54" s="74"/>
      <c r="AP54" s="74"/>
      <c r="AQ54" s="74"/>
      <c r="AR54" s="74"/>
      <c r="AS54" s="74"/>
      <c r="AT54" s="74"/>
      <c r="AU54" s="74"/>
      <c r="AV54" s="74"/>
      <c r="AW54" s="74"/>
      <c r="AX54" s="74"/>
      <c r="AY54" s="74"/>
      <c r="AZ54" s="74"/>
    </row>
    <row r="55" spans="1:52" s="11" customFormat="1" ht="15" customHeight="1">
      <c r="A55" s="722"/>
      <c r="B55" s="418" t="s">
        <v>1128</v>
      </c>
      <c r="C55" s="1044"/>
      <c r="D55" s="1044"/>
      <c r="E55" s="814"/>
      <c r="F55" s="814"/>
      <c r="G55" s="1046"/>
      <c r="H55" s="419">
        <v>96</v>
      </c>
      <c r="I55" s="839"/>
      <c r="J55" s="612">
        <v>10400</v>
      </c>
      <c r="K55" s="1015"/>
      <c r="L55" s="1006"/>
      <c r="M55" s="1002"/>
      <c r="N55" s="521">
        <f t="shared" si="13"/>
        <v>96</v>
      </c>
      <c r="O55" s="1002"/>
      <c r="P55" s="431" t="s">
        <v>412</v>
      </c>
      <c r="Q55" s="430">
        <v>1.7999999999999999E-2</v>
      </c>
      <c r="R55" s="435">
        <v>4.5</v>
      </c>
      <c r="S55" s="74"/>
      <c r="T55" s="74"/>
      <c r="U55" s="74"/>
      <c r="V55" s="74"/>
      <c r="W55" s="74"/>
      <c r="X55" s="36"/>
      <c r="Y55" s="74"/>
      <c r="Z55" s="74"/>
      <c r="AA55" s="74"/>
      <c r="AB55" s="74"/>
      <c r="AC55" s="74"/>
      <c r="AD55" s="74"/>
      <c r="AE55" s="74"/>
      <c r="AF55" s="74"/>
      <c r="AG55" s="74"/>
      <c r="AH55" s="74"/>
      <c r="AI55" s="74"/>
      <c r="AJ55" s="74"/>
      <c r="AK55" s="74"/>
      <c r="AL55" s="74"/>
      <c r="AM55" s="74"/>
      <c r="AN55" s="74"/>
      <c r="AO55" s="74"/>
      <c r="AP55" s="74"/>
      <c r="AQ55" s="74"/>
      <c r="AR55" s="74"/>
      <c r="AS55" s="74"/>
      <c r="AT55" s="74"/>
      <c r="AU55" s="74"/>
      <c r="AV55" s="74"/>
      <c r="AW55" s="74"/>
      <c r="AX55" s="74"/>
      <c r="AY55" s="74"/>
      <c r="AZ55" s="74"/>
    </row>
    <row r="56" spans="1:52" ht="29.4" customHeight="1">
      <c r="A56" s="849" t="s">
        <v>453</v>
      </c>
      <c r="B56" s="731"/>
      <c r="C56" s="731"/>
      <c r="D56" s="731"/>
      <c r="E56" s="731"/>
      <c r="F56" s="731"/>
      <c r="G56" s="731"/>
      <c r="H56" s="731"/>
      <c r="I56" s="731"/>
      <c r="J56" s="731"/>
      <c r="K56" s="731"/>
      <c r="L56" s="731"/>
      <c r="M56" s="731"/>
      <c r="N56" s="731"/>
      <c r="O56" s="118"/>
      <c r="P56" s="119"/>
      <c r="Q56" s="119"/>
      <c r="R56" s="228"/>
    </row>
    <row r="57" spans="1:52" ht="29.4" customHeight="1">
      <c r="A57" s="744" t="s">
        <v>599</v>
      </c>
      <c r="B57" s="1042"/>
      <c r="C57" s="745"/>
      <c r="D57" s="745"/>
      <c r="E57" s="745"/>
      <c r="F57" s="745"/>
      <c r="G57" s="745"/>
      <c r="H57" s="745"/>
      <c r="I57" s="745"/>
      <c r="J57" s="745"/>
      <c r="K57" s="745"/>
      <c r="L57" s="745"/>
      <c r="M57" s="745"/>
      <c r="N57" s="745"/>
      <c r="O57" s="745"/>
      <c r="P57" s="745"/>
      <c r="Q57" s="745"/>
      <c r="R57" s="746"/>
    </row>
    <row r="58" spans="1:52" ht="14.4" customHeight="1">
      <c r="A58" s="540" t="s">
        <v>867</v>
      </c>
      <c r="B58" s="156"/>
      <c r="C58" s="324">
        <v>2</v>
      </c>
      <c r="D58" s="148">
        <v>2.5</v>
      </c>
      <c r="E58" s="148"/>
      <c r="F58" s="148"/>
      <c r="G58" s="154"/>
      <c r="H58" s="419">
        <v>904</v>
      </c>
      <c r="I58" s="551"/>
      <c r="J58" s="149">
        <v>97800</v>
      </c>
      <c r="K58" s="122"/>
      <c r="L58" s="117">
        <f>$H$3</f>
        <v>0</v>
      </c>
      <c r="M58" s="429">
        <f>SUM(H58-(H58*L58))</f>
        <v>904</v>
      </c>
      <c r="N58" s="428">
        <f t="shared" ref="N58:N62" si="24">SUM(H58-(H58*L58))</f>
        <v>904</v>
      </c>
      <c r="O58" s="429">
        <f>K58*M58</f>
        <v>0</v>
      </c>
      <c r="P58" s="417" t="s">
        <v>117</v>
      </c>
      <c r="Q58" s="430">
        <v>0.20200000000000001</v>
      </c>
      <c r="R58" s="435">
        <v>21</v>
      </c>
    </row>
    <row r="59" spans="1:52" ht="14.4" customHeight="1">
      <c r="A59" s="533" t="s">
        <v>750</v>
      </c>
      <c r="B59" s="156"/>
      <c r="C59" s="324">
        <v>2.5</v>
      </c>
      <c r="D59" s="148">
        <v>3.2</v>
      </c>
      <c r="E59" s="148"/>
      <c r="F59" s="148"/>
      <c r="G59" s="154"/>
      <c r="H59" s="419">
        <v>920</v>
      </c>
      <c r="I59" s="551"/>
      <c r="J59" s="149">
        <v>99600</v>
      </c>
      <c r="K59" s="122"/>
      <c r="L59" s="117">
        <f>$H$3</f>
        <v>0</v>
      </c>
      <c r="M59" s="429">
        <f>SUM(H59-(H59*L59))</f>
        <v>920</v>
      </c>
      <c r="N59" s="428">
        <f t="shared" si="24"/>
        <v>920</v>
      </c>
      <c r="O59" s="429">
        <f>K59*M59</f>
        <v>0</v>
      </c>
      <c r="P59" s="417" t="s">
        <v>117</v>
      </c>
      <c r="Q59" s="430">
        <v>0.20200000000000001</v>
      </c>
      <c r="R59" s="436">
        <v>22</v>
      </c>
    </row>
    <row r="60" spans="1:52" s="11" customFormat="1" ht="14.4" customHeight="1">
      <c r="A60" s="533" t="s">
        <v>751</v>
      </c>
      <c r="B60" s="156"/>
      <c r="C60" s="324">
        <v>3.5</v>
      </c>
      <c r="D60" s="148">
        <v>4.0999999999999996</v>
      </c>
      <c r="E60" s="148"/>
      <c r="F60" s="148"/>
      <c r="G60" s="154"/>
      <c r="H60" s="419">
        <v>934</v>
      </c>
      <c r="I60" s="551"/>
      <c r="J60" s="149">
        <v>101100</v>
      </c>
      <c r="K60" s="122"/>
      <c r="L60" s="117">
        <f>$H$3</f>
        <v>0</v>
      </c>
      <c r="M60" s="429">
        <f>SUM(H60-(H60*L60))</f>
        <v>934</v>
      </c>
      <c r="N60" s="428">
        <f t="shared" si="24"/>
        <v>934</v>
      </c>
      <c r="O60" s="429">
        <f>K60*M60</f>
        <v>0</v>
      </c>
      <c r="P60" s="417" t="s">
        <v>117</v>
      </c>
      <c r="Q60" s="430">
        <v>0.20200000000000001</v>
      </c>
      <c r="R60" s="436">
        <v>22</v>
      </c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</row>
    <row r="61" spans="1:52" s="11" customFormat="1" ht="14.4" customHeight="1">
      <c r="A61" s="533" t="s">
        <v>752</v>
      </c>
      <c r="B61" s="156"/>
      <c r="C61" s="324">
        <v>4.3</v>
      </c>
      <c r="D61" s="148">
        <v>5</v>
      </c>
      <c r="E61" s="148"/>
      <c r="F61" s="148"/>
      <c r="G61" s="154"/>
      <c r="H61" s="419">
        <v>946</v>
      </c>
      <c r="I61" s="551"/>
      <c r="J61" s="149">
        <v>102400</v>
      </c>
      <c r="K61" s="122"/>
      <c r="L61" s="117">
        <f>$H$3</f>
        <v>0</v>
      </c>
      <c r="M61" s="429">
        <f>SUM(H61-(H61*L61))</f>
        <v>946</v>
      </c>
      <c r="N61" s="428">
        <f t="shared" si="24"/>
        <v>946</v>
      </c>
      <c r="O61" s="429">
        <f>K61*M61</f>
        <v>0</v>
      </c>
      <c r="P61" s="417" t="s">
        <v>117</v>
      </c>
      <c r="Q61" s="430">
        <v>0.20200000000000001</v>
      </c>
      <c r="R61" s="436">
        <v>22</v>
      </c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</row>
    <row r="62" spans="1:52" s="11" customFormat="1" ht="14.4" customHeight="1">
      <c r="A62" s="533" t="s">
        <v>753</v>
      </c>
      <c r="B62" s="333"/>
      <c r="C62" s="334">
        <v>5.2</v>
      </c>
      <c r="D62" s="335">
        <v>6</v>
      </c>
      <c r="E62" s="335"/>
      <c r="F62" s="335"/>
      <c r="G62" s="336"/>
      <c r="H62" s="419">
        <v>958</v>
      </c>
      <c r="I62" s="551"/>
      <c r="J62" s="149">
        <v>103700</v>
      </c>
      <c r="K62" s="122"/>
      <c r="L62" s="117">
        <f>$H$3</f>
        <v>0</v>
      </c>
      <c r="M62" s="429">
        <f>SUM(H62-(H62*L62))</f>
        <v>958</v>
      </c>
      <c r="N62" s="428">
        <f t="shared" si="24"/>
        <v>958</v>
      </c>
      <c r="O62" s="429">
        <f>K62*M62</f>
        <v>0</v>
      </c>
      <c r="P62" s="431" t="s">
        <v>196</v>
      </c>
      <c r="Q62" s="430">
        <v>0.23799999999999999</v>
      </c>
      <c r="R62" s="435">
        <v>26</v>
      </c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  <c r="AZ62" s="74"/>
    </row>
    <row r="63" spans="1:52" ht="29.4" customHeight="1">
      <c r="A63" s="849" t="s">
        <v>453</v>
      </c>
      <c r="B63" s="731"/>
      <c r="C63" s="731"/>
      <c r="D63" s="731"/>
      <c r="E63" s="731"/>
      <c r="F63" s="731"/>
      <c r="G63" s="731"/>
      <c r="H63" s="731"/>
      <c r="I63" s="731"/>
      <c r="J63" s="731"/>
      <c r="K63" s="731"/>
      <c r="L63" s="731"/>
      <c r="M63" s="731"/>
      <c r="N63" s="731"/>
      <c r="O63" s="118"/>
      <c r="P63" s="119"/>
      <c r="Q63" s="119"/>
      <c r="R63" s="228"/>
    </row>
    <row r="64" spans="1:52" ht="29.4" customHeight="1">
      <c r="A64" s="744" t="s">
        <v>598</v>
      </c>
      <c r="B64" s="1042"/>
      <c r="C64" s="745"/>
      <c r="D64" s="745"/>
      <c r="E64" s="745"/>
      <c r="F64" s="745"/>
      <c r="G64" s="745"/>
      <c r="H64" s="745"/>
      <c r="I64" s="745"/>
      <c r="J64" s="745"/>
      <c r="K64" s="745"/>
      <c r="L64" s="745"/>
      <c r="M64" s="745"/>
      <c r="N64" s="745"/>
      <c r="O64" s="745"/>
      <c r="P64" s="745"/>
      <c r="Q64" s="745"/>
      <c r="R64" s="746"/>
    </row>
    <row r="65" spans="1:58" s="11" customFormat="1" ht="14.4" customHeight="1">
      <c r="A65" s="533" t="s">
        <v>868</v>
      </c>
      <c r="B65" s="306"/>
      <c r="C65" s="339">
        <v>2</v>
      </c>
      <c r="D65" s="148">
        <v>2.5</v>
      </c>
      <c r="E65" s="307"/>
      <c r="F65" s="307"/>
      <c r="G65" s="308"/>
      <c r="H65" s="419">
        <v>1120</v>
      </c>
      <c r="I65" s="551"/>
      <c r="J65" s="149">
        <v>121200</v>
      </c>
      <c r="K65" s="122"/>
      <c r="L65" s="117">
        <f>$H$3</f>
        <v>0</v>
      </c>
      <c r="M65" s="429">
        <f>SUM(H65-(H65*L65))</f>
        <v>1120</v>
      </c>
      <c r="N65" s="428">
        <f t="shared" ref="N65:N69" si="25">SUM(H65-(H65*L65))</f>
        <v>1120</v>
      </c>
      <c r="O65" s="429">
        <f>K65*M65</f>
        <v>0</v>
      </c>
      <c r="P65" s="417" t="s">
        <v>600</v>
      </c>
      <c r="Q65" s="430">
        <v>0.13500000000000001</v>
      </c>
      <c r="R65" s="435">
        <v>19</v>
      </c>
      <c r="S65" s="74"/>
      <c r="T65" s="74"/>
      <c r="U65" s="340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74"/>
    </row>
    <row r="66" spans="1:58" s="11" customFormat="1" ht="14.4" customHeight="1">
      <c r="A66" s="533" t="s">
        <v>869</v>
      </c>
      <c r="B66" s="306"/>
      <c r="C66" s="339">
        <v>2.5</v>
      </c>
      <c r="D66" s="148">
        <v>3.2</v>
      </c>
      <c r="E66" s="307"/>
      <c r="F66" s="307"/>
      <c r="G66" s="308"/>
      <c r="H66" s="419">
        <v>1193</v>
      </c>
      <c r="I66" s="551"/>
      <c r="J66" s="149">
        <v>129100</v>
      </c>
      <c r="K66" s="122"/>
      <c r="L66" s="117">
        <f>$H$3</f>
        <v>0</v>
      </c>
      <c r="M66" s="429">
        <f>SUM(H66-(H66*L66))</f>
        <v>1193</v>
      </c>
      <c r="N66" s="428">
        <f t="shared" si="25"/>
        <v>1193</v>
      </c>
      <c r="O66" s="429">
        <f>K66*M66</f>
        <v>0</v>
      </c>
      <c r="P66" s="417" t="s">
        <v>600</v>
      </c>
      <c r="Q66" s="430">
        <v>0.13500000000000001</v>
      </c>
      <c r="R66" s="436">
        <v>19</v>
      </c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74"/>
      <c r="AY66" s="74"/>
      <c r="AZ66" s="74"/>
    </row>
    <row r="67" spans="1:58" s="11" customFormat="1" ht="14.4" customHeight="1">
      <c r="A67" s="533" t="s">
        <v>870</v>
      </c>
      <c r="B67" s="306"/>
      <c r="C67" s="339">
        <v>3.5</v>
      </c>
      <c r="D67" s="148">
        <v>4.0999999999999996</v>
      </c>
      <c r="E67" s="307"/>
      <c r="F67" s="307"/>
      <c r="G67" s="308"/>
      <c r="H67" s="419">
        <v>1212</v>
      </c>
      <c r="I67" s="551"/>
      <c r="J67" s="149">
        <v>131100</v>
      </c>
      <c r="K67" s="122"/>
      <c r="L67" s="117">
        <f>$H$3</f>
        <v>0</v>
      </c>
      <c r="M67" s="429">
        <f>SUM(H67-(H67*L67))</f>
        <v>1212</v>
      </c>
      <c r="N67" s="428">
        <f t="shared" si="25"/>
        <v>1212</v>
      </c>
      <c r="O67" s="429">
        <f>K67*M67</f>
        <v>0</v>
      </c>
      <c r="P67" s="417" t="s">
        <v>600</v>
      </c>
      <c r="Q67" s="430">
        <v>0.13500000000000001</v>
      </c>
      <c r="R67" s="436">
        <v>19</v>
      </c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4"/>
      <c r="AU67" s="74"/>
      <c r="AV67" s="74"/>
      <c r="AW67" s="74"/>
      <c r="AX67" s="74"/>
      <c r="AY67" s="74"/>
      <c r="AZ67" s="74"/>
    </row>
    <row r="68" spans="1:58" s="11" customFormat="1" ht="14.4" customHeight="1">
      <c r="A68" s="533" t="s">
        <v>871</v>
      </c>
      <c r="B68" s="306"/>
      <c r="C68" s="339">
        <v>4.3</v>
      </c>
      <c r="D68" s="148">
        <v>5</v>
      </c>
      <c r="E68" s="307"/>
      <c r="F68" s="307"/>
      <c r="G68" s="308"/>
      <c r="H68" s="419">
        <v>1278</v>
      </c>
      <c r="I68" s="551"/>
      <c r="J68" s="149">
        <v>138300</v>
      </c>
      <c r="K68" s="122"/>
      <c r="L68" s="117">
        <f>$H$3</f>
        <v>0</v>
      </c>
      <c r="M68" s="429">
        <f>SUM(H68-(H68*L68))</f>
        <v>1278</v>
      </c>
      <c r="N68" s="428">
        <f t="shared" si="25"/>
        <v>1278</v>
      </c>
      <c r="O68" s="429">
        <f>K68*M68</f>
        <v>0</v>
      </c>
      <c r="P68" s="417" t="s">
        <v>600</v>
      </c>
      <c r="Q68" s="430">
        <v>0.13500000000000001</v>
      </c>
      <c r="R68" s="436">
        <v>19</v>
      </c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</row>
    <row r="69" spans="1:58" s="11" customFormat="1" ht="14.4" customHeight="1">
      <c r="A69" s="533" t="s">
        <v>872</v>
      </c>
      <c r="B69" s="306"/>
      <c r="C69" s="334">
        <v>5.2</v>
      </c>
      <c r="D69" s="335">
        <v>6</v>
      </c>
      <c r="E69" s="307"/>
      <c r="F69" s="307"/>
      <c r="G69" s="308"/>
      <c r="H69" s="419">
        <v>1240</v>
      </c>
      <c r="I69" s="551"/>
      <c r="J69" s="149">
        <v>134200</v>
      </c>
      <c r="K69" s="122"/>
      <c r="L69" s="117">
        <f>$H$3</f>
        <v>0</v>
      </c>
      <c r="M69" s="429">
        <f>SUM(H69-(H69*L69))</f>
        <v>1240</v>
      </c>
      <c r="N69" s="428">
        <f t="shared" si="25"/>
        <v>1240</v>
      </c>
      <c r="O69" s="429">
        <f>K69*M69</f>
        <v>0</v>
      </c>
      <c r="P69" s="417" t="s">
        <v>601</v>
      </c>
      <c r="Q69" s="430">
        <v>0.16400000000000001</v>
      </c>
      <c r="R69" s="435">
        <v>23</v>
      </c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</row>
    <row r="70" spans="1:58" ht="29.4" customHeight="1">
      <c r="A70" s="849" t="s">
        <v>538</v>
      </c>
      <c r="B70" s="731"/>
      <c r="C70" s="731"/>
      <c r="D70" s="731"/>
      <c r="E70" s="731"/>
      <c r="F70" s="731"/>
      <c r="G70" s="731"/>
      <c r="H70" s="731"/>
      <c r="I70" s="731"/>
      <c r="J70" s="731"/>
      <c r="K70" s="731"/>
      <c r="L70" s="731"/>
      <c r="M70" s="731"/>
      <c r="N70" s="731"/>
      <c r="O70" s="118"/>
      <c r="P70" s="119"/>
      <c r="Q70" s="119"/>
      <c r="R70" s="228"/>
    </row>
    <row r="71" spans="1:58" ht="29.4" customHeight="1">
      <c r="A71" s="744" t="s">
        <v>539</v>
      </c>
      <c r="B71" s="1042"/>
      <c r="C71" s="745"/>
      <c r="D71" s="745"/>
      <c r="E71" s="745"/>
      <c r="F71" s="745"/>
      <c r="G71" s="745"/>
      <c r="H71" s="745"/>
      <c r="I71" s="745"/>
      <c r="J71" s="745"/>
      <c r="K71" s="745"/>
      <c r="L71" s="745"/>
      <c r="M71" s="745"/>
      <c r="N71" s="745"/>
      <c r="O71" s="745"/>
      <c r="P71" s="745"/>
      <c r="Q71" s="745"/>
      <c r="R71" s="746"/>
    </row>
    <row r="72" spans="1:58" s="7" customFormat="1" ht="15" customHeight="1">
      <c r="A72" s="533" t="s">
        <v>831</v>
      </c>
      <c r="B72" s="418"/>
      <c r="C72" s="317">
        <v>5.2</v>
      </c>
      <c r="D72" s="322">
        <v>6</v>
      </c>
      <c r="E72" s="318"/>
      <c r="F72" s="318"/>
      <c r="G72" s="154"/>
      <c r="H72" s="419">
        <v>955</v>
      </c>
      <c r="I72" s="551"/>
      <c r="J72" s="149">
        <v>103300</v>
      </c>
      <c r="K72" s="122"/>
      <c r="L72" s="117">
        <f>$H$3</f>
        <v>0</v>
      </c>
      <c r="M72" s="433">
        <f>SUM(G72-(G72*L72))</f>
        <v>0</v>
      </c>
      <c r="N72" s="421">
        <f t="shared" ref="N72:N73" si="26">SUM(H72-(H72*L72))</f>
        <v>955</v>
      </c>
      <c r="O72" s="434">
        <f t="shared" ref="O72:O73" si="27">K72*N72</f>
        <v>0</v>
      </c>
      <c r="P72" s="431" t="s">
        <v>483</v>
      </c>
      <c r="Q72" s="430">
        <v>0.317</v>
      </c>
      <c r="R72" s="435">
        <v>33</v>
      </c>
      <c r="S72" s="47"/>
      <c r="T72" s="74"/>
      <c r="U72" s="74"/>
      <c r="V72" s="74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</row>
    <row r="73" spans="1:58" s="11" customFormat="1" ht="14.4" customHeight="1">
      <c r="A73" s="533" t="s">
        <v>832</v>
      </c>
      <c r="B73" s="333"/>
      <c r="C73" s="334">
        <v>6</v>
      </c>
      <c r="D73" s="335">
        <v>7</v>
      </c>
      <c r="E73" s="335"/>
      <c r="F73" s="335"/>
      <c r="G73" s="154"/>
      <c r="H73" s="419">
        <v>1133</v>
      </c>
      <c r="I73" s="551"/>
      <c r="J73" s="149">
        <v>122600</v>
      </c>
      <c r="K73" s="122"/>
      <c r="L73" s="117">
        <f>$H$3</f>
        <v>0</v>
      </c>
      <c r="M73" s="433">
        <f>SUM(G73-(G73*L73))</f>
        <v>0</v>
      </c>
      <c r="N73" s="421">
        <f t="shared" si="26"/>
        <v>1133</v>
      </c>
      <c r="O73" s="434">
        <f t="shared" si="27"/>
        <v>0</v>
      </c>
      <c r="P73" s="431" t="s">
        <v>540</v>
      </c>
      <c r="Q73" s="430">
        <v>0.317</v>
      </c>
      <c r="R73" s="435">
        <v>33</v>
      </c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</row>
    <row r="74" spans="1:58" ht="29.4" customHeight="1">
      <c r="A74" s="849" t="s">
        <v>541</v>
      </c>
      <c r="B74" s="731"/>
      <c r="C74" s="731"/>
      <c r="D74" s="731"/>
      <c r="E74" s="731"/>
      <c r="F74" s="731"/>
      <c r="G74" s="731"/>
      <c r="H74" s="731"/>
      <c r="I74" s="731"/>
      <c r="J74" s="731"/>
      <c r="K74" s="731"/>
      <c r="L74" s="731"/>
      <c r="M74" s="731"/>
      <c r="N74" s="731"/>
      <c r="O74" s="118"/>
      <c r="P74" s="119"/>
      <c r="Q74" s="119"/>
      <c r="R74" s="228"/>
    </row>
    <row r="75" spans="1:58" ht="29.4" customHeight="1">
      <c r="A75" s="744" t="s">
        <v>1400</v>
      </c>
      <c r="B75" s="1042"/>
      <c r="C75" s="745"/>
      <c r="D75" s="745"/>
      <c r="E75" s="745"/>
      <c r="F75" s="745"/>
      <c r="G75" s="745"/>
      <c r="H75" s="745"/>
      <c r="I75" s="745"/>
      <c r="J75" s="745"/>
      <c r="K75" s="745"/>
      <c r="L75" s="745"/>
      <c r="M75" s="745"/>
      <c r="N75" s="745"/>
      <c r="O75" s="745"/>
      <c r="P75" s="745"/>
      <c r="Q75" s="745"/>
      <c r="R75" s="746"/>
    </row>
    <row r="76" spans="1:58" ht="15" customHeight="1">
      <c r="A76" s="533" t="s">
        <v>822</v>
      </c>
      <c r="C76" s="334"/>
      <c r="D76" s="335"/>
      <c r="E76" s="335"/>
      <c r="F76" s="335"/>
      <c r="G76" s="336"/>
      <c r="H76" s="419">
        <v>1314</v>
      </c>
      <c r="I76" s="551"/>
      <c r="J76" s="149">
        <v>142200</v>
      </c>
      <c r="K76" s="111"/>
      <c r="L76" s="117">
        <f>$H$3</f>
        <v>0</v>
      </c>
      <c r="M76" s="579">
        <f>SUM(G76-(G76*L76))</f>
        <v>0</v>
      </c>
      <c r="N76" s="421">
        <f t="shared" ref="N76:N78" si="28">SUM(H76-(H76*L76))</f>
        <v>1314</v>
      </c>
      <c r="O76" s="434">
        <f t="shared" ref="O76:O78" si="29">K76*N76</f>
        <v>0</v>
      </c>
      <c r="P76" s="417" t="s">
        <v>106</v>
      </c>
      <c r="Q76" s="430">
        <v>0.16800000000000001</v>
      </c>
      <c r="R76" s="435">
        <v>17</v>
      </c>
      <c r="BA76" s="74"/>
      <c r="BB76" s="74"/>
      <c r="BC76" s="74"/>
      <c r="BD76" s="74"/>
      <c r="BE76" s="74"/>
      <c r="BF76" s="74"/>
    </row>
    <row r="77" spans="1:58" s="11" customFormat="1" ht="14.4" customHeight="1">
      <c r="A77" s="533" t="s">
        <v>824</v>
      </c>
      <c r="B77" s="333"/>
      <c r="C77" s="334"/>
      <c r="D77" s="335"/>
      <c r="E77" s="335"/>
      <c r="F77" s="335"/>
      <c r="G77" s="336"/>
      <c r="H77" s="419">
        <v>1442</v>
      </c>
      <c r="I77" s="551"/>
      <c r="J77" s="149">
        <v>156000</v>
      </c>
      <c r="K77" s="111"/>
      <c r="L77" s="117">
        <f>$H$3</f>
        <v>0</v>
      </c>
      <c r="M77" s="579">
        <f t="shared" ref="M77:M78" si="30">SUM(G77-(G77*L77))</f>
        <v>0</v>
      </c>
      <c r="N77" s="421">
        <f t="shared" si="28"/>
        <v>1442</v>
      </c>
      <c r="O77" s="434">
        <f t="shared" si="29"/>
        <v>0</v>
      </c>
      <c r="P77" s="417" t="s">
        <v>542</v>
      </c>
      <c r="Q77" s="430">
        <v>0.16800000000000001</v>
      </c>
      <c r="R77" s="435">
        <v>17</v>
      </c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</row>
    <row r="78" spans="1:58" s="11" customFormat="1" ht="14.4" customHeight="1" thickBot="1">
      <c r="A78" s="533" t="s">
        <v>826</v>
      </c>
      <c r="B78" s="333"/>
      <c r="C78" s="334"/>
      <c r="D78" s="335"/>
      <c r="E78" s="335"/>
      <c r="F78" s="335"/>
      <c r="G78" s="336"/>
      <c r="H78" s="419">
        <v>1567</v>
      </c>
      <c r="I78" s="551"/>
      <c r="J78" s="149">
        <v>169500</v>
      </c>
      <c r="K78" s="111"/>
      <c r="L78" s="117">
        <f>$H$3</f>
        <v>0</v>
      </c>
      <c r="M78" s="579">
        <f t="shared" si="30"/>
        <v>0</v>
      </c>
      <c r="N78" s="421">
        <f t="shared" si="28"/>
        <v>1567</v>
      </c>
      <c r="O78" s="434">
        <f t="shared" si="29"/>
        <v>0</v>
      </c>
      <c r="P78" s="417" t="s">
        <v>543</v>
      </c>
      <c r="Q78" s="430">
        <v>0.16800000000000001</v>
      </c>
      <c r="R78" s="435">
        <v>17</v>
      </c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</row>
    <row r="79" spans="1:58" ht="38.4" customHeight="1">
      <c r="A79" s="930" t="s">
        <v>586</v>
      </c>
      <c r="B79" s="1055"/>
      <c r="C79" s="921"/>
      <c r="D79" s="921"/>
      <c r="E79" s="921"/>
      <c r="F79" s="921"/>
      <c r="G79" s="921"/>
      <c r="H79" s="921"/>
      <c r="I79" s="921"/>
      <c r="J79" s="921"/>
      <c r="K79" s="921"/>
      <c r="L79" s="921"/>
      <c r="M79" s="921"/>
      <c r="N79" s="921"/>
      <c r="O79" s="921"/>
      <c r="P79" s="95"/>
      <c r="Q79" s="95"/>
      <c r="R79" s="214"/>
    </row>
    <row r="80" spans="1:58" ht="61.2" customHeight="1">
      <c r="A80" s="316" t="s">
        <v>21</v>
      </c>
      <c r="B80" s="535"/>
      <c r="C80" s="532"/>
      <c r="D80" s="757" t="s">
        <v>463</v>
      </c>
      <c r="E80" s="757"/>
      <c r="F80" s="757"/>
      <c r="G80" s="914"/>
      <c r="H80" s="534" t="s">
        <v>181</v>
      </c>
      <c r="I80" s="537"/>
      <c r="J80" s="191" t="s">
        <v>259</v>
      </c>
      <c r="K80" s="320" t="s">
        <v>18</v>
      </c>
      <c r="L80" s="320" t="s">
        <v>12</v>
      </c>
      <c r="M80" s="133" t="s">
        <v>177</v>
      </c>
      <c r="N80" s="161"/>
      <c r="O80" s="133" t="s">
        <v>17</v>
      </c>
      <c r="P80" s="866" t="s">
        <v>13</v>
      </c>
      <c r="Q80" s="866"/>
      <c r="R80" s="244" t="s">
        <v>14</v>
      </c>
    </row>
    <row r="81" spans="1:58" s="5" customFormat="1" ht="26.4" customHeight="1">
      <c r="A81" s="533" t="s">
        <v>1050</v>
      </c>
      <c r="B81" s="727" t="s">
        <v>11</v>
      </c>
      <c r="C81" s="725"/>
      <c r="D81" s="725" t="s">
        <v>585</v>
      </c>
      <c r="E81" s="725"/>
      <c r="F81" s="725"/>
      <c r="G81" s="726"/>
      <c r="H81" s="396">
        <v>1004</v>
      </c>
      <c r="I81" s="396"/>
      <c r="J81" s="190">
        <v>108600</v>
      </c>
      <c r="K81" s="122"/>
      <c r="L81" s="117">
        <f t="shared" ref="L81" si="31">$H$3</f>
        <v>0</v>
      </c>
      <c r="M81" s="433">
        <f t="shared" ref="M81:M113" si="32">SUM(H81-(H81*L81))</f>
        <v>1004</v>
      </c>
      <c r="N81" s="425"/>
      <c r="O81" s="429">
        <f t="shared" ref="O81" si="33">M81*K81</f>
        <v>0</v>
      </c>
      <c r="P81" s="821">
        <v>8.6999999999999994E-3</v>
      </c>
      <c r="Q81" s="821"/>
      <c r="R81" s="440">
        <v>2.64</v>
      </c>
      <c r="S81" s="33"/>
      <c r="T81" s="74"/>
      <c r="U81" s="74"/>
      <c r="V81" s="74"/>
      <c r="W81" s="74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</row>
    <row r="82" spans="1:58" s="5" customFormat="1" ht="24.6" customHeight="1">
      <c r="A82" s="533" t="s">
        <v>1051</v>
      </c>
      <c r="B82" s="727" t="s">
        <v>569</v>
      </c>
      <c r="C82" s="725"/>
      <c r="D82" s="725" t="s">
        <v>570</v>
      </c>
      <c r="E82" s="725"/>
      <c r="F82" s="725"/>
      <c r="G82" s="726"/>
      <c r="H82" s="396">
        <v>40</v>
      </c>
      <c r="I82" s="396"/>
      <c r="J82" s="190">
        <v>4400</v>
      </c>
      <c r="K82" s="122"/>
      <c r="L82" s="117">
        <f t="shared" ref="L82:L113" si="34">$H$3</f>
        <v>0</v>
      </c>
      <c r="M82" s="433">
        <f t="shared" si="32"/>
        <v>40</v>
      </c>
      <c r="N82" s="422"/>
      <c r="O82" s="429">
        <f t="shared" ref="O82:O87" si="35">K82*M82</f>
        <v>0</v>
      </c>
      <c r="P82" s="821">
        <v>5.0000000000000001E-3</v>
      </c>
      <c r="Q82" s="821"/>
      <c r="R82" s="437">
        <v>0.27</v>
      </c>
      <c r="S82" s="33"/>
      <c r="T82" s="74"/>
      <c r="U82" s="74"/>
      <c r="V82" s="74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</row>
    <row r="83" spans="1:58" s="5" customFormat="1" ht="24.6" customHeight="1">
      <c r="A83" s="533" t="s">
        <v>1052</v>
      </c>
      <c r="B83" s="727" t="s">
        <v>569</v>
      </c>
      <c r="C83" s="725"/>
      <c r="D83" s="725" t="s">
        <v>587</v>
      </c>
      <c r="E83" s="725"/>
      <c r="F83" s="725"/>
      <c r="G83" s="726"/>
      <c r="H83" s="396">
        <v>98</v>
      </c>
      <c r="I83" s="396"/>
      <c r="J83" s="190">
        <v>10600</v>
      </c>
      <c r="K83" s="122"/>
      <c r="L83" s="420">
        <f t="shared" si="34"/>
        <v>0</v>
      </c>
      <c r="M83" s="433">
        <f t="shared" si="32"/>
        <v>98</v>
      </c>
      <c r="N83" s="422"/>
      <c r="O83" s="429">
        <f t="shared" si="35"/>
        <v>0</v>
      </c>
      <c r="P83" s="821">
        <v>5.0000000000000001E-3</v>
      </c>
      <c r="Q83" s="821"/>
      <c r="R83" s="437">
        <v>0.27</v>
      </c>
      <c r="S83" s="33"/>
      <c r="T83" s="74"/>
      <c r="U83" s="74"/>
      <c r="V83" s="74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</row>
    <row r="84" spans="1:58" s="7" customFormat="1" ht="24.6" customHeight="1">
      <c r="A84" s="338" t="s">
        <v>1028</v>
      </c>
      <c r="B84" s="824" t="s">
        <v>576</v>
      </c>
      <c r="C84" s="825"/>
      <c r="D84" s="829" t="s">
        <v>588</v>
      </c>
      <c r="E84" s="830"/>
      <c r="F84" s="830"/>
      <c r="G84" s="831"/>
      <c r="H84" s="396">
        <v>98</v>
      </c>
      <c r="I84" s="396"/>
      <c r="J84" s="190">
        <v>10600</v>
      </c>
      <c r="K84" s="122"/>
      <c r="L84" s="420">
        <f t="shared" si="34"/>
        <v>0</v>
      </c>
      <c r="M84" s="433">
        <f t="shared" si="32"/>
        <v>98</v>
      </c>
      <c r="N84" s="422"/>
      <c r="O84" s="429">
        <f t="shared" si="35"/>
        <v>0</v>
      </c>
      <c r="P84" s="821">
        <v>5.0000000000000001E-3</v>
      </c>
      <c r="Q84" s="821"/>
      <c r="R84" s="437">
        <v>0.27</v>
      </c>
      <c r="S84" s="47"/>
      <c r="T84" s="47"/>
      <c r="U84" s="74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</row>
    <row r="85" spans="1:58" s="7" customFormat="1" ht="24.6" customHeight="1">
      <c r="A85" s="533" t="s">
        <v>1036</v>
      </c>
      <c r="B85" s="727" t="s">
        <v>576</v>
      </c>
      <c r="C85" s="725"/>
      <c r="D85" s="725" t="s">
        <v>602</v>
      </c>
      <c r="E85" s="725"/>
      <c r="F85" s="725"/>
      <c r="G85" s="726"/>
      <c r="H85" s="396">
        <v>98</v>
      </c>
      <c r="I85" s="396"/>
      <c r="J85" s="190">
        <v>10600</v>
      </c>
      <c r="K85" s="122"/>
      <c r="L85" s="420">
        <f t="shared" si="34"/>
        <v>0</v>
      </c>
      <c r="M85" s="433">
        <f t="shared" si="32"/>
        <v>98</v>
      </c>
      <c r="N85" s="422"/>
      <c r="O85" s="429">
        <f t="shared" si="35"/>
        <v>0</v>
      </c>
      <c r="P85" s="821">
        <v>5.0000000000000001E-3</v>
      </c>
      <c r="Q85" s="821"/>
      <c r="R85" s="437">
        <v>0.27</v>
      </c>
      <c r="S85" s="47"/>
      <c r="T85" s="74"/>
      <c r="U85" s="74"/>
      <c r="V85" s="74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</row>
    <row r="86" spans="1:58" s="7" customFormat="1" ht="24.6" customHeight="1">
      <c r="A86" s="533" t="s">
        <v>1037</v>
      </c>
      <c r="B86" s="727" t="s">
        <v>576</v>
      </c>
      <c r="C86" s="725"/>
      <c r="D86" s="725" t="s">
        <v>603</v>
      </c>
      <c r="E86" s="725"/>
      <c r="F86" s="725"/>
      <c r="G86" s="726"/>
      <c r="H86" s="396">
        <v>98</v>
      </c>
      <c r="I86" s="396"/>
      <c r="J86" s="190">
        <v>10600</v>
      </c>
      <c r="K86" s="122"/>
      <c r="L86" s="420">
        <f t="shared" si="34"/>
        <v>0</v>
      </c>
      <c r="M86" s="433">
        <f t="shared" si="32"/>
        <v>98</v>
      </c>
      <c r="N86" s="422"/>
      <c r="O86" s="429">
        <f t="shared" si="35"/>
        <v>0</v>
      </c>
      <c r="P86" s="821">
        <v>5.0000000000000001E-3</v>
      </c>
      <c r="Q86" s="821"/>
      <c r="R86" s="437">
        <v>0.27</v>
      </c>
      <c r="S86" s="47"/>
      <c r="T86" s="74"/>
      <c r="U86" s="74"/>
      <c r="V86" s="74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</row>
    <row r="87" spans="1:58" s="20" customFormat="1" ht="26.4" customHeight="1">
      <c r="A87" s="533" t="s">
        <v>1047</v>
      </c>
      <c r="B87" s="727" t="s">
        <v>569</v>
      </c>
      <c r="C87" s="725"/>
      <c r="D87" s="725" t="s">
        <v>583</v>
      </c>
      <c r="E87" s="725"/>
      <c r="F87" s="725"/>
      <c r="G87" s="726"/>
      <c r="H87" s="396">
        <v>40</v>
      </c>
      <c r="I87" s="396"/>
      <c r="J87" s="190">
        <v>4400</v>
      </c>
      <c r="K87" s="122"/>
      <c r="L87" s="420">
        <f t="shared" si="34"/>
        <v>0</v>
      </c>
      <c r="M87" s="433">
        <f t="shared" si="32"/>
        <v>40</v>
      </c>
      <c r="N87" s="422"/>
      <c r="O87" s="429">
        <f t="shared" si="35"/>
        <v>0</v>
      </c>
      <c r="P87" s="821">
        <v>5.0000000000000001E-3</v>
      </c>
      <c r="Q87" s="821"/>
      <c r="R87" s="437">
        <v>0.27</v>
      </c>
      <c r="S87" s="33"/>
      <c r="T87" s="74"/>
      <c r="U87" s="74"/>
      <c r="V87" s="74"/>
      <c r="W87" s="74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</row>
    <row r="88" spans="1:58" s="5" customFormat="1" ht="24.6" customHeight="1">
      <c r="A88" s="533" t="s">
        <v>1010</v>
      </c>
      <c r="B88" s="727" t="s">
        <v>88</v>
      </c>
      <c r="C88" s="725"/>
      <c r="D88" s="725" t="s">
        <v>604</v>
      </c>
      <c r="E88" s="725"/>
      <c r="F88" s="725"/>
      <c r="G88" s="726"/>
      <c r="H88" s="396">
        <v>154</v>
      </c>
      <c r="I88" s="396"/>
      <c r="J88" s="190">
        <v>16700</v>
      </c>
      <c r="K88" s="122"/>
      <c r="L88" s="117">
        <f t="shared" si="34"/>
        <v>0</v>
      </c>
      <c r="M88" s="433">
        <f>SUM(H88-(H88*L88))</f>
        <v>154</v>
      </c>
      <c r="N88" s="422"/>
      <c r="O88" s="429">
        <f>M88*K88</f>
        <v>0</v>
      </c>
      <c r="P88" s="821">
        <v>1.7999999999999999E-2</v>
      </c>
      <c r="Q88" s="821"/>
      <c r="R88" s="437">
        <v>0.98</v>
      </c>
      <c r="S88" s="33"/>
      <c r="T88" s="74"/>
      <c r="U88" s="74"/>
      <c r="V88" s="74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</row>
    <row r="89" spans="1:58" s="415" customFormat="1" ht="24.6" customHeight="1">
      <c r="A89" s="533" t="s">
        <v>1376</v>
      </c>
      <c r="B89" s="727" t="s">
        <v>88</v>
      </c>
      <c r="C89" s="725"/>
      <c r="D89" s="725" t="s">
        <v>604</v>
      </c>
      <c r="E89" s="725"/>
      <c r="F89" s="725"/>
      <c r="G89" s="726"/>
      <c r="H89" s="396">
        <v>154</v>
      </c>
      <c r="I89" s="396"/>
      <c r="J89" s="190">
        <v>16700</v>
      </c>
      <c r="K89" s="122"/>
      <c r="L89" s="420">
        <f t="shared" si="34"/>
        <v>0</v>
      </c>
      <c r="M89" s="476">
        <f>SUM(H89-(H89*L89))</f>
        <v>154</v>
      </c>
      <c r="N89" s="422"/>
      <c r="O89" s="471">
        <f>M89*K89</f>
        <v>0</v>
      </c>
      <c r="P89" s="821">
        <v>1.7999999999999999E-2</v>
      </c>
      <c r="Q89" s="821"/>
      <c r="R89" s="437">
        <v>0.98</v>
      </c>
      <c r="S89" s="33"/>
      <c r="T89" s="74"/>
      <c r="U89" s="74"/>
      <c r="V89" s="74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</row>
    <row r="90" spans="1:58" s="5" customFormat="1" ht="24.6" customHeight="1">
      <c r="A90" s="533" t="s">
        <v>1012</v>
      </c>
      <c r="B90" s="727" t="s">
        <v>519</v>
      </c>
      <c r="C90" s="725"/>
      <c r="D90" s="725" t="s">
        <v>589</v>
      </c>
      <c r="E90" s="725"/>
      <c r="F90" s="725"/>
      <c r="G90" s="726"/>
      <c r="H90" s="396">
        <v>148</v>
      </c>
      <c r="I90" s="396"/>
      <c r="J90" s="190">
        <v>16100</v>
      </c>
      <c r="K90" s="122"/>
      <c r="L90" s="117">
        <f t="shared" si="34"/>
        <v>0</v>
      </c>
      <c r="M90" s="433">
        <f>SUM(H90-(H90*L90))</f>
        <v>148</v>
      </c>
      <c r="N90" s="422"/>
      <c r="O90" s="486">
        <f t="shared" ref="O90:O106" si="36">M90*K90</f>
        <v>0</v>
      </c>
      <c r="P90" s="821">
        <v>1.6E-2</v>
      </c>
      <c r="Q90" s="821"/>
      <c r="R90" s="437">
        <v>1.5</v>
      </c>
      <c r="S90" s="33"/>
      <c r="T90" s="74"/>
      <c r="U90" s="74"/>
      <c r="V90" s="74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</row>
    <row r="91" spans="1:58" s="5" customFormat="1" ht="24.6" customHeight="1">
      <c r="A91" s="533" t="s">
        <v>1023</v>
      </c>
      <c r="B91" s="727" t="s">
        <v>514</v>
      </c>
      <c r="C91" s="725"/>
      <c r="D91" s="725" t="s">
        <v>605</v>
      </c>
      <c r="E91" s="725"/>
      <c r="F91" s="725"/>
      <c r="G91" s="726"/>
      <c r="H91" s="396">
        <v>189</v>
      </c>
      <c r="I91" s="396"/>
      <c r="J91" s="190">
        <v>20500</v>
      </c>
      <c r="K91" s="122"/>
      <c r="L91" s="117">
        <f t="shared" si="34"/>
        <v>0</v>
      </c>
      <c r="M91" s="433">
        <f t="shared" ref="M91" si="37">SUM(H91-(H91*L91))</f>
        <v>189</v>
      </c>
      <c r="N91" s="422"/>
      <c r="O91" s="486">
        <f t="shared" si="36"/>
        <v>0</v>
      </c>
      <c r="P91" s="821">
        <v>1.7999999999999999E-2</v>
      </c>
      <c r="Q91" s="821"/>
      <c r="R91" s="437">
        <v>0.98</v>
      </c>
      <c r="S91" s="33"/>
      <c r="T91" s="74"/>
      <c r="U91" s="74"/>
      <c r="V91" s="74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</row>
    <row r="92" spans="1:58" s="5" customFormat="1" ht="24.6" customHeight="1">
      <c r="A92" s="533" t="s">
        <v>1007</v>
      </c>
      <c r="B92" s="727" t="s">
        <v>514</v>
      </c>
      <c r="C92" s="725"/>
      <c r="D92" s="725" t="s">
        <v>606</v>
      </c>
      <c r="E92" s="725"/>
      <c r="F92" s="725"/>
      <c r="G92" s="726"/>
      <c r="H92" s="396">
        <v>266</v>
      </c>
      <c r="I92" s="396"/>
      <c r="J92" s="190">
        <v>28800</v>
      </c>
      <c r="K92" s="122"/>
      <c r="L92" s="117">
        <f t="shared" si="34"/>
        <v>0</v>
      </c>
      <c r="M92" s="433">
        <f>SUM(H92-(H92*L92))</f>
        <v>266</v>
      </c>
      <c r="N92" s="422"/>
      <c r="O92" s="486">
        <f t="shared" si="36"/>
        <v>0</v>
      </c>
      <c r="P92" s="821">
        <v>4.0000000000000001E-3</v>
      </c>
      <c r="Q92" s="821"/>
      <c r="R92" s="437">
        <v>2</v>
      </c>
      <c r="S92" s="33"/>
      <c r="T92" s="74"/>
      <c r="U92" s="74"/>
      <c r="V92" s="74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</row>
    <row r="93" spans="1:58" s="5" customFormat="1" ht="24.6" customHeight="1">
      <c r="A93" s="533" t="s">
        <v>1011</v>
      </c>
      <c r="B93" s="727" t="s">
        <v>514</v>
      </c>
      <c r="C93" s="725"/>
      <c r="D93" s="725" t="s">
        <v>607</v>
      </c>
      <c r="E93" s="725"/>
      <c r="F93" s="725"/>
      <c r="G93" s="726"/>
      <c r="H93" s="396">
        <v>154</v>
      </c>
      <c r="I93" s="396"/>
      <c r="J93" s="190">
        <v>16700</v>
      </c>
      <c r="K93" s="122"/>
      <c r="L93" s="117">
        <f t="shared" si="34"/>
        <v>0</v>
      </c>
      <c r="M93" s="433">
        <f>SUM(H93-(H93*L93))</f>
        <v>154</v>
      </c>
      <c r="N93" s="423"/>
      <c r="O93" s="486">
        <f t="shared" si="36"/>
        <v>0</v>
      </c>
      <c r="P93" s="821">
        <v>4.0000000000000001E-3</v>
      </c>
      <c r="Q93" s="821"/>
      <c r="R93" s="435">
        <v>2</v>
      </c>
      <c r="S93" s="33"/>
      <c r="T93" s="74"/>
      <c r="U93" s="74"/>
      <c r="V93" s="74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</row>
    <row r="94" spans="1:58" s="5" customFormat="1" ht="24.6" customHeight="1">
      <c r="A94" s="533" t="s">
        <v>1008</v>
      </c>
      <c r="B94" s="727" t="s">
        <v>514</v>
      </c>
      <c r="C94" s="725"/>
      <c r="D94" s="725" t="s">
        <v>606</v>
      </c>
      <c r="E94" s="725"/>
      <c r="F94" s="725"/>
      <c r="G94" s="726"/>
      <c r="H94" s="396">
        <v>203</v>
      </c>
      <c r="I94" s="396"/>
      <c r="J94" s="190">
        <v>22000</v>
      </c>
      <c r="K94" s="122"/>
      <c r="L94" s="117">
        <f t="shared" si="34"/>
        <v>0</v>
      </c>
      <c r="M94" s="433">
        <f t="shared" ref="M94:M99" si="38">SUM(H94-(H94*L94))</f>
        <v>203</v>
      </c>
      <c r="N94" s="422"/>
      <c r="O94" s="486">
        <f t="shared" si="36"/>
        <v>0</v>
      </c>
      <c r="P94" s="821">
        <v>3.0000000000000001E-3</v>
      </c>
      <c r="Q94" s="821"/>
      <c r="R94" s="437">
        <v>0.9</v>
      </c>
      <c r="S94" s="33"/>
      <c r="T94" s="74"/>
      <c r="U94" s="74"/>
      <c r="V94" s="74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</row>
    <row r="95" spans="1:58" s="5" customFormat="1" ht="24.6" customHeight="1">
      <c r="A95" s="533" t="s">
        <v>1009</v>
      </c>
      <c r="B95" s="727" t="s">
        <v>519</v>
      </c>
      <c r="C95" s="725"/>
      <c r="D95" s="725" t="s">
        <v>590</v>
      </c>
      <c r="E95" s="725"/>
      <c r="F95" s="725"/>
      <c r="G95" s="726"/>
      <c r="H95" s="396">
        <v>253</v>
      </c>
      <c r="I95" s="396"/>
      <c r="J95" s="190">
        <v>27400</v>
      </c>
      <c r="K95" s="122"/>
      <c r="L95" s="117">
        <f t="shared" si="34"/>
        <v>0</v>
      </c>
      <c r="M95" s="433">
        <f t="shared" si="38"/>
        <v>253</v>
      </c>
      <c r="N95" s="422"/>
      <c r="O95" s="486">
        <f t="shared" si="36"/>
        <v>0</v>
      </c>
      <c r="P95" s="821">
        <v>5.0000000000000001E-3</v>
      </c>
      <c r="Q95" s="821"/>
      <c r="R95" s="437">
        <v>0.27</v>
      </c>
      <c r="S95" s="33"/>
      <c r="T95" s="74"/>
      <c r="U95" s="74"/>
      <c r="V95" s="74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</row>
    <row r="96" spans="1:58" s="5" customFormat="1" ht="24.6" customHeight="1">
      <c r="A96" s="533" t="s">
        <v>1013</v>
      </c>
      <c r="B96" s="727" t="s">
        <v>515</v>
      </c>
      <c r="C96" s="725"/>
      <c r="D96" s="725" t="s">
        <v>604</v>
      </c>
      <c r="E96" s="725"/>
      <c r="F96" s="725"/>
      <c r="G96" s="726"/>
      <c r="H96" s="396">
        <v>140</v>
      </c>
      <c r="I96" s="396"/>
      <c r="J96" s="190">
        <v>15200</v>
      </c>
      <c r="K96" s="122"/>
      <c r="L96" s="117">
        <f t="shared" si="34"/>
        <v>0</v>
      </c>
      <c r="M96" s="433">
        <f t="shared" si="38"/>
        <v>140</v>
      </c>
      <c r="N96" s="422"/>
      <c r="O96" s="486">
        <f t="shared" si="36"/>
        <v>0</v>
      </c>
      <c r="P96" s="821">
        <v>1.7999999999999999E-2</v>
      </c>
      <c r="Q96" s="821"/>
      <c r="R96" s="437">
        <v>0.98</v>
      </c>
      <c r="S96" s="33"/>
      <c r="T96" s="74"/>
      <c r="U96" s="74"/>
      <c r="V96" s="74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</row>
    <row r="97" spans="1:58" s="5" customFormat="1" ht="24.6" customHeight="1">
      <c r="A97" s="533" t="s">
        <v>1014</v>
      </c>
      <c r="B97" s="727" t="s">
        <v>515</v>
      </c>
      <c r="C97" s="725"/>
      <c r="D97" s="725" t="s">
        <v>604</v>
      </c>
      <c r="E97" s="725"/>
      <c r="F97" s="725"/>
      <c r="G97" s="726"/>
      <c r="H97" s="396">
        <v>140</v>
      </c>
      <c r="I97" s="396"/>
      <c r="J97" s="190">
        <v>15200</v>
      </c>
      <c r="K97" s="122"/>
      <c r="L97" s="117">
        <f t="shared" si="34"/>
        <v>0</v>
      </c>
      <c r="M97" s="433">
        <f t="shared" si="38"/>
        <v>140</v>
      </c>
      <c r="N97" s="422"/>
      <c r="O97" s="486">
        <f t="shared" si="36"/>
        <v>0</v>
      </c>
      <c r="P97" s="821">
        <v>1.7999999999999999E-2</v>
      </c>
      <c r="Q97" s="821"/>
      <c r="R97" s="437">
        <v>0.98</v>
      </c>
      <c r="S97" s="33"/>
      <c r="T97" s="74"/>
      <c r="U97" s="74"/>
      <c r="V97" s="74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</row>
    <row r="98" spans="1:58" s="5" customFormat="1" ht="24.6" customHeight="1">
      <c r="A98" s="533" t="s">
        <v>1015</v>
      </c>
      <c r="B98" s="727" t="s">
        <v>142</v>
      </c>
      <c r="C98" s="725"/>
      <c r="D98" s="725" t="s">
        <v>608</v>
      </c>
      <c r="E98" s="725"/>
      <c r="F98" s="725"/>
      <c r="G98" s="726"/>
      <c r="H98" s="396">
        <v>187</v>
      </c>
      <c r="I98" s="396"/>
      <c r="J98" s="190">
        <v>20300</v>
      </c>
      <c r="K98" s="122"/>
      <c r="L98" s="420">
        <f t="shared" si="34"/>
        <v>0</v>
      </c>
      <c r="M98" s="433">
        <f t="shared" si="38"/>
        <v>187</v>
      </c>
      <c r="N98" s="422"/>
      <c r="O98" s="486">
        <f t="shared" si="36"/>
        <v>0</v>
      </c>
      <c r="P98" s="821">
        <v>1.7999999999999999E-2</v>
      </c>
      <c r="Q98" s="821"/>
      <c r="R98" s="437">
        <v>0.98</v>
      </c>
      <c r="S98" s="33"/>
      <c r="T98" s="74"/>
      <c r="U98" s="74"/>
      <c r="V98" s="74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</row>
    <row r="99" spans="1:58" s="7" customFormat="1" ht="24.6" customHeight="1">
      <c r="A99" s="533" t="s">
        <v>1029</v>
      </c>
      <c r="B99" s="817" t="s">
        <v>475</v>
      </c>
      <c r="C99" s="818"/>
      <c r="D99" s="1054" t="s">
        <v>594</v>
      </c>
      <c r="E99" s="725"/>
      <c r="F99" s="725"/>
      <c r="G99" s="726"/>
      <c r="H99" s="396">
        <v>161</v>
      </c>
      <c r="I99" s="396"/>
      <c r="J99" s="190">
        <v>17500</v>
      </c>
      <c r="K99" s="122"/>
      <c r="L99" s="420">
        <f t="shared" si="34"/>
        <v>0</v>
      </c>
      <c r="M99" s="433">
        <f t="shared" si="38"/>
        <v>161</v>
      </c>
      <c r="N99" s="422"/>
      <c r="O99" s="486">
        <f t="shared" si="36"/>
        <v>0</v>
      </c>
      <c r="P99" s="821">
        <v>0.01</v>
      </c>
      <c r="Q99" s="821"/>
      <c r="R99" s="435">
        <v>0.5</v>
      </c>
      <c r="S99" s="47"/>
      <c r="T99" s="47"/>
      <c r="U99" s="74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</row>
    <row r="100" spans="1:58" s="7" customFormat="1" ht="24.6" customHeight="1">
      <c r="A100" s="533" t="s">
        <v>1038</v>
      </c>
      <c r="B100" s="727" t="s">
        <v>148</v>
      </c>
      <c r="C100" s="725"/>
      <c r="D100" s="725" t="s">
        <v>609</v>
      </c>
      <c r="E100" s="725"/>
      <c r="F100" s="725"/>
      <c r="G100" s="726"/>
      <c r="H100" s="396">
        <v>194</v>
      </c>
      <c r="I100" s="396"/>
      <c r="J100" s="190">
        <v>21000</v>
      </c>
      <c r="K100" s="122"/>
      <c r="L100" s="420">
        <f t="shared" si="34"/>
        <v>0</v>
      </c>
      <c r="M100" s="433">
        <f>SUM(H100-(H100*L100))</f>
        <v>194</v>
      </c>
      <c r="N100" s="423"/>
      <c r="O100" s="486">
        <f t="shared" si="36"/>
        <v>0</v>
      </c>
      <c r="P100" s="865">
        <v>5.0000000000000001E-3</v>
      </c>
      <c r="Q100" s="865"/>
      <c r="R100" s="411">
        <v>1.5</v>
      </c>
      <c r="S100" s="47"/>
      <c r="T100" s="74"/>
      <c r="U100" s="74"/>
      <c r="V100" s="74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</row>
    <row r="101" spans="1:58" s="7" customFormat="1" ht="24.6" customHeight="1">
      <c r="A101" s="533" t="s">
        <v>1048</v>
      </c>
      <c r="B101" s="727" t="s">
        <v>584</v>
      </c>
      <c r="C101" s="725"/>
      <c r="D101" s="725" t="s">
        <v>591</v>
      </c>
      <c r="E101" s="725"/>
      <c r="F101" s="725"/>
      <c r="G101" s="726"/>
      <c r="H101" s="396">
        <v>203</v>
      </c>
      <c r="I101" s="396"/>
      <c r="J101" s="190">
        <v>22000</v>
      </c>
      <c r="K101" s="122"/>
      <c r="L101" s="420">
        <f t="shared" si="34"/>
        <v>0</v>
      </c>
      <c r="M101" s="433">
        <f>SUM(H101-(H101*L101))</f>
        <v>203</v>
      </c>
      <c r="N101" s="422"/>
      <c r="O101" s="486">
        <f t="shared" si="36"/>
        <v>0</v>
      </c>
      <c r="P101" s="821">
        <v>0.01</v>
      </c>
      <c r="Q101" s="821"/>
      <c r="R101" s="435">
        <v>0.5</v>
      </c>
      <c r="S101" s="47"/>
      <c r="T101" s="74"/>
      <c r="U101" s="74"/>
      <c r="V101" s="74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</row>
    <row r="102" spans="1:58" s="5" customFormat="1" ht="24.6" customHeight="1">
      <c r="A102" s="533" t="s">
        <v>1016</v>
      </c>
      <c r="B102" s="727" t="s">
        <v>516</v>
      </c>
      <c r="C102" s="725"/>
      <c r="D102" s="725" t="s">
        <v>592</v>
      </c>
      <c r="E102" s="725"/>
      <c r="F102" s="725"/>
      <c r="G102" s="726"/>
      <c r="H102" s="396">
        <v>240</v>
      </c>
      <c r="I102" s="396"/>
      <c r="J102" s="190">
        <v>26000</v>
      </c>
      <c r="K102" s="122"/>
      <c r="L102" s="420">
        <f t="shared" si="34"/>
        <v>0</v>
      </c>
      <c r="M102" s="433">
        <f t="shared" ref="M102:M108" si="39">SUM(H102-(H102*L102))</f>
        <v>240</v>
      </c>
      <c r="N102" s="422"/>
      <c r="O102" s="486">
        <f t="shared" si="36"/>
        <v>0</v>
      </c>
      <c r="P102" s="821">
        <v>0.02</v>
      </c>
      <c r="Q102" s="821"/>
      <c r="R102" s="437">
        <v>0.3</v>
      </c>
      <c r="S102" s="33"/>
      <c r="T102" s="74"/>
      <c r="U102" s="74"/>
      <c r="V102" s="74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</row>
    <row r="103" spans="1:58" s="5" customFormat="1" ht="24.6" customHeight="1">
      <c r="A103" s="533" t="s">
        <v>1017</v>
      </c>
      <c r="B103" s="727" t="s">
        <v>517</v>
      </c>
      <c r="C103" s="725"/>
      <c r="D103" s="725" t="s">
        <v>592</v>
      </c>
      <c r="E103" s="725"/>
      <c r="F103" s="725"/>
      <c r="G103" s="726"/>
      <c r="H103" s="396">
        <v>275</v>
      </c>
      <c r="I103" s="396"/>
      <c r="J103" s="190">
        <v>29800</v>
      </c>
      <c r="K103" s="122"/>
      <c r="L103" s="420">
        <f t="shared" si="34"/>
        <v>0</v>
      </c>
      <c r="M103" s="433">
        <f t="shared" si="39"/>
        <v>275</v>
      </c>
      <c r="N103" s="422"/>
      <c r="O103" s="486">
        <f t="shared" si="36"/>
        <v>0</v>
      </c>
      <c r="P103" s="821">
        <v>1.6E-2</v>
      </c>
      <c r="Q103" s="821"/>
      <c r="R103" s="437">
        <v>2</v>
      </c>
      <c r="S103" s="33"/>
      <c r="T103" s="74"/>
      <c r="U103" s="74"/>
      <c r="V103" s="74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</row>
    <row r="104" spans="1:58" s="5" customFormat="1" ht="24.6" customHeight="1">
      <c r="A104" s="533" t="s">
        <v>1018</v>
      </c>
      <c r="B104" s="727" t="s">
        <v>498</v>
      </c>
      <c r="C104" s="725"/>
      <c r="D104" s="725" t="s">
        <v>572</v>
      </c>
      <c r="E104" s="725"/>
      <c r="F104" s="725"/>
      <c r="G104" s="726"/>
      <c r="H104" s="396">
        <v>187</v>
      </c>
      <c r="I104" s="396"/>
      <c r="J104" s="190">
        <v>20300</v>
      </c>
      <c r="K104" s="122"/>
      <c r="L104" s="420">
        <f t="shared" si="34"/>
        <v>0</v>
      </c>
      <c r="M104" s="433">
        <f t="shared" si="39"/>
        <v>187</v>
      </c>
      <c r="N104" s="422"/>
      <c r="O104" s="486">
        <f t="shared" si="36"/>
        <v>0</v>
      </c>
      <c r="P104" s="821">
        <v>1.6E-2</v>
      </c>
      <c r="Q104" s="821"/>
      <c r="R104" s="437">
        <v>1.5</v>
      </c>
      <c r="S104" s="33"/>
      <c r="T104" s="74"/>
      <c r="U104" s="74"/>
      <c r="V104" s="74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</row>
    <row r="105" spans="1:58" s="5" customFormat="1" ht="24.6" customHeight="1">
      <c r="A105" s="533" t="s">
        <v>1019</v>
      </c>
      <c r="B105" s="727" t="s">
        <v>498</v>
      </c>
      <c r="C105" s="725"/>
      <c r="D105" s="725" t="s">
        <v>593</v>
      </c>
      <c r="E105" s="725"/>
      <c r="F105" s="725"/>
      <c r="G105" s="726"/>
      <c r="H105" s="396">
        <v>121</v>
      </c>
      <c r="I105" s="396"/>
      <c r="J105" s="190">
        <v>13100</v>
      </c>
      <c r="K105" s="122"/>
      <c r="L105" s="420">
        <f t="shared" si="34"/>
        <v>0</v>
      </c>
      <c r="M105" s="433">
        <f t="shared" si="39"/>
        <v>121</v>
      </c>
      <c r="N105" s="422"/>
      <c r="O105" s="486">
        <f t="shared" si="36"/>
        <v>0</v>
      </c>
      <c r="P105" s="821">
        <v>1.6E-2</v>
      </c>
      <c r="Q105" s="821"/>
      <c r="R105" s="437">
        <v>1.5</v>
      </c>
      <c r="S105" s="33"/>
      <c r="T105" s="74"/>
      <c r="U105" s="74"/>
      <c r="V105" s="74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</row>
    <row r="106" spans="1:58" s="9" customFormat="1" ht="24.6" customHeight="1">
      <c r="A106" s="533" t="s">
        <v>1030</v>
      </c>
      <c r="B106" s="817" t="s">
        <v>498</v>
      </c>
      <c r="C106" s="818"/>
      <c r="D106" s="1054" t="s">
        <v>605</v>
      </c>
      <c r="E106" s="725"/>
      <c r="F106" s="725"/>
      <c r="G106" s="726"/>
      <c r="H106" s="396">
        <v>187</v>
      </c>
      <c r="I106" s="396"/>
      <c r="J106" s="190">
        <v>20300</v>
      </c>
      <c r="K106" s="122"/>
      <c r="L106" s="420">
        <f t="shared" si="34"/>
        <v>0</v>
      </c>
      <c r="M106" s="433">
        <f t="shared" si="39"/>
        <v>187</v>
      </c>
      <c r="N106" s="423"/>
      <c r="O106" s="486">
        <f t="shared" si="36"/>
        <v>0</v>
      </c>
      <c r="P106" s="881">
        <v>1.6E-2</v>
      </c>
      <c r="Q106" s="881"/>
      <c r="R106" s="435">
        <v>1.5</v>
      </c>
      <c r="S106" s="47"/>
      <c r="T106" s="47"/>
      <c r="U106" s="74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</row>
    <row r="107" spans="1:58" s="7" customFormat="1" ht="24.6" customHeight="1">
      <c r="A107" s="533" t="s">
        <v>1024</v>
      </c>
      <c r="B107" s="817" t="s">
        <v>144</v>
      </c>
      <c r="C107" s="818"/>
      <c r="D107" s="1054" t="s">
        <v>610</v>
      </c>
      <c r="E107" s="725"/>
      <c r="F107" s="725"/>
      <c r="G107" s="726"/>
      <c r="H107" s="396">
        <v>548</v>
      </c>
      <c r="I107" s="396"/>
      <c r="J107" s="190">
        <v>59300</v>
      </c>
      <c r="K107" s="122"/>
      <c r="L107" s="420">
        <f t="shared" si="34"/>
        <v>0</v>
      </c>
      <c r="M107" s="433">
        <f t="shared" si="39"/>
        <v>548</v>
      </c>
      <c r="N107" s="423"/>
      <c r="O107" s="429">
        <f>M107*K107</f>
        <v>0</v>
      </c>
      <c r="P107" s="865">
        <v>6.0000000000000001E-3</v>
      </c>
      <c r="Q107" s="865"/>
      <c r="R107" s="435">
        <v>0.27</v>
      </c>
      <c r="S107" s="47"/>
      <c r="T107" s="47"/>
      <c r="U107" s="74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</row>
    <row r="108" spans="1:58" s="7" customFormat="1" ht="24.6" customHeight="1">
      <c r="A108" s="533" t="s">
        <v>1025</v>
      </c>
      <c r="B108" s="817" t="s">
        <v>93</v>
      </c>
      <c r="C108" s="818"/>
      <c r="D108" s="1054" t="s">
        <v>610</v>
      </c>
      <c r="E108" s="725"/>
      <c r="F108" s="725"/>
      <c r="G108" s="726"/>
      <c r="H108" s="396">
        <v>531</v>
      </c>
      <c r="I108" s="396"/>
      <c r="J108" s="190">
        <v>57500</v>
      </c>
      <c r="K108" s="122"/>
      <c r="L108" s="420">
        <f t="shared" si="34"/>
        <v>0</v>
      </c>
      <c r="M108" s="433">
        <f t="shared" si="39"/>
        <v>531</v>
      </c>
      <c r="N108" s="423"/>
      <c r="O108" s="429">
        <f>M108*K108</f>
        <v>0</v>
      </c>
      <c r="P108" s="865">
        <v>1.6E-2</v>
      </c>
      <c r="Q108" s="865"/>
      <c r="R108" s="438">
        <v>2</v>
      </c>
      <c r="S108" s="47"/>
      <c r="T108" s="47"/>
      <c r="U108" s="74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</row>
    <row r="109" spans="1:58" s="7" customFormat="1" ht="24.6" customHeight="1">
      <c r="A109" s="533" t="s">
        <v>1026</v>
      </c>
      <c r="B109" s="817" t="s">
        <v>95</v>
      </c>
      <c r="C109" s="818"/>
      <c r="D109" s="1054" t="s">
        <v>610</v>
      </c>
      <c r="E109" s="725"/>
      <c r="F109" s="725"/>
      <c r="G109" s="726"/>
      <c r="H109" s="396">
        <v>708</v>
      </c>
      <c r="I109" s="396"/>
      <c r="J109" s="190">
        <v>76600</v>
      </c>
      <c r="K109" s="122"/>
      <c r="L109" s="420">
        <f t="shared" si="34"/>
        <v>0</v>
      </c>
      <c r="M109" s="433">
        <f>SUM(H109-(H109*L109))</f>
        <v>708</v>
      </c>
      <c r="N109" s="423"/>
      <c r="O109" s="429">
        <f>M109*K109</f>
        <v>0</v>
      </c>
      <c r="P109" s="865">
        <v>6.0000000000000001E-3</v>
      </c>
      <c r="Q109" s="865"/>
      <c r="R109" s="435">
        <v>0.27</v>
      </c>
      <c r="S109" s="47"/>
      <c r="T109" s="47"/>
      <c r="U109" s="74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</row>
    <row r="110" spans="1:58" s="7" customFormat="1" ht="24.6" customHeight="1">
      <c r="A110" s="533" t="s">
        <v>1020</v>
      </c>
      <c r="B110" s="727" t="s">
        <v>532</v>
      </c>
      <c r="C110" s="725"/>
      <c r="D110" s="725" t="s">
        <v>592</v>
      </c>
      <c r="E110" s="725"/>
      <c r="F110" s="725"/>
      <c r="G110" s="726"/>
      <c r="H110" s="396">
        <v>172</v>
      </c>
      <c r="I110" s="396"/>
      <c r="J110" s="190">
        <v>18700</v>
      </c>
      <c r="K110" s="122"/>
      <c r="L110" s="420">
        <f t="shared" si="34"/>
        <v>0</v>
      </c>
      <c r="M110" s="433">
        <f t="shared" ref="M110:M112" si="40">SUM(H110-(H110*L110))</f>
        <v>172</v>
      </c>
      <c r="N110" s="422"/>
      <c r="O110" s="429">
        <f t="shared" ref="O110" si="41">K110*M110</f>
        <v>0</v>
      </c>
      <c r="P110" s="821">
        <v>0.02</v>
      </c>
      <c r="Q110" s="821"/>
      <c r="R110" s="437">
        <v>0.3</v>
      </c>
      <c r="S110" s="47"/>
      <c r="T110" s="74"/>
      <c r="U110" s="74"/>
      <c r="V110" s="74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</row>
    <row r="111" spans="1:58" s="7" customFormat="1" ht="24.6" customHeight="1">
      <c r="A111" s="533" t="s">
        <v>1021</v>
      </c>
      <c r="B111" s="727" t="s">
        <v>242</v>
      </c>
      <c r="C111" s="725"/>
      <c r="D111" s="725" t="s">
        <v>592</v>
      </c>
      <c r="E111" s="725"/>
      <c r="F111" s="725"/>
      <c r="G111" s="726"/>
      <c r="H111" s="396">
        <v>266</v>
      </c>
      <c r="I111" s="396"/>
      <c r="J111" s="190">
        <v>28800</v>
      </c>
      <c r="K111" s="122"/>
      <c r="L111" s="420">
        <f t="shared" si="34"/>
        <v>0</v>
      </c>
      <c r="M111" s="433">
        <f t="shared" si="40"/>
        <v>266</v>
      </c>
      <c r="N111" s="423"/>
      <c r="O111" s="429">
        <f>K111*M111</f>
        <v>0</v>
      </c>
      <c r="P111" s="865">
        <v>0.02</v>
      </c>
      <c r="Q111" s="865"/>
      <c r="R111" s="438">
        <v>1.1000000000000001</v>
      </c>
      <c r="S111" s="47"/>
      <c r="T111" s="74"/>
      <c r="U111" s="74"/>
      <c r="V111" s="74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</row>
    <row r="112" spans="1:58" s="7" customFormat="1" ht="24.6" customHeight="1">
      <c r="A112" s="533" t="s">
        <v>1022</v>
      </c>
      <c r="B112" s="727" t="s">
        <v>242</v>
      </c>
      <c r="C112" s="725"/>
      <c r="D112" s="725" t="s">
        <v>592</v>
      </c>
      <c r="E112" s="725"/>
      <c r="F112" s="725"/>
      <c r="G112" s="726"/>
      <c r="H112" s="396">
        <v>401</v>
      </c>
      <c r="I112" s="396"/>
      <c r="J112" s="190">
        <v>43400</v>
      </c>
      <c r="K112" s="122"/>
      <c r="L112" s="420">
        <f t="shared" si="34"/>
        <v>0</v>
      </c>
      <c r="M112" s="433">
        <f t="shared" si="40"/>
        <v>401</v>
      </c>
      <c r="N112" s="423"/>
      <c r="O112" s="429">
        <f>K112*M112</f>
        <v>0</v>
      </c>
      <c r="P112" s="865">
        <v>0.02</v>
      </c>
      <c r="Q112" s="865"/>
      <c r="R112" s="438">
        <v>1.1000000000000001</v>
      </c>
      <c r="S112" s="47"/>
      <c r="T112" s="74"/>
      <c r="U112" s="74"/>
      <c r="V112" s="74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</row>
    <row r="113" spans="1:53" s="5" customFormat="1" ht="26.4" customHeight="1">
      <c r="A113" s="533" t="s">
        <v>1027</v>
      </c>
      <c r="B113" s="727" t="s">
        <v>145</v>
      </c>
      <c r="C113" s="725"/>
      <c r="D113" s="725"/>
      <c r="E113" s="725"/>
      <c r="F113" s="725"/>
      <c r="G113" s="726"/>
      <c r="H113" s="396">
        <v>660</v>
      </c>
      <c r="I113" s="396"/>
      <c r="J113" s="190">
        <v>71400</v>
      </c>
      <c r="K113" s="122"/>
      <c r="L113" s="420">
        <f t="shared" si="34"/>
        <v>0</v>
      </c>
      <c r="M113" s="433">
        <f t="shared" si="32"/>
        <v>660</v>
      </c>
      <c r="N113" s="425"/>
      <c r="O113" s="429">
        <f t="shared" ref="O113" si="42">K113*M113</f>
        <v>0</v>
      </c>
      <c r="P113" s="865">
        <v>8.9999999999999993E-3</v>
      </c>
      <c r="Q113" s="865"/>
      <c r="R113" s="440">
        <v>0.91</v>
      </c>
      <c r="S113" s="33"/>
      <c r="T113" s="74"/>
      <c r="U113" s="74"/>
      <c r="V113" s="74"/>
      <c r="W113" s="74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</row>
    <row r="114" spans="1:53" s="25" customFormat="1" ht="13.5" customHeight="1">
      <c r="A114" s="234" t="s">
        <v>189</v>
      </c>
      <c r="B114" s="7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8"/>
      <c r="N114" s="26"/>
      <c r="O114" s="90"/>
      <c r="P114" s="28"/>
      <c r="Q114" s="28"/>
      <c r="R114" s="247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</row>
    <row r="115" spans="1:53" s="7" customFormat="1">
      <c r="A115" s="896" t="str">
        <f>'Бытовая серия'!A129:R129</f>
        <v>www.general-aircond.ru</v>
      </c>
      <c r="B115" s="897"/>
      <c r="C115" s="897"/>
      <c r="D115" s="897"/>
      <c r="E115" s="897"/>
      <c r="F115" s="897"/>
      <c r="G115" s="897"/>
      <c r="H115" s="897"/>
      <c r="I115" s="897"/>
      <c r="J115" s="897"/>
      <c r="K115" s="897"/>
      <c r="L115" s="897"/>
      <c r="M115" s="897"/>
      <c r="N115" s="897"/>
      <c r="O115" s="897"/>
      <c r="P115" s="897"/>
      <c r="Q115" s="897"/>
      <c r="R115" s="898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</row>
    <row r="116" spans="1:53" s="7" customFormat="1">
      <c r="A116" s="899"/>
      <c r="B116" s="900"/>
      <c r="C116" s="900"/>
      <c r="D116" s="900"/>
      <c r="E116" s="900"/>
      <c r="F116" s="900"/>
      <c r="G116" s="900"/>
      <c r="H116" s="900"/>
      <c r="I116" s="900"/>
      <c r="J116" s="900"/>
      <c r="K116" s="900"/>
      <c r="L116" s="900"/>
      <c r="M116" s="900"/>
      <c r="N116" s="900"/>
      <c r="O116" s="900"/>
      <c r="P116" s="900"/>
      <c r="Q116" s="900"/>
      <c r="R116" s="901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</row>
    <row r="117" spans="1:53" s="7" customFormat="1">
      <c r="A117" s="891" t="str">
        <f>'Бытовая серия'!A131:R131</f>
        <v>компания "АЯК-Москва"</v>
      </c>
      <c r="B117" s="932"/>
      <c r="C117" s="863"/>
      <c r="D117" s="863"/>
      <c r="E117" s="863"/>
      <c r="F117" s="863"/>
      <c r="G117" s="863"/>
      <c r="H117" s="863"/>
      <c r="I117" s="863"/>
      <c r="J117" s="863"/>
      <c r="K117" s="863"/>
      <c r="L117" s="863"/>
      <c r="M117" s="863"/>
      <c r="N117" s="863"/>
      <c r="O117" s="863"/>
      <c r="P117" s="863"/>
      <c r="Q117" s="863"/>
      <c r="R117" s="892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</row>
    <row r="118" spans="1:53" s="7" customFormat="1">
      <c r="A118" s="891" t="str">
        <f>'Бытовая серия'!A132:R132</f>
        <v>111020, г. Москва, ул. 2-я Синичкина, д. 9А, Бизнес-центр Синица Плаза</v>
      </c>
      <c r="B118" s="932"/>
      <c r="C118" s="863"/>
      <c r="D118" s="863"/>
      <c r="E118" s="863"/>
      <c r="F118" s="863"/>
      <c r="G118" s="863"/>
      <c r="H118" s="863"/>
      <c r="I118" s="863"/>
      <c r="J118" s="863"/>
      <c r="K118" s="863"/>
      <c r="L118" s="863"/>
      <c r="M118" s="863"/>
      <c r="N118" s="863"/>
      <c r="O118" s="863"/>
      <c r="P118" s="863"/>
      <c r="Q118" s="863"/>
      <c r="R118" s="892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</row>
    <row r="119" spans="1:53" s="7" customFormat="1" ht="13.8" thickBot="1">
      <c r="A119" s="893" t="str">
        <f>'Бытовая серия'!A133:R133</f>
        <v>Тел./факс: 8-800-23456-05</v>
      </c>
      <c r="B119" s="894"/>
      <c r="C119" s="894"/>
      <c r="D119" s="894"/>
      <c r="E119" s="894"/>
      <c r="F119" s="894"/>
      <c r="G119" s="894"/>
      <c r="H119" s="894"/>
      <c r="I119" s="894"/>
      <c r="J119" s="894"/>
      <c r="K119" s="894"/>
      <c r="L119" s="894"/>
      <c r="M119" s="894"/>
      <c r="N119" s="894"/>
      <c r="O119" s="894"/>
      <c r="P119" s="894"/>
      <c r="Q119" s="894"/>
      <c r="R119" s="895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</row>
    <row r="120" spans="1:53" s="74" customForma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</row>
    <row r="121" spans="1:53" s="74" customForma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</row>
    <row r="122" spans="1:53" s="74" customForma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</row>
    <row r="123" spans="1:53" s="74" customForma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</row>
    <row r="124" spans="1:53" s="74" customForma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</row>
    <row r="125" spans="1:53" s="74" customForma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</row>
    <row r="126" spans="1:53" s="74" customForma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</row>
    <row r="127" spans="1:53" s="74" customForma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</row>
    <row r="128" spans="1:53" s="74" customForma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</row>
    <row r="129" spans="1:18" s="74" customForma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</row>
    <row r="130" spans="1:18" s="74" customForma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</row>
    <row r="131" spans="1:18" s="74" customForma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</row>
    <row r="132" spans="1:18" s="74" customForma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</row>
    <row r="133" spans="1:18" s="74" customForma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</row>
    <row r="134" spans="1:18" s="74" customForma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</row>
    <row r="135" spans="1:18" s="74" customForma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</row>
    <row r="136" spans="1:18" s="74" customForma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</row>
    <row r="137" spans="1:18" s="74" customForma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</row>
    <row r="138" spans="1:18" s="74" customForma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</row>
    <row r="139" spans="1:18" s="74" customForma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</row>
    <row r="140" spans="1:18" s="74" customForma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</row>
    <row r="141" spans="1:18" s="74" customForma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</row>
    <row r="142" spans="1:18" s="74" customForma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</row>
    <row r="143" spans="1:18" s="74" customForma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</row>
    <row r="144" spans="1:18" s="74" customForma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</row>
    <row r="145" spans="1:18" s="74" customForma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</row>
    <row r="146" spans="1:18" s="74" customForma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</row>
    <row r="147" spans="1:18" s="74" customForma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</row>
    <row r="148" spans="1:18" s="74" customForma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</row>
    <row r="149" spans="1:18" s="74" customForma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</row>
    <row r="150" spans="1:18" s="74" customForma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</row>
    <row r="151" spans="1:18" s="74" customForma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</row>
    <row r="152" spans="1:18" s="74" customForma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</row>
    <row r="153" spans="1:18" s="74" customForma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</row>
    <row r="154" spans="1:18" s="74" customForma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</row>
    <row r="155" spans="1:18" s="74" customForma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</row>
    <row r="156" spans="1:18" s="74" customForma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</row>
    <row r="157" spans="1:18" s="74" customForma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</row>
    <row r="158" spans="1:18" s="74" customForma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</row>
    <row r="159" spans="1:18" s="74" customForma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</row>
    <row r="160" spans="1:18" s="74" customForma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</row>
    <row r="161" spans="1:18" s="74" customForma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</row>
    <row r="162" spans="1:18" s="74" customForma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</row>
    <row r="163" spans="1:18" s="74" customForma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</row>
    <row r="164" spans="1:18" s="74" customForma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</row>
    <row r="165" spans="1:18" s="74" customForma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</row>
    <row r="166" spans="1:18" s="74" customForma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</row>
    <row r="167" spans="1:18" s="74" customForma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</row>
    <row r="168" spans="1:18" s="74" customForma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</row>
    <row r="169" spans="1:18" s="74" customForma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</row>
    <row r="170" spans="1:18" s="74" customForma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</row>
    <row r="171" spans="1:18" s="74" customForma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</row>
    <row r="172" spans="1:18" s="74" customForma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</row>
    <row r="173" spans="1:18" s="74" customForma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</row>
    <row r="174" spans="1:18" s="74" customForma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</row>
    <row r="175" spans="1:18" s="74" customForma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</row>
    <row r="176" spans="1:18" s="74" customForma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</row>
    <row r="177" spans="1:18" s="74" customForma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</row>
    <row r="178" spans="1:18" s="74" customForma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</row>
    <row r="179" spans="1:18" s="74" customForma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</row>
    <row r="180" spans="1:18" s="74" customForma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</row>
    <row r="181" spans="1:18" s="74" customForma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</row>
    <row r="182" spans="1:18" s="74" customForma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</row>
    <row r="183" spans="1:18" s="74" customForma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</row>
    <row r="184" spans="1:18" s="74" customForma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</row>
    <row r="185" spans="1:18" s="74" customForma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</row>
    <row r="186" spans="1:18" s="74" customForma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</row>
    <row r="187" spans="1:18" s="74" customForma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</row>
    <row r="188" spans="1:18" s="74" customForma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</row>
    <row r="189" spans="1:18" s="74" customForma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</row>
    <row r="190" spans="1:18" s="74" customForma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</row>
    <row r="191" spans="1:18" s="74" customForma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</row>
    <row r="192" spans="1:18" s="74" customForma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</row>
    <row r="193" spans="1:18" s="74" customForma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</row>
    <row r="194" spans="1:18" s="74" customForma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</row>
    <row r="195" spans="1:18" s="74" customForma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</row>
    <row r="196" spans="1:18" s="74" customForma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</row>
    <row r="197" spans="1:18" s="74" customForma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</row>
    <row r="198" spans="1:18" s="74" customForma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</row>
    <row r="199" spans="1:18" s="74" customForma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</row>
    <row r="200" spans="1:18" s="74" customForma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</row>
    <row r="201" spans="1:18" s="74" customForma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</row>
    <row r="202" spans="1:18" s="74" customForma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</row>
    <row r="203" spans="1:18" s="74" customForma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</row>
    <row r="204" spans="1:18" s="74" customForma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</row>
    <row r="205" spans="1:18" s="74" customForma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</row>
    <row r="206" spans="1:18" s="74" customForma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</row>
    <row r="207" spans="1:18" s="74" customForma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</row>
    <row r="208" spans="1:18" s="74" customForma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</row>
    <row r="209" spans="1:18" s="74" customForma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</row>
    <row r="210" spans="1:18" s="74" customForma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</row>
    <row r="211" spans="1:18" s="74" customForma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</row>
    <row r="212" spans="1:18" s="74" customForma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</row>
    <row r="213" spans="1:18" s="74" customForma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</row>
    <row r="214" spans="1:18" s="74" customForma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</row>
    <row r="215" spans="1:18" s="74" customForma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</row>
    <row r="216" spans="1:18" s="74" customForma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</row>
    <row r="217" spans="1:18" s="74" customForma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</row>
    <row r="218" spans="1:18" s="74" customForma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</row>
    <row r="219" spans="1:18" s="74" customForma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</row>
    <row r="220" spans="1:18" s="74" customForma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</row>
    <row r="221" spans="1:18" s="74" customForma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</row>
    <row r="222" spans="1:18" s="74" customForma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</row>
    <row r="223" spans="1:18" s="74" customForma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</row>
    <row r="224" spans="1:18" s="74" customForma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</row>
    <row r="225" spans="1:18" s="74" customForma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</row>
    <row r="226" spans="1:18" s="74" customForma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</row>
    <row r="227" spans="1:18" s="74" customForma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</row>
    <row r="228" spans="1:18" s="74" customForma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</row>
    <row r="229" spans="1:18" s="74" customForma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</row>
    <row r="230" spans="1:18" s="74" customForma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</row>
    <row r="231" spans="1:18" s="74" customForma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</row>
    <row r="232" spans="1:18" s="74" customForma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</row>
    <row r="233" spans="1:18" s="74" customForma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</row>
    <row r="234" spans="1:18" s="74" customForma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</row>
    <row r="235" spans="1:18" s="74" customForma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</row>
    <row r="236" spans="1:18" s="74" customForma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</row>
    <row r="237" spans="1:18" s="74" customForma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</row>
    <row r="238" spans="1:18" s="74" customForma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</row>
    <row r="239" spans="1:18" s="74" customForma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</row>
    <row r="240" spans="1:18" s="74" customForma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</row>
    <row r="241" spans="1:18" s="74" customForma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</row>
    <row r="242" spans="1:18" s="74" customForma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</row>
    <row r="243" spans="1:18" s="74" customForma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</row>
    <row r="244" spans="1:18" s="74" customForma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</row>
    <row r="245" spans="1:18" s="74" customForma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</row>
    <row r="246" spans="1:18" s="74" customForma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</row>
    <row r="247" spans="1:18" s="74" customForma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</row>
    <row r="248" spans="1:18" s="74" customForma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</row>
    <row r="249" spans="1:18" s="74" customForma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</row>
    <row r="250" spans="1:18" s="74" customForma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</row>
    <row r="251" spans="1:18" s="74" customForma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</row>
    <row r="252" spans="1:18" s="74" customForma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</row>
    <row r="253" spans="1:18" s="74" customForma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</row>
    <row r="254" spans="1:18" s="74" customForma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</row>
    <row r="255" spans="1:18" s="74" customForma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</row>
    <row r="256" spans="1:18" s="74" customForma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</row>
    <row r="257" spans="1:18" s="74" customForma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</row>
    <row r="258" spans="1:18" s="74" customForma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</row>
    <row r="259" spans="1:18" s="74" customForma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</row>
    <row r="260" spans="1:18" s="74" customForma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</row>
    <row r="261" spans="1:18" s="74" customForma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</row>
    <row r="262" spans="1:18" s="74" customForma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</row>
    <row r="263" spans="1:18" s="74" customForma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</row>
    <row r="264" spans="1:18" s="74" customForma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</row>
    <row r="265" spans="1:18" s="74" customForma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</row>
    <row r="266" spans="1:18" s="74" customForma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</row>
    <row r="267" spans="1:18" s="74" customForma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</row>
    <row r="268" spans="1:18" s="74" customForma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</row>
    <row r="269" spans="1:18" s="74" customForma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</row>
    <row r="270" spans="1:18" s="74" customForma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</row>
    <row r="271" spans="1:18" s="74" customForma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</row>
    <row r="272" spans="1:18" s="74" customForma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</row>
    <row r="273" spans="1:18" s="74" customForma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</row>
    <row r="274" spans="1:18" s="74" customForma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</row>
    <row r="275" spans="1:18" s="74" customForma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</row>
    <row r="276" spans="1:18" s="74" customForma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</row>
    <row r="277" spans="1:18" s="74" customForma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</row>
    <row r="278" spans="1:18" s="74" customForma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</row>
    <row r="279" spans="1:18" s="74" customForma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</row>
    <row r="280" spans="1:18" s="74" customForma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</row>
    <row r="281" spans="1:18" s="74" customForma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</row>
    <row r="282" spans="1:18" s="74" customForma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</row>
    <row r="283" spans="1:18" s="74" customForma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</row>
    <row r="284" spans="1:18" s="74" customForma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</row>
    <row r="285" spans="1:18" s="74" customForma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</row>
    <row r="286" spans="1:18" s="74" customForma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</row>
    <row r="287" spans="1:18" s="74" customForma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</row>
    <row r="288" spans="1:18" s="74" customForma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</row>
    <row r="289" spans="1:18" s="74" customForma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</row>
    <row r="290" spans="1:18" s="74" customForma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</row>
    <row r="291" spans="1:18" s="74" customForma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</row>
    <row r="292" spans="1:18" s="74" customForma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</row>
    <row r="293" spans="1:18" s="74" customForma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</row>
    <row r="294" spans="1:18" s="74" customForma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</row>
    <row r="295" spans="1:18" s="74" customForma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</row>
    <row r="296" spans="1:18" s="74" customForma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</row>
    <row r="297" spans="1:18" s="74" customForma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</row>
    <row r="298" spans="1:18" s="74" customForma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</row>
    <row r="299" spans="1:18" s="74" customForma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</row>
    <row r="300" spans="1:18" s="74" customForma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</row>
    <row r="301" spans="1:18" s="74" customForma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</row>
    <row r="302" spans="1:18" s="74" customForma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</row>
    <row r="303" spans="1:18" s="74" customForma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</row>
    <row r="304" spans="1:18" s="74" customForma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</row>
    <row r="305" spans="1:18" s="74" customForma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</row>
    <row r="306" spans="1:18" s="74" customForma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</row>
    <row r="307" spans="1:18" s="74" customForma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</row>
    <row r="308" spans="1:18" s="74" customForma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</row>
    <row r="309" spans="1:18" s="74" customForma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</row>
    <row r="310" spans="1:18" s="74" customForma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</row>
    <row r="311" spans="1:18" s="74" customForma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</row>
    <row r="312" spans="1:18" s="74" customForma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</row>
    <row r="313" spans="1:18" s="74" customForma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</row>
    <row r="314" spans="1:18" s="74" customForma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</row>
    <row r="315" spans="1:18" s="74" customForma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</row>
    <row r="316" spans="1:18" s="74" customForma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</row>
    <row r="317" spans="1:18" s="74" customForma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</row>
    <row r="318" spans="1:18" s="74" customForma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</row>
    <row r="319" spans="1:18" s="74" customForma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</row>
    <row r="320" spans="1:18" s="74" customForma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</row>
    <row r="321" spans="1:18" s="74" customForma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</row>
    <row r="322" spans="1:18" s="74" customForma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</row>
    <row r="323" spans="1:18" s="74" customForma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</row>
    <row r="324" spans="1:18" s="74" customForma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</row>
    <row r="325" spans="1:18" s="74" customForma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</row>
    <row r="326" spans="1:18" s="74" customForma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</row>
    <row r="327" spans="1:18" s="74" customForma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</row>
    <row r="328" spans="1:18" s="74" customForma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</row>
    <row r="329" spans="1:18" s="74" customForma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</row>
  </sheetData>
  <mergeCells count="211">
    <mergeCell ref="B110:C110"/>
    <mergeCell ref="B111:C111"/>
    <mergeCell ref="B112:C112"/>
    <mergeCell ref="P107:Q107"/>
    <mergeCell ref="D107:G107"/>
    <mergeCell ref="D106:G106"/>
    <mergeCell ref="P106:Q106"/>
    <mergeCell ref="D85:G85"/>
    <mergeCell ref="D86:G86"/>
    <mergeCell ref="D87:G87"/>
    <mergeCell ref="D91:G91"/>
    <mergeCell ref="D102:G102"/>
    <mergeCell ref="D105:G105"/>
    <mergeCell ref="D88:G88"/>
    <mergeCell ref="D93:G93"/>
    <mergeCell ref="D108:G108"/>
    <mergeCell ref="P108:Q108"/>
    <mergeCell ref="D112:G112"/>
    <mergeCell ref="P112:Q112"/>
    <mergeCell ref="D109:G109"/>
    <mergeCell ref="P109:Q109"/>
    <mergeCell ref="D110:G110"/>
    <mergeCell ref="P110:Q110"/>
    <mergeCell ref="D111:G111"/>
    <mergeCell ref="B102:C102"/>
    <mergeCell ref="P111:Q111"/>
    <mergeCell ref="P80:Q80"/>
    <mergeCell ref="A74:N74"/>
    <mergeCell ref="A75:R75"/>
    <mergeCell ref="A79:O79"/>
    <mergeCell ref="D80:G80"/>
    <mergeCell ref="P83:Q83"/>
    <mergeCell ref="P81:Q81"/>
    <mergeCell ref="D81:G81"/>
    <mergeCell ref="D82:G82"/>
    <mergeCell ref="P94:Q94"/>
    <mergeCell ref="P95:Q95"/>
    <mergeCell ref="P98:Q98"/>
    <mergeCell ref="P104:Q104"/>
    <mergeCell ref="P92:Q92"/>
    <mergeCell ref="D90:G90"/>
    <mergeCell ref="D94:G94"/>
    <mergeCell ref="D95:G95"/>
    <mergeCell ref="D89:G89"/>
    <mergeCell ref="P89:Q89"/>
    <mergeCell ref="D101:G101"/>
    <mergeCell ref="D103:G103"/>
    <mergeCell ref="D104:G104"/>
    <mergeCell ref="P90:Q90"/>
    <mergeCell ref="D99:G99"/>
    <mergeCell ref="D97:G97"/>
    <mergeCell ref="D98:G98"/>
    <mergeCell ref="A117:R117"/>
    <mergeCell ref="A118:R118"/>
    <mergeCell ref="A119:R119"/>
    <mergeCell ref="P113:Q113"/>
    <mergeCell ref="P99:Q99"/>
    <mergeCell ref="P91:Q91"/>
    <mergeCell ref="P105:Q105"/>
    <mergeCell ref="A115:R115"/>
    <mergeCell ref="A116:R116"/>
    <mergeCell ref="B113:G113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D92:G92"/>
    <mergeCell ref="D96:G96"/>
    <mergeCell ref="P100:Q100"/>
    <mergeCell ref="P101:Q101"/>
    <mergeCell ref="P103:Q103"/>
    <mergeCell ref="P93:Q93"/>
    <mergeCell ref="D100:G100"/>
    <mergeCell ref="P102:Q102"/>
    <mergeCell ref="P96:Q96"/>
    <mergeCell ref="P97:Q97"/>
    <mergeCell ref="M5:M6"/>
    <mergeCell ref="A46:A47"/>
    <mergeCell ref="C46:C47"/>
    <mergeCell ref="D46:D47"/>
    <mergeCell ref="E46:E47"/>
    <mergeCell ref="M48:M49"/>
    <mergeCell ref="A50:A51"/>
    <mergeCell ref="C50:C51"/>
    <mergeCell ref="D50:D51"/>
    <mergeCell ref="E50:E51"/>
    <mergeCell ref="F50:F51"/>
    <mergeCell ref="G50:G51"/>
    <mergeCell ref="M50:M51"/>
    <mergeCell ref="A48:A49"/>
    <mergeCell ref="C48:C49"/>
    <mergeCell ref="D48:D49"/>
    <mergeCell ref="E48:E49"/>
    <mergeCell ref="F48:F49"/>
    <mergeCell ref="G48:G49"/>
    <mergeCell ref="I5:I6"/>
    <mergeCell ref="F52:F53"/>
    <mergeCell ref="G52:G53"/>
    <mergeCell ref="A30:R30"/>
    <mergeCell ref="A31:R31"/>
    <mergeCell ref="A52:A53"/>
    <mergeCell ref="C52:C53"/>
    <mergeCell ref="A36:R36"/>
    <mergeCell ref="A37:R37"/>
    <mergeCell ref="A42:N42"/>
    <mergeCell ref="A43:R43"/>
    <mergeCell ref="A44:A45"/>
    <mergeCell ref="C44:C45"/>
    <mergeCell ref="D44:D45"/>
    <mergeCell ref="E44:E45"/>
    <mergeCell ref="F44:F45"/>
    <mergeCell ref="G44:G45"/>
    <mergeCell ref="M44:M45"/>
    <mergeCell ref="I44:I45"/>
    <mergeCell ref="I46:I47"/>
    <mergeCell ref="I48:I49"/>
    <mergeCell ref="I50:I51"/>
    <mergeCell ref="I52:I53"/>
    <mergeCell ref="N5:N6"/>
    <mergeCell ref="O5:O6"/>
    <mergeCell ref="P5:P6"/>
    <mergeCell ref="F46:F47"/>
    <mergeCell ref="G46:G47"/>
    <mergeCell ref="M46:M47"/>
    <mergeCell ref="M3:N3"/>
    <mergeCell ref="P3:Q3"/>
    <mergeCell ref="A7:N7"/>
    <mergeCell ref="A8:R8"/>
    <mergeCell ref="A15:R15"/>
    <mergeCell ref="A16:R16"/>
    <mergeCell ref="A24:R24"/>
    <mergeCell ref="A25:R25"/>
    <mergeCell ref="A5:A6"/>
    <mergeCell ref="C5:D5"/>
    <mergeCell ref="E5:F5"/>
    <mergeCell ref="G5:G6"/>
    <mergeCell ref="H5:H6"/>
    <mergeCell ref="J5:J6"/>
    <mergeCell ref="Q5:Q6"/>
    <mergeCell ref="R5:R6"/>
    <mergeCell ref="K5:K6"/>
    <mergeCell ref="L5:L6"/>
    <mergeCell ref="B90:C90"/>
    <mergeCell ref="B91:C91"/>
    <mergeCell ref="L44:L45"/>
    <mergeCell ref="O44:O45"/>
    <mergeCell ref="O46:O47"/>
    <mergeCell ref="O48:O49"/>
    <mergeCell ref="O50:O51"/>
    <mergeCell ref="O52:O53"/>
    <mergeCell ref="O54:O55"/>
    <mergeCell ref="K44:K45"/>
    <mergeCell ref="K46:K47"/>
    <mergeCell ref="K48:K49"/>
    <mergeCell ref="K50:K51"/>
    <mergeCell ref="K52:K53"/>
    <mergeCell ref="K54:K55"/>
    <mergeCell ref="L46:L47"/>
    <mergeCell ref="L48:L49"/>
    <mergeCell ref="L50:L51"/>
    <mergeCell ref="L52:L53"/>
    <mergeCell ref="L54:L55"/>
    <mergeCell ref="M52:M53"/>
    <mergeCell ref="M54:M55"/>
    <mergeCell ref="D52:D53"/>
    <mergeCell ref="E52:E53"/>
    <mergeCell ref="G54:G55"/>
    <mergeCell ref="D84:G84"/>
    <mergeCell ref="P82:Q82"/>
    <mergeCell ref="A63:N63"/>
    <mergeCell ref="A64:R64"/>
    <mergeCell ref="A56:N56"/>
    <mergeCell ref="A57:R57"/>
    <mergeCell ref="B88:C88"/>
    <mergeCell ref="B89:C89"/>
    <mergeCell ref="P87:Q87"/>
    <mergeCell ref="P84:Q84"/>
    <mergeCell ref="P85:Q85"/>
    <mergeCell ref="P86:Q86"/>
    <mergeCell ref="P88:Q88"/>
    <mergeCell ref="I54:I55"/>
    <mergeCell ref="B103:C103"/>
    <mergeCell ref="B104:C104"/>
    <mergeCell ref="B105:C105"/>
    <mergeCell ref="B106:C106"/>
    <mergeCell ref="B107:C107"/>
    <mergeCell ref="B108:C108"/>
    <mergeCell ref="B109:C109"/>
    <mergeCell ref="B1:B2"/>
    <mergeCell ref="B5:B6"/>
    <mergeCell ref="B81:C81"/>
    <mergeCell ref="B82:C82"/>
    <mergeCell ref="B83:C83"/>
    <mergeCell ref="B84:C84"/>
    <mergeCell ref="B85:C85"/>
    <mergeCell ref="B86:C86"/>
    <mergeCell ref="B87:C87"/>
    <mergeCell ref="A70:N70"/>
    <mergeCell ref="A71:R71"/>
    <mergeCell ref="D83:G83"/>
    <mergeCell ref="A54:A55"/>
    <mergeCell ref="C54:C55"/>
    <mergeCell ref="D54:D55"/>
    <mergeCell ref="E54:E55"/>
    <mergeCell ref="F54:F55"/>
  </mergeCells>
  <conditionalFormatting sqref="D84">
    <cfRule type="duplicateValues" dxfId="89" priority="272" stopIfTrue="1"/>
    <cfRule type="duplicateValues" dxfId="88" priority="273" stopIfTrue="1"/>
  </conditionalFormatting>
  <conditionalFormatting sqref="D84">
    <cfRule type="duplicateValues" dxfId="87" priority="274" stopIfTrue="1"/>
  </conditionalFormatting>
  <conditionalFormatting sqref="A113">
    <cfRule type="duplicateValues" dxfId="86" priority="116" stopIfTrue="1"/>
  </conditionalFormatting>
  <conditionalFormatting sqref="A81">
    <cfRule type="duplicateValues" dxfId="85" priority="117" stopIfTrue="1"/>
  </conditionalFormatting>
  <conditionalFormatting sqref="A82:A83">
    <cfRule type="duplicateValues" dxfId="84" priority="114" stopIfTrue="1"/>
  </conditionalFormatting>
  <conditionalFormatting sqref="A92:A93 A88">
    <cfRule type="duplicateValues" dxfId="83" priority="115" stopIfTrue="1"/>
  </conditionalFormatting>
  <conditionalFormatting sqref="A84">
    <cfRule type="duplicateValues" dxfId="82" priority="111" stopIfTrue="1"/>
    <cfRule type="duplicateValues" dxfId="81" priority="112" stopIfTrue="1"/>
  </conditionalFormatting>
  <conditionalFormatting sqref="A84">
    <cfRule type="duplicateValues" dxfId="80" priority="113" stopIfTrue="1"/>
  </conditionalFormatting>
  <conditionalFormatting sqref="A85:A86">
    <cfRule type="duplicateValues" dxfId="79" priority="110" stopIfTrue="1"/>
  </conditionalFormatting>
  <conditionalFormatting sqref="A87">
    <cfRule type="duplicateValues" dxfId="78" priority="107" stopIfTrue="1"/>
    <cfRule type="duplicateValues" dxfId="77" priority="108" stopIfTrue="1"/>
  </conditionalFormatting>
  <conditionalFormatting sqref="A87">
    <cfRule type="duplicateValues" dxfId="76" priority="109" stopIfTrue="1"/>
  </conditionalFormatting>
  <conditionalFormatting sqref="A91">
    <cfRule type="duplicateValues" dxfId="75" priority="106" stopIfTrue="1"/>
  </conditionalFormatting>
  <conditionalFormatting sqref="A90">
    <cfRule type="duplicateValues" dxfId="74" priority="118" stopIfTrue="1"/>
  </conditionalFormatting>
  <conditionalFormatting sqref="A94">
    <cfRule type="duplicateValues" dxfId="73" priority="105" stopIfTrue="1"/>
  </conditionalFormatting>
  <conditionalFormatting sqref="A95">
    <cfRule type="duplicateValues" dxfId="72" priority="104" stopIfTrue="1"/>
  </conditionalFormatting>
  <conditionalFormatting sqref="A98">
    <cfRule type="duplicateValues" dxfId="71" priority="103" stopIfTrue="1"/>
  </conditionalFormatting>
  <conditionalFormatting sqref="A96:A97">
    <cfRule type="duplicateValues" dxfId="70" priority="102" stopIfTrue="1"/>
  </conditionalFormatting>
  <conditionalFormatting sqref="A99">
    <cfRule type="duplicateValues" dxfId="69" priority="99" stopIfTrue="1"/>
    <cfRule type="duplicateValues" dxfId="68" priority="100" stopIfTrue="1"/>
  </conditionalFormatting>
  <conditionalFormatting sqref="A99">
    <cfRule type="duplicateValues" dxfId="67" priority="101" stopIfTrue="1"/>
  </conditionalFormatting>
  <conditionalFormatting sqref="A100">
    <cfRule type="duplicateValues" dxfId="66" priority="98" stopIfTrue="1"/>
  </conditionalFormatting>
  <conditionalFormatting sqref="A101">
    <cfRule type="duplicateValues" dxfId="65" priority="95" stopIfTrue="1"/>
    <cfRule type="duplicateValues" dxfId="64" priority="96" stopIfTrue="1"/>
  </conditionalFormatting>
  <conditionalFormatting sqref="A101">
    <cfRule type="duplicateValues" dxfId="63" priority="97" stopIfTrue="1"/>
  </conditionalFormatting>
  <conditionalFormatting sqref="A102">
    <cfRule type="duplicateValues" dxfId="62" priority="94" stopIfTrue="1"/>
  </conditionalFormatting>
  <conditionalFormatting sqref="A103">
    <cfRule type="duplicateValues" dxfId="61" priority="93" stopIfTrue="1"/>
  </conditionalFormatting>
  <conditionalFormatting sqref="A104:A105">
    <cfRule type="duplicateValues" dxfId="60" priority="92" stopIfTrue="1"/>
  </conditionalFormatting>
  <conditionalFormatting sqref="A106">
    <cfRule type="duplicateValues" dxfId="59" priority="91" stopIfTrue="1"/>
  </conditionalFormatting>
  <conditionalFormatting sqref="A107">
    <cfRule type="duplicateValues" dxfId="58" priority="88" stopIfTrue="1"/>
  </conditionalFormatting>
  <conditionalFormatting sqref="A107">
    <cfRule type="duplicateValues" dxfId="57" priority="89" stopIfTrue="1"/>
    <cfRule type="duplicateValues" dxfId="56" priority="90" stopIfTrue="1"/>
  </conditionalFormatting>
  <conditionalFormatting sqref="A108">
    <cfRule type="duplicateValues" dxfId="55" priority="85" stopIfTrue="1"/>
  </conditionalFormatting>
  <conditionalFormatting sqref="A108">
    <cfRule type="duplicateValues" dxfId="54" priority="86" stopIfTrue="1"/>
    <cfRule type="duplicateValues" dxfId="53" priority="87" stopIfTrue="1"/>
  </conditionalFormatting>
  <conditionalFormatting sqref="A109">
    <cfRule type="duplicateValues" dxfId="52" priority="82" stopIfTrue="1"/>
  </conditionalFormatting>
  <conditionalFormatting sqref="A109">
    <cfRule type="duplicateValues" dxfId="51" priority="83" stopIfTrue="1"/>
    <cfRule type="duplicateValues" dxfId="50" priority="84" stopIfTrue="1"/>
  </conditionalFormatting>
  <conditionalFormatting sqref="A110:A112">
    <cfRule type="duplicateValues" dxfId="49" priority="81" stopIfTrue="1"/>
  </conditionalFormatting>
  <conditionalFormatting sqref="A89">
    <cfRule type="duplicateValues" dxfId="48" priority="79" stopIfTrue="1"/>
  </conditionalFormatting>
  <conditionalFormatting sqref="A5:A6">
    <cfRule type="duplicateValues" dxfId="47" priority="1522" stopIfTrue="1"/>
  </conditionalFormatting>
  <conditionalFormatting sqref="A72:A73">
    <cfRule type="duplicateValues" dxfId="46" priority="1523" stopIfTrue="1"/>
  </conditionalFormatting>
  <conditionalFormatting sqref="A76:A78">
    <cfRule type="duplicateValues" dxfId="45" priority="1524" stopIfTrue="1"/>
  </conditionalFormatting>
  <hyperlinks>
    <hyperlink ref="C115" r:id="rId1" display="www.general-russia.ru"/>
    <hyperlink ref="A115" r:id="rId2" display="www.general-russia.ru"/>
  </hyperlinks>
  <pageMargins left="0.39370078740157483" right="0.39370078740157483" top="0.39370078740157483" bottom="0.39370078740157483" header="0.51181102362204722" footer="0.51181102362204722"/>
  <pageSetup paperSize="9" scale="29" fitToHeight="5" orientation="portrait" r:id="rId3"/>
  <headerFooter alignWithMargins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16</vt:i4>
      </vt:variant>
    </vt:vector>
  </HeadingPairs>
  <TitlesOfParts>
    <vt:vector size="29" baseType="lpstr">
      <vt:lpstr>Меню</vt:lpstr>
      <vt:lpstr>Калькулятор</vt:lpstr>
      <vt:lpstr>Бытовая серия</vt:lpstr>
      <vt:lpstr>Кассетные блоки</vt:lpstr>
      <vt:lpstr>Канальные блоки</vt:lpstr>
      <vt:lpstr>Универсальные блоки</vt:lpstr>
      <vt:lpstr>Big Multi</vt:lpstr>
      <vt:lpstr>Зимний комплект</vt:lpstr>
      <vt:lpstr>Flexible Multi R32</vt:lpstr>
      <vt:lpstr>Flexible Multi R410A</vt:lpstr>
      <vt:lpstr>VRF</vt:lpstr>
      <vt:lpstr>РАСПРОДАЖА</vt:lpstr>
      <vt:lpstr>Доставка</vt:lpstr>
      <vt:lpstr>'Flexible Multi R32'!Заголовки_для_печати</vt:lpstr>
      <vt:lpstr>'Flexible Multi R410A'!Заголовки_для_печати</vt:lpstr>
      <vt:lpstr>'Бытовая серия'!Заголовки_для_печати</vt:lpstr>
      <vt:lpstr>'Универсальные блоки'!Заголовки_для_печати</vt:lpstr>
      <vt:lpstr>'Big Multi'!Область_печати</vt:lpstr>
      <vt:lpstr>'Flexible Multi R32'!Область_печати</vt:lpstr>
      <vt:lpstr>'Flexible Multi R410A'!Область_печати</vt:lpstr>
      <vt:lpstr>VRF!Область_печати</vt:lpstr>
      <vt:lpstr>'Бытовая серия'!Область_печати</vt:lpstr>
      <vt:lpstr>'Зимний комплект'!Область_печати</vt:lpstr>
      <vt:lpstr>Калькулятор!Область_печати</vt:lpstr>
      <vt:lpstr>'Канальные блоки'!Область_печати</vt:lpstr>
      <vt:lpstr>'Кассетные блоки'!Область_печати</vt:lpstr>
      <vt:lpstr>Меню!Область_печати</vt:lpstr>
      <vt:lpstr>РАСПРОДАЖА!Область_печати</vt:lpstr>
      <vt:lpstr>'Универсальные блоки'!Область_печати</vt:lpstr>
    </vt:vector>
  </TitlesOfParts>
  <Company>JAC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Gaponova</dc:creator>
  <cp:lastModifiedBy>User</cp:lastModifiedBy>
  <cp:lastPrinted>2021-09-11T14:25:47Z</cp:lastPrinted>
  <dcterms:created xsi:type="dcterms:W3CDTF">2001-08-09T12:37:20Z</dcterms:created>
  <dcterms:modified xsi:type="dcterms:W3CDTF">2022-03-09T21:20:40Z</dcterms:modified>
</cp:coreProperties>
</file>