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omments1.xml" ContentType="application/vnd.openxmlformats-officedocument.spreadsheetml.comments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omments2.xml" ContentType="application/vnd.openxmlformats-officedocument.spreadsheetml.comments+xml"/>
  <Override PartName="/xl/drawings/drawing16.xml" ContentType="application/vnd.openxmlformats-officedocument.drawing+xml"/>
  <Override PartName="/xl/comments3.xml" ContentType="application/vnd.openxmlformats-officedocument.spreadsheetml.comments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queryTables/queryTable1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029"/>
  <workbookPr showInkAnnotation="0"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C:\Users\Пользователь\Desktop\"/>
    </mc:Choice>
  </mc:AlternateContent>
  <xr:revisionPtr revIDLastSave="0" documentId="13_ncr:1_{82646277-220F-4F61-A32F-78196FB6F03F}" xr6:coauthVersionLast="40" xr6:coauthVersionMax="40" xr10:uidLastSave="{00000000-0000-0000-0000-000000000000}"/>
  <bookViews>
    <workbookView xWindow="0" yWindow="0" windowWidth="28800" windowHeight="12228" tabRatio="846" xr2:uid="{00000000-000D-0000-FFFF-FFFF00000000}"/>
  </bookViews>
  <sheets>
    <sheet name="ОБЛОЖКА" sheetId="60" r:id="rId1"/>
    <sheet name="Калькулятор" sheetId="54" r:id="rId2"/>
    <sheet name="Рекламные материалы" sheetId="63" r:id="rId3"/>
    <sheet name="Регистрация КП" sheetId="61" r:id="rId4"/>
    <sheet name="RAC" sheetId="41" r:id="rId5"/>
    <sheet name="Multi" sheetId="58" r:id="rId6"/>
    <sheet name="PAC on-off" sheetId="42" r:id="rId7"/>
    <sheet name="PAC ERP inverter" sheetId="43" r:id="rId8"/>
    <sheet name="Зимние комплекты" sheetId="53" r:id="rId9"/>
    <sheet name="VRF_V8" sheetId="65" r:id="rId10"/>
    <sheet name="VRF_V6" sheetId="66" r:id="rId11"/>
    <sheet name="Мини VRF ATOM" sheetId="67" r:id="rId12"/>
    <sheet name="Чиллеры Фанкойлы СКЛАД" sheetId="68" r:id="rId13"/>
    <sheet name="Чиллеры" sheetId="69" r:id="rId14"/>
    <sheet name="Фанкойлы AC" sheetId="70" r:id="rId15"/>
    <sheet name="Фанкойлы DC" sheetId="71" r:id="rId16"/>
    <sheet name="ККБ" sheetId="72" r:id="rId17"/>
    <sheet name="PAC &gt; 22 кВт" sheetId="73" r:id="rId18"/>
    <sheet name="HRV_Приточные установки" sheetId="74" r:id="rId19"/>
    <sheet name="Руфтопы" sheetId="75" r:id="rId20"/>
    <sheet name="Тепловые насосы" sheetId="76" r:id="rId21"/>
    <sheet name="Курсы валют" sheetId="64" state="hidden" r:id="rId22"/>
  </sheets>
  <externalReferences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</externalReferences>
  <definedNames>
    <definedName name="_?id_10148_archive" localSheetId="21">'Курсы валют'!$A$1:$E$45</definedName>
    <definedName name="_FilterDatabase" localSheetId="18">'HRV_Приточные установки'!#REF!</definedName>
    <definedName name="_FilterDatabase" localSheetId="17">'PAC &gt; 22 кВт'!#REF!</definedName>
    <definedName name="_FilterDatabase" localSheetId="7">'PAC ERP inverter'!$A$35:$J$60</definedName>
    <definedName name="_FilterDatabase" localSheetId="6">'PAC on-off'!$A$31:$J$61</definedName>
    <definedName name="_FilterDatabase" localSheetId="10">VRF_V6!$A$59:$G$354</definedName>
    <definedName name="_FilterDatabase" localSheetId="9">VRF_V8!$A$83:$G$177</definedName>
    <definedName name="_FilterDatabase" localSheetId="11">'Мини VRF ATOM'!$A$56:$G$76</definedName>
    <definedName name="_FilterDatabase" localSheetId="19">Руфтопы!$A$7:$F$26</definedName>
    <definedName name="_FilterDatabase" localSheetId="14">'Фанкойлы AC'!$A$46:$I$160</definedName>
    <definedName name="_FilterDatabase" localSheetId="15">'Фанкойлы DC'!$A$51:$I$136</definedName>
    <definedName name="_FilterDatabase" localSheetId="13">Чиллеры!$A$7:$H$135</definedName>
    <definedName name="_FilterDatabase" localSheetId="12">'Чиллеры Фанкойлы СКЛАД'!#REF!</definedName>
    <definedName name="Print_Area" localSheetId="18">'HRV_Приточные установки'!#REF!</definedName>
    <definedName name="Print_Area" localSheetId="5">Multi!$A$6:$K$67</definedName>
    <definedName name="Print_Area" localSheetId="17">'PAC &gt; 22 кВт'!$A$5:$I$49</definedName>
    <definedName name="Print_Area" localSheetId="7">'PAC ERP inverter'!$A$10:$K$60</definedName>
    <definedName name="Print_Area" localSheetId="6">'PAC on-off'!$A$8:$L$61</definedName>
    <definedName name="Print_Area" localSheetId="4">RAC!$A$2:$K$142</definedName>
    <definedName name="Print_Area" localSheetId="10">VRF_V6!$A$5:$H$449</definedName>
    <definedName name="Print_Area" localSheetId="9">VRF_V8!$A$5:$H$281</definedName>
    <definedName name="Print_Area" localSheetId="16">ККБ!$A$5:$G$92</definedName>
    <definedName name="Print_Area" localSheetId="11">'Мини VRF ATOM'!$A$5:$H$116</definedName>
    <definedName name="Print_Area" localSheetId="0">ОБЛОЖКА!$A$1:$U$58</definedName>
    <definedName name="Print_Area" localSheetId="3">'Регистрация КП'!$A$1:$A$32</definedName>
    <definedName name="Print_Area" localSheetId="19">Руфтопы!$A$5:$G$26</definedName>
    <definedName name="Print_Area" localSheetId="20">'Тепловые насосы'!$A$5:$H$6</definedName>
    <definedName name="Print_Area" localSheetId="14">'Фанкойлы AC'!$A$5:$J$160</definedName>
    <definedName name="Print_Area" localSheetId="15">'Фанкойлы DC'!$A$5:$J$136</definedName>
    <definedName name="Print_Area" localSheetId="13">Чиллеры!$A$5:$I$135</definedName>
    <definedName name="Print_Area" localSheetId="12">'Чиллеры Фанкойлы СКЛАД'!$A$1:$H$24</definedName>
    <definedName name="Print_Titles" localSheetId="18">'HRV_Приточные установки'!#REF!</definedName>
    <definedName name="Print_Titles" localSheetId="5">Multi!$6:$7</definedName>
    <definedName name="Print_Titles" localSheetId="17">'PAC &gt; 22 кВт'!$5:$6</definedName>
    <definedName name="Print_Titles" localSheetId="7">'PAC ERP inverter'!#REF!</definedName>
    <definedName name="Print_Titles" localSheetId="6">'PAC on-off'!#REF!</definedName>
    <definedName name="Print_Titles" localSheetId="4">RAC!$6:$7</definedName>
    <definedName name="Print_Titles" localSheetId="10">VRF_V6!$5:$6</definedName>
    <definedName name="Print_Titles" localSheetId="9">VRF_V8!$6:$7</definedName>
    <definedName name="Print_Titles" localSheetId="16">ККБ!$5:$6</definedName>
    <definedName name="Print_Titles" localSheetId="11">'Мини VRF ATOM'!$5:$6</definedName>
    <definedName name="Print_Titles" localSheetId="19">Руфтопы!$5:$6</definedName>
    <definedName name="Print_Titles" localSheetId="14">'Фанкойлы AC'!$5:$6</definedName>
    <definedName name="Print_Titles" localSheetId="15">'Фанкойлы DC'!$5:$6</definedName>
    <definedName name="Print_Titles" localSheetId="13">Чиллеры!$5:$6</definedName>
    <definedName name="Print_Titles" localSheetId="12">'Чиллеры Фанкойлы СКЛАД'!$1:$6</definedName>
    <definedName name="rehg">[1]Параметры!$B$3</definedName>
    <definedName name="Бренд">'[2]Рабочий лист'!$A$10:$A$12</definedName>
    <definedName name="Виды_скидки">'[3]Системы оплаты ЗАПРОГРАМИРОВАН'!$D$6:$I$6</definedName>
    <definedName name="Кратность_поставки_Salda">[4]Параметры!$B$8</definedName>
    <definedName name="НПТ_КЛИМАТИКА_КУРС">'[2]НПТ Климатика'!$B$4</definedName>
    <definedName name="НПТ_КЛИМАТИКА_СКИДКА">'[2]НПТ Климатика'!$B$3</definedName>
    <definedName name="сегменты">'[5]Рабочий лист'!$B$3:$B$6</definedName>
    <definedName name="скидка_на_VRF_Приточные_установки" localSheetId="18">#REF!</definedName>
    <definedName name="скидка_на_VRF_Приточные_установки" localSheetId="5">#REF!</definedName>
    <definedName name="скидка_на_VRF_Приточные_установки" localSheetId="17">[6]Начало!#REF!</definedName>
    <definedName name="скидка_на_VRF_Приточные_установки" localSheetId="7">#REF!</definedName>
    <definedName name="скидка_на_VRF_Приточные_установки" localSheetId="6">#REF!</definedName>
    <definedName name="скидка_на_VRF_Приточные_установки" localSheetId="4">#REF!</definedName>
    <definedName name="скидка_на_VRF_Приточные_установки" localSheetId="10">#REF!</definedName>
    <definedName name="скидка_на_VRF_Приточные_установки" localSheetId="9">[7]Начало!#REF!</definedName>
    <definedName name="скидка_на_VRF_Приточные_установки" localSheetId="16">#REF!</definedName>
    <definedName name="скидка_на_VRF_Приточные_установки" localSheetId="11">#REF!</definedName>
    <definedName name="скидка_на_VRF_Приточные_установки" localSheetId="0">[8]Начало!#REF!</definedName>
    <definedName name="скидка_на_VRF_Приточные_установки" localSheetId="3">[8]Начало!#REF!</definedName>
    <definedName name="скидка_на_VRF_Приточные_установки" localSheetId="2">[8]Начало!#REF!</definedName>
    <definedName name="скидка_на_VRF_Приточные_установки" localSheetId="19">#REF!</definedName>
    <definedName name="скидка_на_VRF_Приточные_установки" localSheetId="20">#REF!</definedName>
    <definedName name="скидка_на_VRF_Приточные_установки" localSheetId="14">[9]Начало!#REF!</definedName>
    <definedName name="скидка_на_VRF_Приточные_установки" localSheetId="15">[10]Начало!#REF!</definedName>
    <definedName name="скидка_на_VRF_Приточные_установки" localSheetId="13">[9]Начало!#REF!</definedName>
    <definedName name="скидка_на_VRF_Приточные_установки" localSheetId="12">[9]Начало!#REF!</definedName>
    <definedName name="скидка_на_VRF_Приточные_установки">#REF!</definedName>
    <definedName name="СтатусПозиции">[5]Параметры!$A$6:$A$9</definedName>
  </definedNames>
  <calcPr calcId="191029"/>
</workbook>
</file>

<file path=xl/calcChain.xml><?xml version="1.0" encoding="utf-8"?>
<calcChain xmlns="http://schemas.openxmlformats.org/spreadsheetml/2006/main">
  <c r="K3" i="53" l="1"/>
  <c r="K2" i="53"/>
  <c r="L3" i="43"/>
  <c r="L2" i="43"/>
  <c r="L3" i="42"/>
  <c r="L2" i="42"/>
  <c r="L3" i="58"/>
  <c r="L2" i="58"/>
  <c r="L3" i="41"/>
  <c r="L2" i="41"/>
  <c r="D19" i="54" l="1"/>
  <c r="C19" i="54"/>
  <c r="D18" i="54"/>
  <c r="C18" i="54"/>
  <c r="D17" i="54"/>
  <c r="C17" i="54"/>
  <c r="D16" i="54"/>
  <c r="C16" i="54"/>
  <c r="D15" i="54"/>
  <c r="C15" i="54"/>
  <c r="D14" i="54"/>
  <c r="C14" i="54"/>
  <c r="D12" i="54"/>
  <c r="C12" i="54"/>
  <c r="D13" i="54"/>
  <c r="C13" i="54"/>
  <c r="D10" i="54"/>
  <c r="C10" i="54"/>
  <c r="D9" i="54"/>
  <c r="C9" i="54"/>
  <c r="I2" i="76"/>
  <c r="I1" i="76"/>
  <c r="H2" i="75"/>
  <c r="H1" i="75"/>
  <c r="H2" i="74"/>
  <c r="H1" i="74"/>
  <c r="J2" i="73"/>
  <c r="J1" i="73"/>
  <c r="H2" i="72"/>
  <c r="H1" i="72"/>
  <c r="K2" i="71"/>
  <c r="K1" i="71"/>
  <c r="K2" i="70"/>
  <c r="K1" i="70"/>
  <c r="R137" i="69"/>
  <c r="M137" i="69" s="1"/>
  <c r="N137" i="69"/>
  <c r="R136" i="69"/>
  <c r="N136" i="69"/>
  <c r="N7" i="69" s="1"/>
  <c r="J2" i="69" s="1"/>
  <c r="M136" i="69"/>
  <c r="R135" i="69"/>
  <c r="N135" i="69"/>
  <c r="M135" i="69"/>
  <c r="R132" i="69"/>
  <c r="M132" i="69" s="1"/>
  <c r="N132" i="69"/>
  <c r="R131" i="69"/>
  <c r="M131" i="69" s="1"/>
  <c r="N131" i="69"/>
  <c r="R130" i="69"/>
  <c r="N130" i="69"/>
  <c r="M130" i="69"/>
  <c r="R129" i="69"/>
  <c r="N129" i="69"/>
  <c r="M129" i="69"/>
  <c r="R128" i="69"/>
  <c r="M128" i="69" s="1"/>
  <c r="N128" i="69"/>
  <c r="R127" i="69"/>
  <c r="M127" i="69" s="1"/>
  <c r="N127" i="69"/>
  <c r="R126" i="69"/>
  <c r="N126" i="69"/>
  <c r="M126" i="69"/>
  <c r="R125" i="69"/>
  <c r="N125" i="69"/>
  <c r="M125" i="69"/>
  <c r="R124" i="69"/>
  <c r="M124" i="69" s="1"/>
  <c r="N124" i="69"/>
  <c r="R123" i="69"/>
  <c r="M123" i="69" s="1"/>
  <c r="N123" i="69"/>
  <c r="R122" i="69"/>
  <c r="N122" i="69"/>
  <c r="M122" i="69"/>
  <c r="R121" i="69"/>
  <c r="N121" i="69"/>
  <c r="M121" i="69"/>
  <c r="R119" i="69"/>
  <c r="M119" i="69" s="1"/>
  <c r="N119" i="69"/>
  <c r="R118" i="69"/>
  <c r="M118" i="69" s="1"/>
  <c r="N118" i="69"/>
  <c r="R117" i="69"/>
  <c r="N117" i="69"/>
  <c r="M117" i="69"/>
  <c r="R116" i="69"/>
  <c r="N116" i="69"/>
  <c r="M116" i="69"/>
  <c r="R114" i="69"/>
  <c r="M114" i="69" s="1"/>
  <c r="N114" i="69"/>
  <c r="R113" i="69"/>
  <c r="M113" i="69" s="1"/>
  <c r="N113" i="69"/>
  <c r="R112" i="69"/>
  <c r="N112" i="69"/>
  <c r="M112" i="69"/>
  <c r="R111" i="69"/>
  <c r="N111" i="69"/>
  <c r="M111" i="69"/>
  <c r="R109" i="69"/>
  <c r="M109" i="69" s="1"/>
  <c r="N109" i="69"/>
  <c r="R108" i="69"/>
  <c r="M108" i="69" s="1"/>
  <c r="N108" i="69"/>
  <c r="R107" i="69"/>
  <c r="N107" i="69"/>
  <c r="M107" i="69"/>
  <c r="R106" i="69"/>
  <c r="N106" i="69"/>
  <c r="M106" i="69"/>
  <c r="R104" i="69"/>
  <c r="M104" i="69" s="1"/>
  <c r="N104" i="69"/>
  <c r="R103" i="69"/>
  <c r="M103" i="69" s="1"/>
  <c r="N103" i="69"/>
  <c r="R102" i="69"/>
  <c r="N102" i="69"/>
  <c r="M102" i="69"/>
  <c r="R101" i="69"/>
  <c r="N101" i="69"/>
  <c r="M101" i="69"/>
  <c r="R95" i="69"/>
  <c r="M95" i="69" s="1"/>
  <c r="N95" i="69"/>
  <c r="R94" i="69"/>
  <c r="M94" i="69" s="1"/>
  <c r="N94" i="69"/>
  <c r="R93" i="69"/>
  <c r="N93" i="69"/>
  <c r="M93" i="69"/>
  <c r="R92" i="69"/>
  <c r="N92" i="69"/>
  <c r="M92" i="69"/>
  <c r="R91" i="69"/>
  <c r="M91" i="69" s="1"/>
  <c r="N91" i="69"/>
  <c r="R90" i="69"/>
  <c r="M90" i="69" s="1"/>
  <c r="N90" i="69"/>
  <c r="R89" i="69"/>
  <c r="N89" i="69"/>
  <c r="M89" i="69"/>
  <c r="R88" i="69"/>
  <c r="N88" i="69"/>
  <c r="M88" i="69"/>
  <c r="R87" i="69"/>
  <c r="M87" i="69" s="1"/>
  <c r="N87" i="69"/>
  <c r="R84" i="69"/>
  <c r="M84" i="69" s="1"/>
  <c r="N84" i="69"/>
  <c r="R83" i="69"/>
  <c r="N83" i="69"/>
  <c r="M83" i="69"/>
  <c r="R82" i="69"/>
  <c r="N82" i="69"/>
  <c r="M82" i="69"/>
  <c r="R81" i="69"/>
  <c r="M81" i="69" s="1"/>
  <c r="N81" i="69"/>
  <c r="R80" i="69"/>
  <c r="M80" i="69" s="1"/>
  <c r="N80" i="69"/>
  <c r="R79" i="69"/>
  <c r="N79" i="69"/>
  <c r="M79" i="69"/>
  <c r="R78" i="69"/>
  <c r="N78" i="69"/>
  <c r="M78" i="69"/>
  <c r="R77" i="69"/>
  <c r="M77" i="69" s="1"/>
  <c r="N77" i="69"/>
  <c r="R74" i="69"/>
  <c r="M74" i="69" s="1"/>
  <c r="N74" i="69"/>
  <c r="R73" i="69"/>
  <c r="N73" i="69"/>
  <c r="M73" i="69"/>
  <c r="R72" i="69"/>
  <c r="N72" i="69"/>
  <c r="M72" i="69"/>
  <c r="R71" i="69"/>
  <c r="M71" i="69" s="1"/>
  <c r="N71" i="69"/>
  <c r="R70" i="69"/>
  <c r="M70" i="69" s="1"/>
  <c r="N70" i="69"/>
  <c r="R69" i="69"/>
  <c r="N69" i="69"/>
  <c r="M69" i="69"/>
  <c r="R68" i="69"/>
  <c r="N68" i="69"/>
  <c r="M68" i="69"/>
  <c r="R67" i="69"/>
  <c r="M67" i="69" s="1"/>
  <c r="N67" i="69"/>
  <c r="R66" i="69"/>
  <c r="M66" i="69" s="1"/>
  <c r="N66" i="69"/>
  <c r="R65" i="69"/>
  <c r="N65" i="69"/>
  <c r="M65" i="69"/>
  <c r="R64" i="69"/>
  <c r="N64" i="69"/>
  <c r="M64" i="69"/>
  <c r="R63" i="69"/>
  <c r="M63" i="69" s="1"/>
  <c r="N63" i="69"/>
  <c r="R60" i="69"/>
  <c r="M60" i="69" s="1"/>
  <c r="N60" i="69"/>
  <c r="R59" i="69"/>
  <c r="N59" i="69"/>
  <c r="M59" i="69"/>
  <c r="R58" i="69"/>
  <c r="N58" i="69"/>
  <c r="M58" i="69"/>
  <c r="R57" i="69"/>
  <c r="M57" i="69" s="1"/>
  <c r="N57" i="69"/>
  <c r="R54" i="69"/>
  <c r="M54" i="69" s="1"/>
  <c r="N54" i="69"/>
  <c r="R52" i="69"/>
  <c r="N52" i="69"/>
  <c r="M52" i="69"/>
  <c r="R51" i="69"/>
  <c r="N51" i="69"/>
  <c r="M51" i="69"/>
  <c r="R43" i="69"/>
  <c r="M43" i="69" s="1"/>
  <c r="N43" i="69"/>
  <c r="R42" i="69"/>
  <c r="M42" i="69" s="1"/>
  <c r="N42" i="69"/>
  <c r="R41" i="69"/>
  <c r="N41" i="69"/>
  <c r="M41" i="69"/>
  <c r="R40" i="69"/>
  <c r="N40" i="69"/>
  <c r="M40" i="69"/>
  <c r="R38" i="69"/>
  <c r="M38" i="69" s="1"/>
  <c r="N38" i="69"/>
  <c r="R37" i="69"/>
  <c r="M37" i="69" s="1"/>
  <c r="N37" i="69"/>
  <c r="R36" i="69"/>
  <c r="N36" i="69"/>
  <c r="M36" i="69"/>
  <c r="R35" i="69"/>
  <c r="N35" i="69"/>
  <c r="M35" i="69"/>
  <c r="R32" i="69"/>
  <c r="M32" i="69" s="1"/>
  <c r="N32" i="69"/>
  <c r="R31" i="69"/>
  <c r="M31" i="69" s="1"/>
  <c r="N31" i="69"/>
  <c r="R28" i="69"/>
  <c r="N28" i="69"/>
  <c r="M28" i="69"/>
  <c r="R27" i="69"/>
  <c r="N27" i="69"/>
  <c r="M27" i="69"/>
  <c r="R24" i="69"/>
  <c r="M24" i="69" s="1"/>
  <c r="N24" i="69"/>
  <c r="R23" i="69"/>
  <c r="M23" i="69" s="1"/>
  <c r="N23" i="69"/>
  <c r="R22" i="69"/>
  <c r="N22" i="69"/>
  <c r="M22" i="69"/>
  <c r="R20" i="69"/>
  <c r="N20" i="69"/>
  <c r="M20" i="69"/>
  <c r="R19" i="69"/>
  <c r="M19" i="69" s="1"/>
  <c r="N19" i="69"/>
  <c r="R18" i="69"/>
  <c r="M18" i="69" s="1"/>
  <c r="N18" i="69"/>
  <c r="R15" i="69"/>
  <c r="N15" i="69"/>
  <c r="M15" i="69"/>
  <c r="R14" i="69"/>
  <c r="N14" i="69"/>
  <c r="M14" i="69"/>
  <c r="R13" i="69"/>
  <c r="M13" i="69" s="1"/>
  <c r="N13" i="69"/>
  <c r="R12" i="69"/>
  <c r="M12" i="69" s="1"/>
  <c r="N12" i="69"/>
  <c r="R11" i="69"/>
  <c r="N11" i="69"/>
  <c r="M11" i="69"/>
  <c r="R10" i="69"/>
  <c r="N10" i="69"/>
  <c r="M10" i="69"/>
  <c r="L7" i="69"/>
  <c r="H2" i="68"/>
  <c r="D11" i="54" s="1"/>
  <c r="H1" i="68"/>
  <c r="C11" i="54" s="1"/>
  <c r="I2" i="67"/>
  <c r="I1" i="67"/>
  <c r="I2" i="66"/>
  <c r="I1" i="66"/>
  <c r="I2" i="65"/>
  <c r="D8" i="54" s="1"/>
  <c r="I1" i="65"/>
  <c r="C8" i="54" s="1"/>
  <c r="M7" i="69" l="1"/>
  <c r="J1" i="69" s="1"/>
  <c r="B2" i="53" l="1"/>
  <c r="B1" i="53"/>
  <c r="K1" i="53" s="1"/>
  <c r="H79" i="43"/>
  <c r="B79" i="43"/>
  <c r="H77" i="43"/>
  <c r="B77" i="43"/>
  <c r="H75" i="43"/>
  <c r="B75" i="43"/>
  <c r="H73" i="43"/>
  <c r="B73" i="43"/>
  <c r="H71" i="43"/>
  <c r="B71" i="43"/>
  <c r="H67" i="43"/>
  <c r="B67" i="43"/>
  <c r="H65" i="43"/>
  <c r="B65" i="43"/>
  <c r="H63" i="43"/>
  <c r="B63" i="43"/>
  <c r="H59" i="43"/>
  <c r="B59" i="43"/>
  <c r="H57" i="43"/>
  <c r="B57" i="43"/>
  <c r="H55" i="43"/>
  <c r="B55" i="43"/>
  <c r="H53" i="43"/>
  <c r="B53" i="43"/>
  <c r="H51" i="43"/>
  <c r="B51" i="43"/>
  <c r="H49" i="43"/>
  <c r="B49" i="43"/>
  <c r="H44" i="43"/>
  <c r="B44" i="43"/>
  <c r="H41" i="43"/>
  <c r="B41" i="43"/>
  <c r="H38" i="43"/>
  <c r="B38" i="43"/>
  <c r="H35" i="43"/>
  <c r="B35" i="43"/>
  <c r="H31" i="43"/>
  <c r="B31" i="43"/>
  <c r="H29" i="43"/>
  <c r="B29" i="43"/>
  <c r="H24" i="43"/>
  <c r="B24" i="43"/>
  <c r="H21" i="43"/>
  <c r="B21" i="43"/>
  <c r="H18" i="43"/>
  <c r="B18" i="43"/>
  <c r="H13" i="43"/>
  <c r="B13" i="43"/>
  <c r="H10" i="43"/>
  <c r="B10" i="43"/>
  <c r="B2" i="43"/>
  <c r="I37" i="43" s="1"/>
  <c r="B1" i="43"/>
  <c r="L1" i="43" s="1"/>
  <c r="H60" i="42"/>
  <c r="B60" i="42"/>
  <c r="H58" i="42"/>
  <c r="B58" i="42"/>
  <c r="H56" i="42"/>
  <c r="B56" i="42"/>
  <c r="H52" i="42"/>
  <c r="B52" i="42"/>
  <c r="H50" i="42"/>
  <c r="B50" i="42"/>
  <c r="H48" i="42"/>
  <c r="B48" i="42"/>
  <c r="H46" i="42"/>
  <c r="B46" i="42"/>
  <c r="H44" i="42"/>
  <c r="B44" i="42"/>
  <c r="H40" i="42"/>
  <c r="B40" i="42"/>
  <c r="H38" i="42"/>
  <c r="B38" i="42"/>
  <c r="H36" i="42"/>
  <c r="B36" i="42"/>
  <c r="H34" i="42"/>
  <c r="B34" i="42"/>
  <c r="H32" i="42"/>
  <c r="B32" i="42"/>
  <c r="H27" i="42"/>
  <c r="B27" i="42"/>
  <c r="H24" i="42"/>
  <c r="B24" i="42"/>
  <c r="H21" i="42"/>
  <c r="B21" i="42"/>
  <c r="H18" i="42"/>
  <c r="B18" i="42"/>
  <c r="H13" i="42"/>
  <c r="B13" i="42"/>
  <c r="H10" i="42"/>
  <c r="B10" i="42"/>
  <c r="D5" i="54"/>
  <c r="C5" i="54"/>
  <c r="B2" i="42"/>
  <c r="I41" i="42" s="1"/>
  <c r="B1" i="42"/>
  <c r="L1" i="42" s="1"/>
  <c r="H52" i="58"/>
  <c r="B52" i="58"/>
  <c r="H50" i="58"/>
  <c r="B50" i="58"/>
  <c r="H48" i="58"/>
  <c r="B48" i="58"/>
  <c r="H46" i="58"/>
  <c r="B46" i="58"/>
  <c r="D4" i="54"/>
  <c r="C4" i="54"/>
  <c r="B2" i="58"/>
  <c r="I60" i="58" s="1"/>
  <c r="J60" i="58" s="1"/>
  <c r="B1" i="58"/>
  <c r="L1" i="58" s="1"/>
  <c r="H129" i="41"/>
  <c r="B129" i="41"/>
  <c r="H126" i="41"/>
  <c r="B126" i="41"/>
  <c r="H122" i="41"/>
  <c r="B122" i="41"/>
  <c r="H120" i="41"/>
  <c r="B120" i="41"/>
  <c r="H110" i="41"/>
  <c r="B110" i="41"/>
  <c r="H108" i="41"/>
  <c r="B108" i="41"/>
  <c r="H106" i="41"/>
  <c r="B106" i="41"/>
  <c r="H116" i="41"/>
  <c r="B116" i="41"/>
  <c r="H114" i="41"/>
  <c r="B114" i="41"/>
  <c r="H102" i="41"/>
  <c r="B102" i="41"/>
  <c r="H100" i="41"/>
  <c r="B100" i="41"/>
  <c r="H98" i="41"/>
  <c r="B98" i="41"/>
  <c r="H96" i="41"/>
  <c r="B96" i="41"/>
  <c r="H92" i="41"/>
  <c r="B92" i="41"/>
  <c r="H90" i="41"/>
  <c r="B90" i="41"/>
  <c r="H88" i="41"/>
  <c r="B88" i="41"/>
  <c r="H86" i="41"/>
  <c r="B86" i="41"/>
  <c r="H72" i="41"/>
  <c r="B72" i="41"/>
  <c r="H70" i="41"/>
  <c r="B70" i="41"/>
  <c r="H68" i="41"/>
  <c r="B68" i="41"/>
  <c r="H66" i="41"/>
  <c r="B66" i="41"/>
  <c r="H82" i="41"/>
  <c r="B82" i="41"/>
  <c r="H80" i="41"/>
  <c r="B80" i="41"/>
  <c r="H78" i="41"/>
  <c r="B78" i="41"/>
  <c r="H76" i="41"/>
  <c r="B76" i="41"/>
  <c r="H62" i="41"/>
  <c r="B62" i="41"/>
  <c r="H60" i="41"/>
  <c r="B60" i="41"/>
  <c r="H58" i="41"/>
  <c r="B58" i="41"/>
  <c r="H54" i="41"/>
  <c r="B54" i="41"/>
  <c r="H52" i="41"/>
  <c r="B52" i="41"/>
  <c r="H50" i="41"/>
  <c r="B50" i="41"/>
  <c r="H33" i="41"/>
  <c r="H31" i="41"/>
  <c r="H29" i="41"/>
  <c r="H25" i="41"/>
  <c r="B25" i="41"/>
  <c r="H23" i="41"/>
  <c r="B23" i="41"/>
  <c r="H19" i="41"/>
  <c r="B19" i="41"/>
  <c r="H17" i="41"/>
  <c r="B17" i="41"/>
  <c r="H15" i="41"/>
  <c r="B15" i="41"/>
  <c r="H13" i="41"/>
  <c r="B13" i="41"/>
  <c r="H11" i="41"/>
  <c r="B11" i="41"/>
  <c r="H45" i="41"/>
  <c r="B45" i="41"/>
  <c r="H43" i="41"/>
  <c r="B43" i="41"/>
  <c r="H41" i="41"/>
  <c r="B41" i="41"/>
  <c r="H39" i="41"/>
  <c r="B39" i="41"/>
  <c r="H37" i="41"/>
  <c r="B37" i="41"/>
  <c r="D3" i="54"/>
  <c r="C3" i="54"/>
  <c r="B2" i="41"/>
  <c r="I54" i="41" s="1"/>
  <c r="B1" i="41"/>
  <c r="L1" i="41" s="1"/>
  <c r="D7" i="54"/>
  <c r="C7" i="54"/>
  <c r="D6" i="54"/>
  <c r="C6" i="54"/>
  <c r="I32" i="53" l="1"/>
  <c r="I15" i="53"/>
  <c r="I11" i="53"/>
  <c r="I14" i="53"/>
  <c r="I19" i="53"/>
  <c r="I13" i="53"/>
  <c r="I18" i="53"/>
  <c r="I12" i="53"/>
  <c r="D20" i="54"/>
  <c r="C20" i="54"/>
  <c r="I62" i="53"/>
  <c r="I24" i="53"/>
  <c r="I65" i="53"/>
  <c r="I22" i="53"/>
  <c r="I40" i="53"/>
  <c r="I14" i="58"/>
  <c r="J14" i="58" s="1"/>
  <c r="I56" i="53"/>
  <c r="I72" i="43"/>
  <c r="I60" i="43"/>
  <c r="I86" i="43"/>
  <c r="J86" i="43" s="1"/>
  <c r="I61" i="42"/>
  <c r="I29" i="42"/>
  <c r="I59" i="42"/>
  <c r="I13" i="42"/>
  <c r="I10" i="42"/>
  <c r="I34" i="42"/>
  <c r="I60" i="42"/>
  <c r="I66" i="42"/>
  <c r="J66" i="42" s="1"/>
  <c r="I37" i="42"/>
  <c r="I48" i="53"/>
  <c r="I52" i="53"/>
  <c r="I48" i="58"/>
  <c r="I77" i="58"/>
  <c r="J77" i="58" s="1"/>
  <c r="I73" i="58"/>
  <c r="J73" i="58" s="1"/>
  <c r="I26" i="58"/>
  <c r="J26" i="58" s="1"/>
  <c r="I74" i="58"/>
  <c r="J74" i="58" s="1"/>
  <c r="I36" i="58"/>
  <c r="J36" i="58" s="1"/>
  <c r="I96" i="41"/>
  <c r="I37" i="41"/>
  <c r="I131" i="41"/>
  <c r="I138" i="41"/>
  <c r="J138" i="41" s="1"/>
  <c r="I19" i="41"/>
  <c r="I55" i="43"/>
  <c r="I11" i="42"/>
  <c r="I14" i="42"/>
  <c r="I18" i="42"/>
  <c r="I21" i="42"/>
  <c r="I33" i="42"/>
  <c r="I50" i="42"/>
  <c r="I56" i="42"/>
  <c r="I67" i="42"/>
  <c r="J67" i="42" s="1"/>
  <c r="I15" i="42"/>
  <c r="I19" i="42"/>
  <c r="I22" i="42"/>
  <c r="I24" i="42"/>
  <c r="I27" i="42"/>
  <c r="I40" i="42"/>
  <c r="J40" i="42" s="1"/>
  <c r="I46" i="42"/>
  <c r="I49" i="42"/>
  <c r="I52" i="42"/>
  <c r="I69" i="42"/>
  <c r="J69" i="42" s="1"/>
  <c r="I23" i="42"/>
  <c r="I25" i="42"/>
  <c r="I28" i="42"/>
  <c r="I32" i="42"/>
  <c r="I36" i="42"/>
  <c r="I39" i="42"/>
  <c r="I44" i="42"/>
  <c r="I47" i="42"/>
  <c r="I51" i="42"/>
  <c r="I71" i="42"/>
  <c r="J71" i="42" s="1"/>
  <c r="I16" i="58"/>
  <c r="J16" i="58" s="1"/>
  <c r="I28" i="58"/>
  <c r="J28" i="58" s="1"/>
  <c r="I40" i="58"/>
  <c r="J40" i="58" s="1"/>
  <c r="I47" i="58"/>
  <c r="I64" i="58"/>
  <c r="J64" i="58" s="1"/>
  <c r="I76" i="58"/>
  <c r="J76" i="58" s="1"/>
  <c r="I10" i="58"/>
  <c r="J10" i="58" s="1"/>
  <c r="I20" i="58"/>
  <c r="J20" i="58" s="1"/>
  <c r="I30" i="58"/>
  <c r="J30" i="58" s="1"/>
  <c r="I42" i="58"/>
  <c r="J42" i="58" s="1"/>
  <c r="I53" i="58"/>
  <c r="I66" i="58"/>
  <c r="J66" i="58" s="1"/>
  <c r="I12" i="58"/>
  <c r="J12" i="58" s="1"/>
  <c r="I22" i="58"/>
  <c r="J22" i="58" s="1"/>
  <c r="I34" i="58"/>
  <c r="J34" i="58" s="1"/>
  <c r="I50" i="58"/>
  <c r="I56" i="58"/>
  <c r="J56" i="58" s="1"/>
  <c r="I70" i="58"/>
  <c r="J70" i="58" s="1"/>
  <c r="I52" i="41"/>
  <c r="I92" i="41"/>
  <c r="I42" i="41"/>
  <c r="I66" i="41"/>
  <c r="I110" i="41"/>
  <c r="I23" i="41"/>
  <c r="I82" i="41"/>
  <c r="I108" i="41"/>
  <c r="I39" i="41"/>
  <c r="I16" i="41"/>
  <c r="I18" i="41"/>
  <c r="I30" i="41"/>
  <c r="I34" i="41"/>
  <c r="I51" i="41"/>
  <c r="I79" i="41"/>
  <c r="I81" i="41"/>
  <c r="I89" i="41"/>
  <c r="I91" i="41"/>
  <c r="I117" i="41"/>
  <c r="I107" i="41"/>
  <c r="I20" i="43"/>
  <c r="I31" i="43"/>
  <c r="J31" i="43" s="1"/>
  <c r="I38" i="41"/>
  <c r="I41" i="41"/>
  <c r="I11" i="41"/>
  <c r="I13" i="41"/>
  <c r="I62" i="41"/>
  <c r="I76" i="41"/>
  <c r="I72" i="41"/>
  <c r="I86" i="41"/>
  <c r="I102" i="41"/>
  <c r="I114" i="41"/>
  <c r="I126" i="41"/>
  <c r="I88" i="43"/>
  <c r="J88" i="43" s="1"/>
  <c r="I84" i="43"/>
  <c r="J84" i="43" s="1"/>
  <c r="I78" i="43"/>
  <c r="I73" i="43"/>
  <c r="I68" i="43"/>
  <c r="I63" i="43"/>
  <c r="I58" i="43"/>
  <c r="I53" i="43"/>
  <c r="I50" i="43"/>
  <c r="I44" i="43"/>
  <c r="I42" i="43"/>
  <c r="I38" i="43"/>
  <c r="I36" i="43"/>
  <c r="I29" i="43"/>
  <c r="I25" i="43"/>
  <c r="I21" i="43"/>
  <c r="I19" i="43"/>
  <c r="I13" i="43"/>
  <c r="I11" i="43"/>
  <c r="I79" i="43"/>
  <c r="I76" i="43"/>
  <c r="I71" i="43"/>
  <c r="J71" i="43" s="1"/>
  <c r="I66" i="43"/>
  <c r="I59" i="43"/>
  <c r="J59" i="43" s="1"/>
  <c r="I56" i="43"/>
  <c r="I51" i="43"/>
  <c r="I46" i="43"/>
  <c r="I40" i="43"/>
  <c r="I32" i="43"/>
  <c r="I23" i="43"/>
  <c r="I15" i="43"/>
  <c r="I87" i="43"/>
  <c r="J87" i="43" s="1"/>
  <c r="I83" i="43"/>
  <c r="J83" i="43" s="1"/>
  <c r="I77" i="43"/>
  <c r="I74" i="43"/>
  <c r="I67" i="43"/>
  <c r="I64" i="43"/>
  <c r="I57" i="43"/>
  <c r="I54" i="43"/>
  <c r="I49" i="43"/>
  <c r="I45" i="43"/>
  <c r="I41" i="43"/>
  <c r="I39" i="43"/>
  <c r="I35" i="43"/>
  <c r="I30" i="43"/>
  <c r="I24" i="43"/>
  <c r="I22" i="43"/>
  <c r="I18" i="43"/>
  <c r="I14" i="43"/>
  <c r="I10" i="43"/>
  <c r="I43" i="43"/>
  <c r="I52" i="43"/>
  <c r="I75" i="43"/>
  <c r="J75" i="43" s="1"/>
  <c r="I141" i="41"/>
  <c r="J141" i="41" s="1"/>
  <c r="I139" i="41"/>
  <c r="J139" i="41" s="1"/>
  <c r="I135" i="41"/>
  <c r="J135" i="41" s="1"/>
  <c r="I130" i="41"/>
  <c r="I128" i="41"/>
  <c r="I122" i="41"/>
  <c r="I111" i="41"/>
  <c r="I106" i="41"/>
  <c r="I115" i="41"/>
  <c r="I100" i="41"/>
  <c r="I97" i="41"/>
  <c r="I90" i="41"/>
  <c r="I87" i="41"/>
  <c r="I70" i="41"/>
  <c r="I67" i="41"/>
  <c r="I80" i="41"/>
  <c r="I77" i="41"/>
  <c r="I60" i="41"/>
  <c r="I55" i="41"/>
  <c r="J54" i="41" s="1"/>
  <c r="I50" i="41"/>
  <c r="I24" i="41"/>
  <c r="I17" i="41"/>
  <c r="I14" i="41"/>
  <c r="I45" i="41"/>
  <c r="I142" i="41"/>
  <c r="J142" i="41" s="1"/>
  <c r="I140" i="41"/>
  <c r="J140" i="41" s="1"/>
  <c r="I136" i="41"/>
  <c r="J136" i="41" s="1"/>
  <c r="I134" i="41"/>
  <c r="J134" i="41" s="1"/>
  <c r="I129" i="41"/>
  <c r="I127" i="41"/>
  <c r="I120" i="41"/>
  <c r="I109" i="41"/>
  <c r="I116" i="41"/>
  <c r="I103" i="41"/>
  <c r="I98" i="41"/>
  <c r="I93" i="41"/>
  <c r="I88" i="41"/>
  <c r="I73" i="41"/>
  <c r="I68" i="41"/>
  <c r="I83" i="41"/>
  <c r="I78" i="41"/>
  <c r="I63" i="41"/>
  <c r="I58" i="41"/>
  <c r="I53" i="41"/>
  <c r="I33" i="41"/>
  <c r="I31" i="41"/>
  <c r="I29" i="41"/>
  <c r="I25" i="41"/>
  <c r="I20" i="41"/>
  <c r="I15" i="41"/>
  <c r="I12" i="41"/>
  <c r="I43" i="41"/>
  <c r="I40" i="41"/>
  <c r="I44" i="41"/>
  <c r="I46" i="41"/>
  <c r="I26" i="41"/>
  <c r="I32" i="41"/>
  <c r="I59" i="41"/>
  <c r="I61" i="41"/>
  <c r="I69" i="41"/>
  <c r="I71" i="41"/>
  <c r="I99" i="41"/>
  <c r="I101" i="41"/>
  <c r="I121" i="41"/>
  <c r="I123" i="41"/>
  <c r="I12" i="43"/>
  <c r="I26" i="43"/>
  <c r="I65" i="43"/>
  <c r="I80" i="43"/>
  <c r="I49" i="58"/>
  <c r="I52" i="58"/>
  <c r="J52" i="58" s="1"/>
  <c r="I25" i="53"/>
  <c r="I35" i="53"/>
  <c r="I41" i="53"/>
  <c r="I49" i="53"/>
  <c r="I53" i="53"/>
  <c r="I57" i="53"/>
  <c r="I63" i="53"/>
  <c r="I11" i="58"/>
  <c r="I13" i="58"/>
  <c r="J13" i="58" s="1"/>
  <c r="I15" i="58"/>
  <c r="J15" i="58" s="1"/>
  <c r="I19" i="58"/>
  <c r="J19" i="58" s="1"/>
  <c r="I21" i="58"/>
  <c r="J21" i="58" s="1"/>
  <c r="I23" i="58"/>
  <c r="J23" i="58" s="1"/>
  <c r="I27" i="58"/>
  <c r="J27" i="58" s="1"/>
  <c r="I29" i="58"/>
  <c r="J29" i="58" s="1"/>
  <c r="I33" i="58"/>
  <c r="J33" i="58" s="1"/>
  <c r="I35" i="58"/>
  <c r="J35" i="58" s="1"/>
  <c r="I37" i="58"/>
  <c r="J37" i="58" s="1"/>
  <c r="I41" i="58"/>
  <c r="J41" i="58" s="1"/>
  <c r="I43" i="58"/>
  <c r="J43" i="58" s="1"/>
  <c r="I46" i="58"/>
  <c r="I51" i="58"/>
  <c r="I57" i="58"/>
  <c r="J57" i="58" s="1"/>
  <c r="I61" i="58"/>
  <c r="J61" i="58" s="1"/>
  <c r="I65" i="58"/>
  <c r="J65" i="58" s="1"/>
  <c r="I67" i="58"/>
  <c r="J67" i="58" s="1"/>
  <c r="I71" i="58"/>
  <c r="J71" i="58" s="1"/>
  <c r="I75" i="58"/>
  <c r="J75" i="58" s="1"/>
  <c r="I12" i="42"/>
  <c r="I20" i="42"/>
  <c r="I26" i="42"/>
  <c r="I35" i="42"/>
  <c r="I38" i="42"/>
  <c r="I45" i="42"/>
  <c r="I48" i="42"/>
  <c r="I53" i="42"/>
  <c r="J52" i="42" s="1"/>
  <c r="I58" i="42"/>
  <c r="I64" i="42"/>
  <c r="J64" i="42" s="1"/>
  <c r="I68" i="42"/>
  <c r="J68" i="42" s="1"/>
  <c r="I70" i="42"/>
  <c r="J70" i="42" s="1"/>
  <c r="I26" i="53"/>
  <c r="I30" i="53"/>
  <c r="I36" i="53"/>
  <c r="I42" i="53"/>
  <c r="I50" i="53"/>
  <c r="I54" i="53"/>
  <c r="I60" i="53"/>
  <c r="I64" i="53"/>
  <c r="I57" i="42"/>
  <c r="I23" i="53"/>
  <c r="I31" i="53"/>
  <c r="I37" i="53"/>
  <c r="I43" i="53"/>
  <c r="I51" i="53"/>
  <c r="I55" i="53"/>
  <c r="I61" i="53"/>
  <c r="J88" i="41" l="1"/>
  <c r="B3" i="54"/>
  <c r="J34" i="42"/>
  <c r="J46" i="42"/>
  <c r="J78" i="41"/>
  <c r="J48" i="58"/>
  <c r="J82" i="41"/>
  <c r="B7" i="54"/>
  <c r="B4" i="54"/>
  <c r="J116" i="41"/>
  <c r="J66" i="41"/>
  <c r="J96" i="41"/>
  <c r="J19" i="41"/>
  <c r="J33" i="41"/>
  <c r="J48" i="42"/>
  <c r="J24" i="42"/>
  <c r="J52" i="41"/>
  <c r="J108" i="41"/>
  <c r="J80" i="41"/>
  <c r="J106" i="41"/>
  <c r="J37" i="41"/>
  <c r="J36" i="42"/>
  <c r="J60" i="42"/>
  <c r="B6" i="54"/>
  <c r="J57" i="43"/>
  <c r="J55" i="43"/>
  <c r="J65" i="43"/>
  <c r="J77" i="43"/>
  <c r="J15" i="41"/>
  <c r="J58" i="42"/>
  <c r="J21" i="42"/>
  <c r="J18" i="42"/>
  <c r="J50" i="42"/>
  <c r="J13" i="42"/>
  <c r="J56" i="42"/>
  <c r="J50" i="58"/>
  <c r="J45" i="41"/>
  <c r="J129" i="41"/>
  <c r="J23" i="41"/>
  <c r="J41" i="41"/>
  <c r="J90" i="41"/>
  <c r="J18" i="43"/>
  <c r="J35" i="43"/>
  <c r="J49" i="43"/>
  <c r="J67" i="43"/>
  <c r="J27" i="42"/>
  <c r="J44" i="42"/>
  <c r="J38" i="42"/>
  <c r="J10" i="42"/>
  <c r="J32" i="42"/>
  <c r="J46" i="58"/>
  <c r="J92" i="41"/>
  <c r="J29" i="41"/>
  <c r="J110" i="41"/>
  <c r="J31" i="41"/>
  <c r="J17" i="41"/>
  <c r="J60" i="41"/>
  <c r="J100" i="41"/>
  <c r="J11" i="58"/>
  <c r="J70" i="41"/>
  <c r="J122" i="41"/>
  <c r="B5" i="54"/>
  <c r="J79" i="43"/>
  <c r="J21" i="43"/>
  <c r="J38" i="43"/>
  <c r="J53" i="43"/>
  <c r="J73" i="43"/>
  <c r="J86" i="41"/>
  <c r="J13" i="41"/>
  <c r="J39" i="41"/>
  <c r="J126" i="41"/>
  <c r="J72" i="41"/>
  <c r="J11" i="41"/>
  <c r="J43" i="41"/>
  <c r="J25" i="41"/>
  <c r="J50" i="41"/>
  <c r="J10" i="43"/>
  <c r="J24" i="43"/>
  <c r="J41" i="43"/>
  <c r="J51" i="43"/>
  <c r="J13" i="43"/>
  <c r="J29" i="43"/>
  <c r="J44" i="43"/>
  <c r="J63" i="43"/>
  <c r="J114" i="41"/>
  <c r="J76" i="41"/>
  <c r="J58" i="41"/>
  <c r="J68" i="41"/>
  <c r="J98" i="41"/>
  <c r="J120" i="41"/>
  <c r="J102" i="41"/>
  <c r="J62" i="41"/>
  <c r="B20" i="54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TatjanaIT</author>
  </authors>
  <commentList>
    <comment ref="A38" authorId="0" shapeId="0" xr:uid="{6808CA9C-68BC-4A87-99B0-1F31D284A9ED}">
      <text>
        <r>
          <rPr>
            <sz val="8"/>
            <color indexed="81"/>
            <rFont val="Tahoma"/>
            <family val="2"/>
            <charset val="204"/>
          </rPr>
          <t>панель</t>
        </r>
      </text>
    </comment>
    <comment ref="A40" authorId="0" shapeId="0" xr:uid="{01BB8A97-F898-40CA-9361-3B7FA8C94B56}">
      <text>
        <r>
          <rPr>
            <sz val="8"/>
            <color indexed="81"/>
            <rFont val="Tahoma"/>
            <family val="2"/>
            <charset val="204"/>
          </rPr>
          <t>панель</t>
        </r>
      </text>
    </comment>
    <comment ref="A44" authorId="0" shapeId="0" xr:uid="{CA968B45-F74B-4C85-B4E7-C97415F5C4C1}">
      <text>
        <r>
          <rPr>
            <sz val="8"/>
            <color indexed="81"/>
            <rFont val="Tahoma"/>
            <family val="2"/>
            <charset val="204"/>
          </rPr>
          <t>панель</t>
        </r>
      </text>
    </comment>
    <comment ref="A46" authorId="0" shapeId="0" xr:uid="{77BC5775-99FB-49FA-AE10-DC23FCC82E8C}">
      <text>
        <r>
          <rPr>
            <sz val="8"/>
            <color indexed="81"/>
            <rFont val="Tahoma"/>
            <family val="2"/>
            <charset val="204"/>
          </rPr>
          <t>панель</t>
        </r>
      </text>
    </comment>
    <comment ref="A48" authorId="0" shapeId="0" xr:uid="{374554AE-86E9-4E49-9DA0-0982F5B7EEEA}">
      <text>
        <r>
          <rPr>
            <sz val="8"/>
            <color indexed="81"/>
            <rFont val="Tahoma"/>
            <family val="2"/>
            <charset val="204"/>
          </rPr>
          <t>панель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TatjanaIT</author>
  </authors>
  <commentList>
    <comment ref="A24" authorId="0" shapeId="0" xr:uid="{65E0B4DE-1B76-422A-B14C-F215DE4AD02E}">
      <text>
        <r>
          <rPr>
            <sz val="8"/>
            <color indexed="81"/>
            <rFont val="Tahoma"/>
            <family val="2"/>
            <charset val="204"/>
          </rPr>
          <t>панель</t>
        </r>
      </text>
    </comment>
    <comment ref="A26" authorId="0" shapeId="0" xr:uid="{D964A84A-43A6-4C5D-A189-C0A7E535315F}">
      <text>
        <r>
          <rPr>
            <sz val="8"/>
            <color indexed="81"/>
            <rFont val="Tahoma"/>
            <family val="2"/>
            <charset val="204"/>
          </rPr>
          <t>панель</t>
        </r>
      </text>
    </comment>
    <comment ref="A28" authorId="0" shapeId="0" xr:uid="{8F99252D-E6AA-4D67-9304-796FF64CD118}">
      <text>
        <r>
          <rPr>
            <sz val="8"/>
            <color indexed="81"/>
            <rFont val="Tahoma"/>
            <family val="2"/>
            <charset val="204"/>
          </rPr>
          <t>панель</t>
        </r>
      </text>
    </comment>
    <comment ref="A30" authorId="0" shapeId="0" xr:uid="{E43C84E1-653E-4328-AF86-DAD3DC9C7096}">
      <text>
        <r>
          <rPr>
            <sz val="8"/>
            <color indexed="81"/>
            <rFont val="Tahoma"/>
            <family val="2"/>
            <charset val="204"/>
          </rPr>
          <t>панель</t>
        </r>
      </text>
    </comment>
    <comment ref="A32" authorId="0" shapeId="0" xr:uid="{3A125358-0A6C-4A9C-846B-B583A313571A}">
      <text>
        <r>
          <rPr>
            <sz val="8"/>
            <color indexed="81"/>
            <rFont val="Tahoma"/>
            <family val="2"/>
            <charset val="204"/>
          </rPr>
          <t>панель</t>
        </r>
      </text>
    </comment>
    <comment ref="A34" authorId="0" shapeId="0" xr:uid="{0F68F537-80C1-4398-B44B-22D53BED07BA}">
      <text>
        <r>
          <rPr>
            <sz val="8"/>
            <color indexed="81"/>
            <rFont val="Tahoma"/>
            <family val="2"/>
            <charset val="204"/>
          </rPr>
          <t>панель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TatjanaIT</author>
  </authors>
  <commentList>
    <comment ref="A21" authorId="0" shapeId="0" xr:uid="{837585B3-16AE-4AE2-9A18-7680665BAAC7}">
      <text>
        <r>
          <rPr>
            <sz val="8"/>
            <color indexed="81"/>
            <rFont val="Tahoma"/>
            <family val="2"/>
            <charset val="204"/>
          </rPr>
          <t>панель</t>
        </r>
      </text>
    </comment>
    <comment ref="A23" authorId="0" shapeId="0" xr:uid="{DD732CD6-09A0-4B86-B924-0EC8505F2942}">
      <text>
        <r>
          <rPr>
            <sz val="8"/>
            <color indexed="81"/>
            <rFont val="Tahoma"/>
            <family val="2"/>
            <charset val="204"/>
          </rPr>
          <t>панель</t>
        </r>
      </text>
    </comment>
    <comment ref="A25" authorId="0" shapeId="0" xr:uid="{4A6D726C-7A32-4E23-8B6B-8F161F8E7D11}">
      <text>
        <r>
          <rPr>
            <sz val="8"/>
            <color indexed="81"/>
            <rFont val="Tahoma"/>
            <family val="2"/>
            <charset val="204"/>
          </rPr>
          <t>панель</t>
        </r>
      </text>
    </comment>
    <comment ref="A27" authorId="0" shapeId="0" xr:uid="{6F04C479-9CAB-4EFB-BD34-F09E2740B908}">
      <text>
        <r>
          <rPr>
            <sz val="8"/>
            <color indexed="81"/>
            <rFont val="Tahoma"/>
            <family val="2"/>
            <charset val="204"/>
          </rPr>
          <t>панель</t>
        </r>
      </text>
    </comment>
    <comment ref="A29" authorId="0" shapeId="0" xr:uid="{04261BFC-EA1D-4C9C-9123-CC79E81481D3}">
      <text>
        <r>
          <rPr>
            <sz val="8"/>
            <color indexed="81"/>
            <rFont val="Tahoma"/>
            <family val="2"/>
            <charset val="204"/>
          </rPr>
          <t>панель</t>
        </r>
      </text>
    </comment>
    <comment ref="A31" authorId="0" shapeId="0" xr:uid="{DC4D0682-1710-46BC-9252-26628534A3C4}">
      <text>
        <r>
          <rPr>
            <sz val="8"/>
            <color indexed="81"/>
            <rFont val="Tahoma"/>
            <family val="2"/>
            <charset val="204"/>
          </rPr>
          <t>панель</t>
        </r>
      </text>
    </comment>
  </commentList>
</comments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interval="60" name="Подключение" type="4" refreshedVersion="6" background="1" refreshOnLoad="1" saveData="1">
    <webPr sourceData="1" parsePre="1" consecutive="1" xl2000="1" url="http://www.finmarket.ru/currency/rates/?id=10148#archive" htmlTables="1">
      <tables count="2">
        <x v="2"/>
        <x v="3"/>
      </tables>
    </webPr>
  </connection>
</connections>
</file>

<file path=xl/sharedStrings.xml><?xml version="1.0" encoding="utf-8"?>
<sst xmlns="http://schemas.openxmlformats.org/spreadsheetml/2006/main" count="5190" uniqueCount="2289">
  <si>
    <t>Контроллер для  гостиниц (работа с картой гостя)</t>
  </si>
  <si>
    <t>Розничная цена, USD</t>
  </si>
  <si>
    <t>Аксессуары к 2х-трубным фанкойлам</t>
  </si>
  <si>
    <t>АКСЕССУАРЫ</t>
  </si>
  <si>
    <t>Программа для диагностики</t>
  </si>
  <si>
    <t>Вес нетто, кг</t>
  </si>
  <si>
    <t>Тепловые насосы</t>
  </si>
  <si>
    <t>heat pump, R410A</t>
  </si>
  <si>
    <t>heat pump,  R410A</t>
  </si>
  <si>
    <t>MDKT3-200FG30</t>
  </si>
  <si>
    <t>MDKT3-300FG30</t>
  </si>
  <si>
    <t>MDKT3-400FG30</t>
  </si>
  <si>
    <t>MDKT3-500FG30</t>
  </si>
  <si>
    <t>MDKT3-600FG30</t>
  </si>
  <si>
    <t>MDKT3-800FG30</t>
  </si>
  <si>
    <t>MDKT3-1000FG30</t>
  </si>
  <si>
    <t>MDKT3-1200FG30</t>
  </si>
  <si>
    <t>MDKT3-1400FG30</t>
  </si>
  <si>
    <t>MDKT3-200FG50</t>
  </si>
  <si>
    <t>MDKT3-300FG50</t>
  </si>
  <si>
    <t>MDKT3-400FG50</t>
  </si>
  <si>
    <t>MDKT3-500FG50</t>
  </si>
  <si>
    <t>MDKT3-600FG50</t>
  </si>
  <si>
    <t>MDKT3-800FG50</t>
  </si>
  <si>
    <t>MDKT3-1000FG50</t>
  </si>
  <si>
    <t>MDKT3-1200FG50</t>
  </si>
  <si>
    <t>MDKT3-1400FG50</t>
  </si>
  <si>
    <t>MDKD-300S</t>
  </si>
  <si>
    <t>MDKD-400S</t>
  </si>
  <si>
    <t>MDKD-500S</t>
  </si>
  <si>
    <t>MDKA-600F</t>
  </si>
  <si>
    <t>MDKA-750F</t>
  </si>
  <si>
    <t>MDKA-850F</t>
  </si>
  <si>
    <t>MDKA-950F</t>
  </si>
  <si>
    <t>MDKA-1200F</t>
  </si>
  <si>
    <t>MDKA-1500F</t>
  </si>
  <si>
    <t>MDVS-252W/DRN1</t>
  </si>
  <si>
    <t>MDVS-280W/DRN1</t>
  </si>
  <si>
    <t>MDVS-335W/DRN1</t>
  </si>
  <si>
    <t>MDV-D45G/N1-R3</t>
  </si>
  <si>
    <t>MDV-D80G/N1Y-R3</t>
  </si>
  <si>
    <t>MDV-D90G/N1Y-R3</t>
  </si>
  <si>
    <t>MDKT2-300G30</t>
  </si>
  <si>
    <t>MDKT2-400G30</t>
  </si>
  <si>
    <t>MDKT2-500G30</t>
  </si>
  <si>
    <t>MDV-D28Q4/N1-A3</t>
  </si>
  <si>
    <t>MDV-D80T1/N1-B</t>
  </si>
  <si>
    <t>Панель к фанкойлам MDKA-**</t>
  </si>
  <si>
    <t>Панель к фанкойлам MDKD-**</t>
  </si>
  <si>
    <t>КОМПРЕССОРНО-КОНДЕНСАТОРНЫЕ БЛОКИ</t>
  </si>
  <si>
    <t>ширина</t>
  </si>
  <si>
    <t>высота</t>
  </si>
  <si>
    <t>глубина</t>
  </si>
  <si>
    <t>вес брутто, кг</t>
  </si>
  <si>
    <t>Количество, ед.</t>
  </si>
  <si>
    <t>Сумма заказа, $</t>
  </si>
  <si>
    <t>Объем заказа, м3</t>
  </si>
  <si>
    <t>Вес брутто заказа, кг</t>
  </si>
  <si>
    <t>Коли-чество, ед.</t>
  </si>
  <si>
    <t>unit</t>
  </si>
  <si>
    <t>set</t>
  </si>
  <si>
    <t>TWVK09</t>
  </si>
  <si>
    <t>Клапан 3-х ходовой c приводом (универсальный)</t>
  </si>
  <si>
    <t>--</t>
  </si>
  <si>
    <t>Модель</t>
  </si>
  <si>
    <t>Мощность кВт</t>
  </si>
  <si>
    <t>Расход воздуха, м3/ч</t>
  </si>
  <si>
    <t>охл.</t>
  </si>
  <si>
    <t>нагр.</t>
  </si>
  <si>
    <t>Наименование</t>
  </si>
  <si>
    <t>Мощность., кВт</t>
  </si>
  <si>
    <t>Расход воды</t>
  </si>
  <si>
    <t>Гидр. сопр-е, кПа</t>
  </si>
  <si>
    <t>Габариты блока, мм</t>
  </si>
  <si>
    <t>Вес нетто кг</t>
  </si>
  <si>
    <t>холод</t>
  </si>
  <si>
    <t>тепло</t>
  </si>
  <si>
    <t>м3/ч</t>
  </si>
  <si>
    <t>-</t>
  </si>
  <si>
    <t>ККБ</t>
  </si>
  <si>
    <t>MDV-MBQ4-03B</t>
  </si>
  <si>
    <t>MDV-MBQ4-02C</t>
  </si>
  <si>
    <t>MDV-MBQ4-03A2</t>
  </si>
  <si>
    <t>MDV-MBQ4-02B1</t>
  </si>
  <si>
    <t>CCM02</t>
  </si>
  <si>
    <t>Шлюзы для интеграции BMS</t>
  </si>
  <si>
    <t xml:space="preserve">FQZHN-05 </t>
  </si>
  <si>
    <t xml:space="preserve">для компоновки из 2х модулей </t>
  </si>
  <si>
    <t xml:space="preserve">FQZHW-03N1 </t>
  </si>
  <si>
    <t xml:space="preserve">для компоновки из 3х модулей </t>
  </si>
  <si>
    <t xml:space="preserve">FQZHW-04N1 </t>
  </si>
  <si>
    <t xml:space="preserve">для компоновки из 4х модулей </t>
  </si>
  <si>
    <t>NIM 01</t>
  </si>
  <si>
    <t>Соединительные комплекты для приточных установок</t>
  </si>
  <si>
    <t>NIM09</t>
  </si>
  <si>
    <t>NIM05</t>
  </si>
  <si>
    <t>MDKT3H-800G70</t>
  </si>
  <si>
    <t>MDKT3H-1000G70</t>
  </si>
  <si>
    <t>MDKT3H-1200G70</t>
  </si>
  <si>
    <t>MDKT3H-1400G70</t>
  </si>
  <si>
    <t>MDKT3H-1600G100</t>
  </si>
  <si>
    <t>MDKT3H-1800G100</t>
  </si>
  <si>
    <t>MDKT3H-2200G100</t>
  </si>
  <si>
    <t>MDKD-300R</t>
  </si>
  <si>
    <t>MDKD-400R</t>
  </si>
  <si>
    <t>MDKD-450R</t>
  </si>
  <si>
    <t>MDKD-500R</t>
  </si>
  <si>
    <t>MDKA-600R</t>
  </si>
  <si>
    <t>MDKA-750R</t>
  </si>
  <si>
    <t>MDKA-850R</t>
  </si>
  <si>
    <t>MDKA-950R</t>
  </si>
  <si>
    <t>MDKA-1200R</t>
  </si>
  <si>
    <t>MDKA-1500R</t>
  </si>
  <si>
    <t>панель потолочная для кассетных блоков серии Q4/N1-A3</t>
  </si>
  <si>
    <t>MDGBL-F185W/RN1</t>
  </si>
  <si>
    <t>KJRM-120D/BMK-E</t>
  </si>
  <si>
    <t>MD-LonGW64/E</t>
  </si>
  <si>
    <t>IMM441V4PA58</t>
  </si>
  <si>
    <t>IMM-ENET-MA</t>
  </si>
  <si>
    <t>MDC-SS65/RN1L</t>
  </si>
  <si>
    <t>MDCCU-53CN1</t>
  </si>
  <si>
    <t>MDCCU-61CN1</t>
  </si>
  <si>
    <t>MDCCU-105CN1</t>
  </si>
  <si>
    <t>MBQ1-02D</t>
  </si>
  <si>
    <t>MDV-MBQ1-02D</t>
  </si>
  <si>
    <t>наружн.блок</t>
  </si>
  <si>
    <t>внутр.блок</t>
  </si>
  <si>
    <t>MD-CCM18A/N</t>
  </si>
  <si>
    <t>FQZHN-02D</t>
  </si>
  <si>
    <t>FQZHW-03N1D</t>
  </si>
  <si>
    <t>Мощность, кВт</t>
  </si>
  <si>
    <t>Фанкойлы канальные, трёхрядные, высоконапорные 70-100 Па</t>
  </si>
  <si>
    <t>MDC-SS80/RN1L</t>
  </si>
  <si>
    <t>KJR-12B/DP(T)-E</t>
  </si>
  <si>
    <t>Проводной пульт ДУ с функцией follow me</t>
  </si>
  <si>
    <t>Производительность по воздуху, м3/ч</t>
  </si>
  <si>
    <t>MDCCU-07CN1</t>
  </si>
  <si>
    <t>MDCCU-10CN1</t>
  </si>
  <si>
    <t>MDCCU-14CN1</t>
  </si>
  <si>
    <t>MDCCU-16CN1</t>
  </si>
  <si>
    <t>MDCCU-28CN1</t>
  </si>
  <si>
    <t>1077*967*396</t>
  </si>
  <si>
    <t>1260*908*700</t>
  </si>
  <si>
    <t>1250*1615*765</t>
  </si>
  <si>
    <t xml:space="preserve">ФАНКОЙЛЫ 4-х ТРУБНЫЕ </t>
  </si>
  <si>
    <t>CCU-07-1</t>
  </si>
  <si>
    <t>CCU-10-1</t>
  </si>
  <si>
    <t>CCU-14-1</t>
  </si>
  <si>
    <t>CCU-16-1</t>
  </si>
  <si>
    <t>CCU-35-1</t>
  </si>
  <si>
    <t>CCU-45-1</t>
  </si>
  <si>
    <t>CCU-03</t>
  </si>
  <si>
    <t>CCU-05</t>
  </si>
  <si>
    <t>CCU-53/61</t>
  </si>
  <si>
    <t>CCU-70</t>
  </si>
  <si>
    <t>CCU-105</t>
  </si>
  <si>
    <t>Разветвители фреоновой магистрали для внутренних блоков</t>
  </si>
  <si>
    <t>MD-KNX-01</t>
  </si>
  <si>
    <t>MDV-MBQ1-01D</t>
  </si>
  <si>
    <t>987*1167*400</t>
  </si>
  <si>
    <t>Гидр.  сопр-е, кПа</t>
  </si>
  <si>
    <t>Уровень шума, дБ (А)</t>
  </si>
  <si>
    <t>(Ш*В*Г)</t>
  </si>
  <si>
    <t>1020*1770*980</t>
  </si>
  <si>
    <t>2000*1770*960</t>
  </si>
  <si>
    <t>MDGBL-F250W/RN1</t>
  </si>
  <si>
    <t>2850*2110*2000</t>
  </si>
  <si>
    <t>3800*2130*2000</t>
  </si>
  <si>
    <t>(ШхВхГ)</t>
  </si>
  <si>
    <t>FCUKZ-03</t>
  </si>
  <si>
    <t>FCUKZ-04</t>
  </si>
  <si>
    <t>1825*1245*899</t>
  </si>
  <si>
    <t>MDRC-075HWN1</t>
  </si>
  <si>
    <t>MDRC-100HWN1</t>
  </si>
  <si>
    <t>MDRC-125HWN1</t>
  </si>
  <si>
    <t>MDRC-150HWN1</t>
  </si>
  <si>
    <t>MDRC-175HWN1</t>
  </si>
  <si>
    <t>MDRC-200HWN1</t>
  </si>
  <si>
    <t>MDRC-250HWN1</t>
  </si>
  <si>
    <t>MDRC-300HWN1</t>
  </si>
  <si>
    <t>MDRCT-062CWN1</t>
  </si>
  <si>
    <t>MDRCT-075CWN1</t>
  </si>
  <si>
    <t>MDRCT-085CWN1</t>
  </si>
  <si>
    <t>MDRCT-100CWN1</t>
  </si>
  <si>
    <t>MDRCT-125CWN1</t>
  </si>
  <si>
    <t>MDRCT-150CWN1</t>
  </si>
  <si>
    <t>MDRCT-175CWN1</t>
  </si>
  <si>
    <t>MDRCT-200CWN1</t>
  </si>
  <si>
    <t>MDRCT-250CWN1</t>
  </si>
  <si>
    <t>MDRCT-300CWN1</t>
  </si>
  <si>
    <t>375*350*150</t>
  </si>
  <si>
    <t>Комплект инфракрасного датчика присутствия и работа с картой гостя</t>
  </si>
  <si>
    <t>946*810*410</t>
  </si>
  <si>
    <t>TWVK11</t>
  </si>
  <si>
    <t>Клапан 3-х ходовой c приводом (для высоконапорных канальных фанкойлов 14,1-19,9 кВт)</t>
  </si>
  <si>
    <t>FQZHN-01DS</t>
  </si>
  <si>
    <t>FQZHN-02DS</t>
  </si>
  <si>
    <t>FQZHN-03DS</t>
  </si>
  <si>
    <t>FQZHW-02N1DS</t>
  </si>
  <si>
    <t>FQZHW-03N1DS</t>
  </si>
  <si>
    <t>TWVK12</t>
  </si>
  <si>
    <t>FQZHN-04DS</t>
  </si>
  <si>
    <t>FQZHN-05DS</t>
  </si>
  <si>
    <t>FQZHW-04N1DS</t>
  </si>
  <si>
    <t>CCM30</t>
  </si>
  <si>
    <t>Аксессуары к чиллерам</t>
  </si>
  <si>
    <t>Исполнение T1, охлаждение и нагрев, R410a, пульт управления в комплекте, боковое подключение воздуховодов</t>
  </si>
  <si>
    <t>Исполнение T3, только охлаждение, R410a, пульт управления в комплекте, боковое подключение воздуховодов</t>
  </si>
  <si>
    <t>Проводной пульт для кассетных блоков MDCD-** с функцией независимого управления жалюзи</t>
  </si>
  <si>
    <t>MDV6-252WV2GN1</t>
  </si>
  <si>
    <t>MDV6-280WV2GN1</t>
  </si>
  <si>
    <t>MDV6-335WV2GN1</t>
  </si>
  <si>
    <t>MDV6-400WV2GN1</t>
  </si>
  <si>
    <t>MDV6-450WV2GN1</t>
  </si>
  <si>
    <t>43 ~ 61</t>
  </si>
  <si>
    <t>MDV6-500WV2GN1</t>
  </si>
  <si>
    <t>MDV6-560WV2GN1</t>
  </si>
  <si>
    <t>MDV6-615WV2GN1</t>
  </si>
  <si>
    <t>MDV6-670WV2GN1</t>
  </si>
  <si>
    <t>MDV6-730WV2GN1</t>
  </si>
  <si>
    <t>MDV6-785WV2GN1</t>
  </si>
  <si>
    <t>MDV6-850WV2GN1</t>
  </si>
  <si>
    <t>MDV6-900WV2GN1</t>
  </si>
  <si>
    <t>MDV6-i252WV2GN1</t>
  </si>
  <si>
    <t>MDV6-i280WV2GN1</t>
  </si>
  <si>
    <t>MDV6-i335WV2GN1</t>
  </si>
  <si>
    <t>MDV6-i400WV2GN1</t>
  </si>
  <si>
    <t>MDV6-i450WV2GN1</t>
  </si>
  <si>
    <t>MDV6-i500WV2GN1</t>
  </si>
  <si>
    <t>MDV6-i560WV2GN1</t>
  </si>
  <si>
    <t>MDV6-i615WV2GN1</t>
  </si>
  <si>
    <t>MDV6-i670WV2GN1</t>
  </si>
  <si>
    <t>MDV6-i730WV2GN1</t>
  </si>
  <si>
    <t>MDV6-i785WV2GN1</t>
  </si>
  <si>
    <t>MDV6-i850WV2GN1</t>
  </si>
  <si>
    <t>MDV6-i900WV2GN1</t>
  </si>
  <si>
    <t>MDI-22G/DHN1-M</t>
  </si>
  <si>
    <t>MDI-36G/DHN1-M</t>
  </si>
  <si>
    <t>MDI-45G/DHN1-M</t>
  </si>
  <si>
    <t>MDI-56G/DHN1-M</t>
  </si>
  <si>
    <t>MDI-80G/DHN1-M</t>
  </si>
  <si>
    <t>MDI-90G/DHN1-M</t>
  </si>
  <si>
    <t>CCM-180A/BWS</t>
  </si>
  <si>
    <t>FQZHW-02N1E</t>
  </si>
  <si>
    <t>FQZHW-03N1E</t>
  </si>
  <si>
    <t>KJR-29B1/BK-E</t>
  </si>
  <si>
    <t>KJR-120C</t>
  </si>
  <si>
    <t>MDGBT-F180W/RN1</t>
  </si>
  <si>
    <t>LSBLGW380/C (T3)</t>
  </si>
  <si>
    <t>LSBLGW500/C (T3)</t>
  </si>
  <si>
    <t>LSBLGW600/C (T3)</t>
  </si>
  <si>
    <t>LSBLGW760/C (T3)</t>
  </si>
  <si>
    <t>LSBLGW900/C (T3)</t>
  </si>
  <si>
    <t>LSBLGW1000/C (T3)</t>
  </si>
  <si>
    <t>LSBLGW1200/C (T3)</t>
  </si>
  <si>
    <t>LSBLGW1420/C (T3)</t>
  </si>
  <si>
    <t>TWVK10</t>
  </si>
  <si>
    <t>NIM10</t>
  </si>
  <si>
    <t>Модуль для подключения счетчиков э/энергии для мини VRF 8-18кВт</t>
  </si>
  <si>
    <t>Клапан 3-х ходовой c приводом (универсальный) для однопоточных кассетных фанкойлов MDKС-***</t>
  </si>
  <si>
    <t xml:space="preserve">Рекомендованная розничная цена (РРЦ), руб.
</t>
  </si>
  <si>
    <t xml:space="preserve">
Рекомендованная розничная цена (РРЦ), руб.</t>
  </si>
  <si>
    <t>Производительность, кВт</t>
  </si>
  <si>
    <t xml:space="preserve">Мощность нагрева, кВт </t>
  </si>
  <si>
    <t>Потреб. мощность (нагрев), кВт</t>
  </si>
  <si>
    <t>MCAC-DIAG-B</t>
  </si>
  <si>
    <t>Рекомендованная производительность чиллера, кВт</t>
  </si>
  <si>
    <t>Напор насоса, м</t>
  </si>
  <si>
    <t>3810*2400*2280</t>
  </si>
  <si>
    <t>4865*2400*2280</t>
  </si>
  <si>
    <t>5800*2400*2280</t>
  </si>
  <si>
    <t>8800*2400*2280</t>
  </si>
  <si>
    <t>9640*2400*2280</t>
  </si>
  <si>
    <t>11700*2400*2280</t>
  </si>
  <si>
    <t>Панель к фанкойлам MDKC-** (для моделей до 3,79кВт включительно)</t>
  </si>
  <si>
    <t>2158*1669*1082</t>
  </si>
  <si>
    <t>MDC-SU30-RN1L</t>
  </si>
  <si>
    <t>MDC-SU60-RN1L</t>
  </si>
  <si>
    <t>1870*1175*1000</t>
  </si>
  <si>
    <t>2220*1325*1055</t>
  </si>
  <si>
    <t>MDC-SU90-RN1L</t>
  </si>
  <si>
    <t>3220*1513*1095</t>
  </si>
  <si>
    <t>MDC-SU30M-RN1L</t>
  </si>
  <si>
    <t>MDC-SU60M-RN1L</t>
  </si>
  <si>
    <t>FQZHN-06DS</t>
  </si>
  <si>
    <t>Разветвители фреоновой магистрали для наружных блоков (серий V4+W, V5X)</t>
  </si>
  <si>
    <t>Разветвители фреоновой магистрали для наружных блоков (серии V6)</t>
  </si>
  <si>
    <t xml:space="preserve">ФАНКОЙЛЫ 2-ТРУБНЫЕ </t>
  </si>
  <si>
    <t>В комплекте с противопылевым фильтром, дренажной помпой и ИК ПДУ, декоративная панель отгружается отдельной позицией, 3-ходовой клапан поставляется отдельно.</t>
  </si>
  <si>
    <t>Уровень шума, дБ(А)</t>
  </si>
  <si>
    <t>В комплекте со встроенным пленумом, противопылевым фильтром, дренажным поддоном. 3-ходовой клапан и термостат поставляются отдельно.</t>
  </si>
  <si>
    <t>Клапан 3-ходовой c приводом (универсальный)</t>
  </si>
  <si>
    <t>Touch-style проводной пульт ДУ с функцией follow me</t>
  </si>
  <si>
    <t>для внутренних блоков</t>
  </si>
  <si>
    <t>CCU-22-1</t>
  </si>
  <si>
    <t>CCU-28-1</t>
  </si>
  <si>
    <t>120*120*20</t>
  </si>
  <si>
    <t xml:space="preserve">IMMP-S               </t>
  </si>
  <si>
    <t>Шлюз протокола BMS Lonworks (для систем V6, до 8 систем, до 64 внутренних блоков)</t>
  </si>
  <si>
    <t>Программа управления IMM Pro для VRF (для систем V6)</t>
  </si>
  <si>
    <t>Шлюз протокола BMS Lonworks (для систем V4+ и V5X)</t>
  </si>
  <si>
    <t>Шлюз протокола  BMS BACnet (для систем V4+ и V5X)</t>
  </si>
  <si>
    <t>Шлюз протокола BMS Modbus (для систем V4+ и V5X)</t>
  </si>
  <si>
    <t>Шлюз для программы управления IMM для VRF                                       (для систем V4+ и V5X)</t>
  </si>
  <si>
    <t>Программа управления IMM для VRF  (для систем V4+ и V5X)</t>
  </si>
  <si>
    <t>Фанкойлы 4-х трубные кассетного типа компактные 4-х поточные</t>
  </si>
  <si>
    <t>Фанкойлы 4-х трубные кассетного типа полноразмерные 4-х поточные</t>
  </si>
  <si>
    <t>Фанкойлы 4-х трубные канального типа, 30 Па (Eurovent)</t>
  </si>
  <si>
    <t>Фанкойлы 4-х трубные канального типа, 50 Па (Eurovent)</t>
  </si>
  <si>
    <t>Аксессуары к 4-х трубным фанкойлам</t>
  </si>
  <si>
    <t>Клапан 3-ходовой c приводом (универсальный), для кассетных 4-х трубных фанкойлов используется комбинация TWVK09+TWVK10 из расчёта на 1 фанкойл</t>
  </si>
  <si>
    <t>Клапан 3-ходовой в комплекте для 4-х трубных фанкойлов MDKT3-**FG**</t>
  </si>
  <si>
    <t>блок управления для канальных 4-х трубных фанкойлов MDKT3-**FG**, проводной пульт в комплекте, поддержка Modbus</t>
  </si>
  <si>
    <t>MDV-D100Q4/N1-E</t>
  </si>
  <si>
    <t>Соединительный комплект для AHU модульный (2,2-9,0кВт), проводной пульт, 0-10В управление производительностью</t>
  </si>
  <si>
    <t>Соединительный комплект для AHU модульный (9,0-20,0кВт), проводной пульт, 0-10В управление производительностью</t>
  </si>
  <si>
    <t>Соединительный комплект для AHU модульный (20,1-36,0кВт),  проводной пульт, 0-10В управление производительностью</t>
  </si>
  <si>
    <t>Соединительный комплект для AHU модульный (36,1-56,0кВт), проводной пульт, 0-10В управление производительностью</t>
  </si>
  <si>
    <t>720*495*270</t>
  </si>
  <si>
    <t>952*1333*415</t>
  </si>
  <si>
    <t>MDI2-22Q4CDHN1</t>
  </si>
  <si>
    <t>MDI2-28Q4CDHN1</t>
  </si>
  <si>
    <t>MDI2-36Q4CDHN1</t>
  </si>
  <si>
    <t>MDI2-45Q4CDHN1</t>
  </si>
  <si>
    <t>MDI2-28Q4DHN1</t>
  </si>
  <si>
    <t>MDI2-36Q4DHN1</t>
  </si>
  <si>
    <t>MDI2-45Q4DHN1</t>
  </si>
  <si>
    <t>MDI2-56Q4DHN1</t>
  </si>
  <si>
    <t>MDI2-71Q4DHN1</t>
  </si>
  <si>
    <t>MDI2-80Q4DHN1</t>
  </si>
  <si>
    <t>MDI2-90Q4DHN1</t>
  </si>
  <si>
    <t>MDI2-100Q4DHN1</t>
  </si>
  <si>
    <t>MDI2-112Q4DHN1</t>
  </si>
  <si>
    <t>MDI2-140Q4DHN1</t>
  </si>
  <si>
    <t>MDI2-18Q1DHN1</t>
  </si>
  <si>
    <t>MDI2-22Q1DHN1</t>
  </si>
  <si>
    <t>MDI2-28Q1DHN1</t>
  </si>
  <si>
    <t>MDI2-36Q1DHN1</t>
  </si>
  <si>
    <t>MDI2-45Q1DHN1</t>
  </si>
  <si>
    <t>MDI2-56Q1DHN1</t>
  </si>
  <si>
    <t>MDI2-71Q1DHN1</t>
  </si>
  <si>
    <t>MDI2-22Q2DHN1</t>
  </si>
  <si>
    <t>MDI2-28Q2DHN1</t>
  </si>
  <si>
    <t>MDI2-36Q2DHN1</t>
  </si>
  <si>
    <t>MDI2-45Q2DHN1</t>
  </si>
  <si>
    <t>MDI2-56Q2DHN1</t>
  </si>
  <si>
    <t>MDI2-71Q2DHN1</t>
  </si>
  <si>
    <t>MDI2-22T2DHN1</t>
  </si>
  <si>
    <t>MDI2-28T2DHN1</t>
  </si>
  <si>
    <t>MDI2-36T2DHN1</t>
  </si>
  <si>
    <t>MDI2-45T2DHN1</t>
  </si>
  <si>
    <t>MDI2-56T2DHN1</t>
  </si>
  <si>
    <t>MDI2-71T2DHN1</t>
  </si>
  <si>
    <t>MDI2-80T2DHN1</t>
  </si>
  <si>
    <t>MDI2-90T2DHN1</t>
  </si>
  <si>
    <t>MDI2-112T2DHN1</t>
  </si>
  <si>
    <t>MDI2-140T2DHN1</t>
  </si>
  <si>
    <t>MDI2-71T1DHN1</t>
  </si>
  <si>
    <t>MDI2-80T1DHN1</t>
  </si>
  <si>
    <t>MDI2-90T1DHN1</t>
  </si>
  <si>
    <t>MDI2-112T1DHN1</t>
  </si>
  <si>
    <t>MDI2-140T1DHN1</t>
  </si>
  <si>
    <t>MDI2-160T1DHN1</t>
  </si>
  <si>
    <t>MDI2-200T1DHN1</t>
  </si>
  <si>
    <t>MDI2-250T1DHN1</t>
  </si>
  <si>
    <t>MDI2-280T1DHN1</t>
  </si>
  <si>
    <t>MDI2-560T1DHN1</t>
  </si>
  <si>
    <t>MDI2-125FADHN1</t>
  </si>
  <si>
    <t>MDI2-140FADHN1</t>
  </si>
  <si>
    <t>MDI2-200FADHN1</t>
  </si>
  <si>
    <t>MDI2-250FADHN1</t>
  </si>
  <si>
    <t>MDI2-280FADHN1</t>
  </si>
  <si>
    <t>MDI2-560FADHN1</t>
  </si>
  <si>
    <t>MDI2-22GDHN1</t>
  </si>
  <si>
    <t>MDI2-28GDHN1</t>
  </si>
  <si>
    <t>MDI2-36GDHN1</t>
  </si>
  <si>
    <t>MDI2-45GDHN1</t>
  </si>
  <si>
    <t>MDI2-56GDHN1</t>
  </si>
  <si>
    <t>MDI2-71GDHN1</t>
  </si>
  <si>
    <t>MDI2-80GDHN1</t>
  </si>
  <si>
    <t>MDI2-90GDHN1</t>
  </si>
  <si>
    <t>MDI2-36DLDHN1</t>
  </si>
  <si>
    <t>MDI2-45DLDHN1</t>
  </si>
  <si>
    <t>MDI2-56DLDHN1</t>
  </si>
  <si>
    <t>MDI2-71DLDHN1</t>
  </si>
  <si>
    <t>MDI2-80DLDHN1</t>
  </si>
  <si>
    <t>MDI2-90DLDHN1</t>
  </si>
  <si>
    <t>MDI2-112DLDHN1</t>
  </si>
  <si>
    <t>MDI2-140DLDHN1</t>
  </si>
  <si>
    <t>MDI2-22F4DHN1</t>
  </si>
  <si>
    <t>MDI2-28F4DHN1</t>
  </si>
  <si>
    <t>MDI2-36F4DHN1</t>
  </si>
  <si>
    <t>MDI2-45F4DHN1</t>
  </si>
  <si>
    <t>MDI2-56F4DHN1</t>
  </si>
  <si>
    <t>MDI2-71F4DHN1</t>
  </si>
  <si>
    <t>MDI2-80F4DHN1</t>
  </si>
  <si>
    <t>панель потолочная для кассетных однопоточных блоков до 3,6 кВт</t>
  </si>
  <si>
    <t>панель потолочная для кассетных однопоточных блоков от 4,5 кВт</t>
  </si>
  <si>
    <t>MDV-MBQ2-01</t>
  </si>
  <si>
    <t>панель потолочная для кассетных двухпоточных блоков</t>
  </si>
  <si>
    <t>MDI2-400T1DHN1</t>
  </si>
  <si>
    <t>MDI2-450T1DHN1</t>
  </si>
  <si>
    <t>MDI2-450FADHN1</t>
  </si>
  <si>
    <t>MDI2-22F5DHN1</t>
  </si>
  <si>
    <t>MDI2-28F5DHN1</t>
  </si>
  <si>
    <t>MDI2-36F5DHN1</t>
  </si>
  <si>
    <t>MDI2-45F5DHN1</t>
  </si>
  <si>
    <t>MDI2-56F5DHN1</t>
  </si>
  <si>
    <t>MDI2-71F5DHN1</t>
  </si>
  <si>
    <t>MDI2-80F5DHN1</t>
  </si>
  <si>
    <t>MDI2-22F3DHN1</t>
  </si>
  <si>
    <t>MDI2-28F3DHN1</t>
  </si>
  <si>
    <t>MDI2-36F3DHN1</t>
  </si>
  <si>
    <t>MDI2-45F3DHN1</t>
  </si>
  <si>
    <t>MDI2-56F3DHN1</t>
  </si>
  <si>
    <t>MDI2-71F3DHN1</t>
  </si>
  <si>
    <t>MDI2-80F3DHN1</t>
  </si>
  <si>
    <t>RM05B</t>
  </si>
  <si>
    <t>WDC-86E/KD</t>
  </si>
  <si>
    <t>WDC-120G/WK</t>
  </si>
  <si>
    <t>Беспроводной (ИК) пульт ДУ (с возможностью адресации) для внутренних блоков поколения V6</t>
  </si>
  <si>
    <t>Проводной пульт ДУ с функцией Follow me (с возможностью адресации) для внутренних блоков поколения V6. Новое 2-проводное подключение, возможность подключения 2 пультов к одному ВБ, обратная связь, сервис-режим (26 параметров, в т.ч. выбор напора канальных ВБ ). Встроенный ИК приемник.</t>
  </si>
  <si>
    <t>Разветвители фреоновой магистрали для объединения соединительных комплектов для приточных установок AHUKZ-**B(C) в модуль производительностью &gt;56кВт, и до 224кВт</t>
  </si>
  <si>
    <t>FQZHD-01</t>
  </si>
  <si>
    <t>Для комплектов производительностью 20 ~ 46 кВт</t>
  </si>
  <si>
    <t>FQZHD-02</t>
  </si>
  <si>
    <t>Для комплектов производительностью 46 ~ 66 кВт</t>
  </si>
  <si>
    <t>FQZHD-03</t>
  </si>
  <si>
    <t>Для комплектов производительностью 66 ~ 135 кВт</t>
  </si>
  <si>
    <t>FQZHD-04</t>
  </si>
  <si>
    <t>Для комплектов производительностью &gt; 135 кВт</t>
  </si>
  <si>
    <t>MCAC-DSCK</t>
  </si>
  <si>
    <t>переходная плата для работы программы диагностики MCAC-DIAG-B с наружными блоками V5X</t>
  </si>
  <si>
    <t>панель потолочная для кассетных блоков компактных Q4CDHN1</t>
  </si>
  <si>
    <t>MDV-MBQ4-01E</t>
  </si>
  <si>
    <t>NIM05B</t>
  </si>
  <si>
    <t xml:space="preserve">GW-KNX     </t>
  </si>
  <si>
    <t>MCAC-PIDU</t>
  </si>
  <si>
    <t>Модуль для корректного завершения работы внутреннего блока поколения V6 в случае внезапного отключения питания</t>
  </si>
  <si>
    <t>Контроллер для  гостиниц (работа с картой гостя), работа от сети 220-240В</t>
  </si>
  <si>
    <t>Шлюз протокола BMS KNX (только внутренние блоки поколения V6, 1 шлюз - 1 внутренний блок)</t>
  </si>
  <si>
    <t>Шлюз протокола KNX (только внутренние блоки, 1 шлюз - 1 внутр. блок)</t>
  </si>
  <si>
    <t xml:space="preserve">Пульты дистанционного управления, центральные контроллеры и аксессуары                         </t>
  </si>
  <si>
    <t>Трехфазный счетчик электроэнергии для систем IMM/IMM Pro</t>
  </si>
  <si>
    <t>Мощность охлаждения, кВт</t>
  </si>
  <si>
    <t>Водонагреватели (тепловые насосы) прямого нагрева для ГВС,  коммерческого назначения. Пульт управления в комплекте. R410a</t>
  </si>
  <si>
    <t>RSJ-200/SZN1-H</t>
  </si>
  <si>
    <t>RSJ-420/SZN1-H</t>
  </si>
  <si>
    <t>RSJ-800/SZN1-H</t>
  </si>
  <si>
    <t>RSJ-120/ZN1-H</t>
  </si>
  <si>
    <t>Центральный ПУ для  наружных блоков поколения V4+/V5X (до 32 наружных блоков)</t>
  </si>
  <si>
    <t>795*550*330</t>
  </si>
  <si>
    <t>MA-EK</t>
  </si>
  <si>
    <t>MDV-MBQ4-03C4</t>
  </si>
  <si>
    <t>MDKC-300R</t>
  </si>
  <si>
    <t>MDKC-400R</t>
  </si>
  <si>
    <t>40 ~ 58</t>
  </si>
  <si>
    <t>42 ~ 60</t>
  </si>
  <si>
    <t>44 ~ 62</t>
  </si>
  <si>
    <t>45 ~ 63</t>
  </si>
  <si>
    <t>46 ~ 64</t>
  </si>
  <si>
    <t>MDVC-224WV2GN1</t>
  </si>
  <si>
    <t>39~57</t>
  </si>
  <si>
    <t>960*1615*765</t>
  </si>
  <si>
    <t>MDVC-280WV2GN1</t>
  </si>
  <si>
    <t>40~58</t>
  </si>
  <si>
    <t>MDVC-335WV2GN1</t>
  </si>
  <si>
    <t>42~60</t>
  </si>
  <si>
    <t>MDVC-400WV2GN1</t>
  </si>
  <si>
    <t>MDVC-450WV2GN1</t>
  </si>
  <si>
    <t>43~61</t>
  </si>
  <si>
    <t>MDVC-500WV2GN1</t>
  </si>
  <si>
    <t>44~62</t>
  </si>
  <si>
    <t>MDVC-560WV2GN1</t>
  </si>
  <si>
    <t>45~63</t>
  </si>
  <si>
    <t>MDVC-615WV2GN1</t>
  </si>
  <si>
    <t>MDVC-670WV2GN1</t>
  </si>
  <si>
    <t>46~64</t>
  </si>
  <si>
    <t>1585*1615*765</t>
  </si>
  <si>
    <t>MDVC-730WV2GN1</t>
  </si>
  <si>
    <t>MDVC-785WV2GN1</t>
  </si>
  <si>
    <t>MDVC-850WV2GN1</t>
  </si>
  <si>
    <t>MDVC-224WV2GN1  с функцией Black Box</t>
  </si>
  <si>
    <t>MDVC-280WV2GN1  с функцией Black Box</t>
  </si>
  <si>
    <t>MDVC-335WV2GN1  с функцией Black Box</t>
  </si>
  <si>
    <t>MDVC-400WV2GN1  с функцией Black Box</t>
  </si>
  <si>
    <t>MDVC-450WV2GN1  с функцией Black Box</t>
  </si>
  <si>
    <t>MDVC-500WV2GN1  с функцией Black Box</t>
  </si>
  <si>
    <t>MDVC-560WV2GN1  с функцией Black Box</t>
  </si>
  <si>
    <t>MDVC-615WV2GN1  с функцией Black Box</t>
  </si>
  <si>
    <t>MDVC-670WV2GN1  с функцией Black Box</t>
  </si>
  <si>
    <t>MDVC-730WV2GN1  с функцией Black Box</t>
  </si>
  <si>
    <t>MDVC-785WV2GN1  с функцией Black Box</t>
  </si>
  <si>
    <t>MDVC-850WV2GN1  с функцией Black Box</t>
  </si>
  <si>
    <t>Полупромышленные сплит-системы большой мощности, ON/OFF</t>
  </si>
  <si>
    <t>Полупромышленные сплит-системы большой мощности, INVERTER</t>
  </si>
  <si>
    <t>Инверторные сплит-системы большой мощности колонного типа, беспроводной пульт ДУ в комплекте, DC-INVERTER</t>
  </si>
  <si>
    <t>Разветвители фреоновой магистрали для соединительных комплектов инверторных компрессорно-конденсаторных блоков модульного типа</t>
  </si>
  <si>
    <t>Инверторные сплит-системы большой мощности кассетного типа (2 внутренних блока на 1 наружный), беспроводной пульт ДУ в комплекте, встроенная помпа, DC-INVERTER</t>
  </si>
  <si>
    <t>MBQ1-01D</t>
  </si>
  <si>
    <t>MDKH2-150-R3</t>
  </si>
  <si>
    <t>MDKH2-150-R4</t>
  </si>
  <si>
    <t>MDKH2-250-R3</t>
  </si>
  <si>
    <t>MDKH2-250-R4</t>
  </si>
  <si>
    <t>MDKH2-350-R3</t>
  </si>
  <si>
    <t>MDKH2-350-R4</t>
  </si>
  <si>
    <t>MDKH2-500-R3</t>
  </si>
  <si>
    <t>MDKH2-500-R4</t>
  </si>
  <si>
    <t>MDKH2-700-R3</t>
  </si>
  <si>
    <t>MDKH2-700-R4</t>
  </si>
  <si>
    <t>MDKH2-800-R3</t>
  </si>
  <si>
    <t>MDKH2-800-R4</t>
  </si>
  <si>
    <t>MDKH3-150-R3</t>
  </si>
  <si>
    <t>MDKH3-150-R4</t>
  </si>
  <si>
    <t>MDKH3-250-R3</t>
  </si>
  <si>
    <t>MDKH3-250-R4</t>
  </si>
  <si>
    <t>MDKH3-350-R3</t>
  </si>
  <si>
    <t>MDKH3-350-R4</t>
  </si>
  <si>
    <t>MDKH3-500-R3</t>
  </si>
  <si>
    <t>MDKH3-500-R4</t>
  </si>
  <si>
    <t>MDKH3-700-R3</t>
  </si>
  <si>
    <t>MDKH3-700-R4</t>
  </si>
  <si>
    <t>MDKH3-800-R3</t>
  </si>
  <si>
    <t>MDKH3-800-R4</t>
  </si>
  <si>
    <t>Фанкойлы напольно-потолочные в корпусе с нижним забором воздуха</t>
  </si>
  <si>
    <t>В комплекте с противопылевым фильтром и дренажным поддоном, 3-ходовой клапан и термостат поставляются отдельно.</t>
  </si>
  <si>
    <t>Фанкойлы напольно-потолочные без корпуса</t>
  </si>
  <si>
    <t>TWVK92</t>
  </si>
  <si>
    <t>Клапан 3-х ходовой с приводом и комплектом трубок для напольно-потолочных фанкойлов MDKH2-150-R3/R4 - MDKH2-700-R3/R4</t>
  </si>
  <si>
    <t>TWVK95</t>
  </si>
  <si>
    <t>Клапан 3-х ходовой с приводом и комплектом трубок для напольно-потолочных фанкойлов MDKH2-800-R3/R4</t>
  </si>
  <si>
    <t>устройство адресации (только для кассетных компактных фанкойлов) для подключения к центральному контроллеру CCM03/E, CCM30</t>
  </si>
  <si>
    <t>блок управления фанкойлами, для MDKT** 2-х трубных, MDKH, проводной пульт в комплекте, поддержка Modbus</t>
  </si>
  <si>
    <t>Комплект подставок для напольной установки фанкойлов MDKH2</t>
  </si>
  <si>
    <t>AHUKZ-V00C</t>
  </si>
  <si>
    <t>Соединительные комплекты для компрессорно-конденсаторных блоков ON/OFF</t>
  </si>
  <si>
    <t>CCM31</t>
  </si>
  <si>
    <t xml:space="preserve">Центральный ПУ для внутренних  блоков V4+ в системах с наружными блоками V5X/V4+ (до 64 внутренних  блоков) (подключение к внутренним блокам), Touch Style Key                                               </t>
  </si>
  <si>
    <t>FQZHN-01SB1</t>
  </si>
  <si>
    <t>FQZHN-02SB1</t>
  </si>
  <si>
    <t>FQZHN-03SB1</t>
  </si>
  <si>
    <t>FQZHN-04SB1</t>
  </si>
  <si>
    <t>FQZHN-05SB1</t>
  </si>
  <si>
    <t>FQZHW-02SB1</t>
  </si>
  <si>
    <t>FQZHW-03SB1</t>
  </si>
  <si>
    <t>MDV6-R252WV2GN1</t>
  </si>
  <si>
    <t>MDV6-R280WV2GN1</t>
  </si>
  <si>
    <t>MDV6-R335WV2GN1</t>
  </si>
  <si>
    <t>MDV6-R400WV2GN1</t>
  </si>
  <si>
    <t>MDV6-R450WV2GN1</t>
  </si>
  <si>
    <t>MDV6-R500WV2GN1</t>
  </si>
  <si>
    <t>MDV6-R560WV2GN1</t>
  </si>
  <si>
    <t>MS01N1-D</t>
  </si>
  <si>
    <t>MS04N1-D　</t>
  </si>
  <si>
    <t>MS06N1-D</t>
  </si>
  <si>
    <t>MS08N1-D</t>
  </si>
  <si>
    <t>MS10N1-D　</t>
  </si>
  <si>
    <t>MS12N1-D　</t>
  </si>
  <si>
    <t>Блоки переключения режимов для 3-трубных VRF систем серии V6R</t>
  </si>
  <si>
    <t>панель потолочная для кассетных блоков полноразмерных Q4DHN1 с функцией независимого регулирования жалюзи (необходим пульт ДУ RM12D)</t>
  </si>
  <si>
    <t>Беспроводной (ИК) пульт ДУ с функцией Follow me и функцией независимого регулирования жалюзи (только на панелях потолочных MDV-MBQ4-01E), с возможностью адресации,  для внутренних блоков поколения V6</t>
  </si>
  <si>
    <t>для внутренних блоков трехтрубной системы V6R</t>
  </si>
  <si>
    <t>для компоновки из 2х модулей трехтрубной системы V6R</t>
  </si>
  <si>
    <t>для компоновки из 3х модулей трехтрубной системы V6R</t>
  </si>
  <si>
    <t>Разветвители фреоновой магистрали для внутренних блоков 3-х трубной VRF серии V6R</t>
  </si>
  <si>
    <t>Разветвители фреоновой магистрали для наружных блоков 3-х трубной VRF серии V6R</t>
  </si>
  <si>
    <t>3530*2500*2300</t>
  </si>
  <si>
    <t>4700*2500*2300</t>
  </si>
  <si>
    <t>MDVi-200WV2GN1</t>
  </si>
  <si>
    <t>MDVi-224WV2GN1</t>
  </si>
  <si>
    <t>MDVi-260WV2GN1</t>
  </si>
  <si>
    <t>MDVi-280WV2GN1</t>
  </si>
  <si>
    <t>MDVi-335WV2GN1</t>
  </si>
  <si>
    <t>программа для диагностики VRF-систем V6, VC pro и V5X (для V5X необходима переходная плата (опция))</t>
  </si>
  <si>
    <t>KJRP-86I/MFK-E</t>
  </si>
  <si>
    <t>электронный термостат для канальных 2-х трубных, для напольных и напольно-потолочных 2-х трубных фанкойлов, Touch Style, подсветка дисплея</t>
  </si>
  <si>
    <t>KJRP-86A/BMFNKD-E</t>
  </si>
  <si>
    <t>электронный термостат для канальных 4-х трубных, Touch Style, подсветка дисплея, выход на сеть Modbus</t>
  </si>
  <si>
    <t>MDV-D22Q4/N1-A3(B)</t>
  </si>
  <si>
    <t>MDV-D28Q4/N1-A3(B)</t>
  </si>
  <si>
    <t>MDV-D36Q4/N1-A3(B)</t>
  </si>
  <si>
    <t>MDV-D45Q4/N1-A3(B)</t>
  </si>
  <si>
    <t>MDV-D28Q4/N1-E(B)</t>
  </si>
  <si>
    <t>MDV-D36Q4/N1-E(B)</t>
  </si>
  <si>
    <t>MDV-D45Q4/N1-E(B)</t>
  </si>
  <si>
    <t>MDV-D56Q4/N1-E(B)</t>
  </si>
  <si>
    <t>MDV-D71Q4/N1-E(B)</t>
  </si>
  <si>
    <t>MDV-D80Q4/N1-E(B)</t>
  </si>
  <si>
    <t>MDV-D90Q4/N1-E(B)</t>
  </si>
  <si>
    <t>MDV-D100Q4/N1-E(B)</t>
  </si>
  <si>
    <t>MDV-D112Q4/N1-E(B)</t>
  </si>
  <si>
    <t>MDV-D140Q4/N1-E(B)</t>
  </si>
  <si>
    <t>MDV-D18Q1/N1-D(B)</t>
  </si>
  <si>
    <t>MDV-D22Q1/N1-D(B)</t>
  </si>
  <si>
    <t>MDV-D28Q1/N1-D(B)</t>
  </si>
  <si>
    <t>MDV-D36Q1/N1-D(B)</t>
  </si>
  <si>
    <t>MDV-D45Q1/N1-D(B)</t>
  </si>
  <si>
    <t>MDV-D56Q1/N1-D(B)</t>
  </si>
  <si>
    <t>MDV-D71Q1/N1-D(B)</t>
  </si>
  <si>
    <t>MDV-D22Q2/N1(B)</t>
  </si>
  <si>
    <t>MDV-D28Q2/N1(B)</t>
  </si>
  <si>
    <t>MDV-D36Q2/N1(B)</t>
  </si>
  <si>
    <t>MDV-D45Q2/N1(B)</t>
  </si>
  <si>
    <t>MDV-D56Q2/N1(B)</t>
  </si>
  <si>
    <t>MDV-D71Q2/N1(B)</t>
  </si>
  <si>
    <t>MDV-D36DL/N1-C(B)</t>
  </si>
  <si>
    <t>MDV-D45DL/N1-C(B)</t>
  </si>
  <si>
    <t>MDV-D56DL/N1-C(B)</t>
  </si>
  <si>
    <t>MDV-D71DL/N1-C(B)</t>
  </si>
  <si>
    <t>MDV-D80DL/N1-C(B)</t>
  </si>
  <si>
    <t>MDV-D90DL/N1-C(B)</t>
  </si>
  <si>
    <t>MDV-D112DL/N1-C(B)</t>
  </si>
  <si>
    <t>MDV-D140DL/N1-C(B)</t>
  </si>
  <si>
    <t>MDV-D400T1/N1(B)</t>
  </si>
  <si>
    <t>MDV-D450T1/N1(B)</t>
  </si>
  <si>
    <t>MDV-D560T1/N1(B)</t>
  </si>
  <si>
    <t>MDV-D71T1/N1-B(B)</t>
  </si>
  <si>
    <t>MDV-D80T1/N1-B(B)</t>
  </si>
  <si>
    <t>MDV-D90T1/N1-B(B)</t>
  </si>
  <si>
    <t>MDV-D112T1/N1-B(B)</t>
  </si>
  <si>
    <t>MDV-D140T1/N1-B(B)</t>
  </si>
  <si>
    <t>MDV-D160T1/N1-B(B)</t>
  </si>
  <si>
    <t>MDV-D200T1/N1-B(B)</t>
  </si>
  <si>
    <t>MDV-D250T1/N1-B(B)</t>
  </si>
  <si>
    <t>MDV-D280T1/N1-B(B)</t>
  </si>
  <si>
    <t>MDV-D22T2/N1-DA5(B)</t>
  </si>
  <si>
    <t>MDV-D28T2/N1-DA5(B)</t>
  </si>
  <si>
    <t>MDV-D36T2/N1-DA5(B</t>
  </si>
  <si>
    <t>MDV-D45T2/N1-DA5(B)</t>
  </si>
  <si>
    <t>MDV-D56T2/N1-DA5(B)</t>
  </si>
  <si>
    <t>MDV-D71T2/N1-DA5(B)</t>
  </si>
  <si>
    <t>MDV-D80T2/N1-BA5(B)</t>
  </si>
  <si>
    <t>MDV-D90T2/N1-BA5(B)</t>
  </si>
  <si>
    <t>MDV-D112T2/N1-BA5(B)</t>
  </si>
  <si>
    <t>MDV-D140T2/N1-BA5(B)</t>
  </si>
  <si>
    <t>MDV-MBQ2-02</t>
  </si>
  <si>
    <t>MDV-D22G/N1-M</t>
  </si>
  <si>
    <t>MDV-D28G/N1-M</t>
  </si>
  <si>
    <t>MDV-D36G/N1-M</t>
  </si>
  <si>
    <t>MDV-D45G/N1-M</t>
  </si>
  <si>
    <t>MDV-D56G/N1-M</t>
  </si>
  <si>
    <t>MDV-D71G/N1-M</t>
  </si>
  <si>
    <t>MDV-D80G/N1-M</t>
  </si>
  <si>
    <t>MDV-D90G/N1-M</t>
  </si>
  <si>
    <t xml:space="preserve">панель потолочная для кассетных блоков компактных </t>
  </si>
  <si>
    <t>RM12F</t>
  </si>
  <si>
    <t>панель потолочная для кассетных блоков полноразмерных с функцией независимого регулирования жалюзи (пульт ДУ RM12F)</t>
  </si>
  <si>
    <t>AHUKZ-00D</t>
  </si>
  <si>
    <t>AHUKZ-01D</t>
  </si>
  <si>
    <t>AHUKZ-02D</t>
  </si>
  <si>
    <t>AHUKZ-03D</t>
  </si>
  <si>
    <t>MDKG-V250C</t>
  </si>
  <si>
    <t>MDKG-V300C</t>
  </si>
  <si>
    <t>MDKG-V400C</t>
  </si>
  <si>
    <t>MDKG-V500C</t>
  </si>
  <si>
    <t>MDKG-V600C</t>
  </si>
  <si>
    <t>Фанкойлы напольно-потолочные в корпусе с фронтальным забором воздуха</t>
  </si>
  <si>
    <t>MDKH1-150-R3</t>
  </si>
  <si>
    <t>MDKH1-250-R3</t>
  </si>
  <si>
    <t>MDKH1-350-R3</t>
  </si>
  <si>
    <t>MDKH1-500-R3</t>
  </si>
  <si>
    <t>MDKH1-700-R3</t>
  </si>
  <si>
    <t>MDKH1-800-R3</t>
  </si>
  <si>
    <t>MDKH1-150-R4</t>
  </si>
  <si>
    <t>MDKH1-250-R4</t>
  </si>
  <si>
    <t>MDKH1-350-R4</t>
  </si>
  <si>
    <t>MDKH1-500-R4</t>
  </si>
  <si>
    <t>MDKH1-700-R4</t>
  </si>
  <si>
    <t>MDKH1-800-R4</t>
  </si>
  <si>
    <t>890*673*342</t>
  </si>
  <si>
    <t>805*554*330</t>
  </si>
  <si>
    <t>Фанкойлы настенные DC-мотор,  в комплекте с ИК ПДУ RM12F, 3-ходовой клапан встроен</t>
  </si>
  <si>
    <t>MDV-V28W/DHN1(At)</t>
  </si>
  <si>
    <t>MDV-V36W/DHN1(At)</t>
  </si>
  <si>
    <t>MDV-V42W/DHN1(At)</t>
  </si>
  <si>
    <t>MDV-V48W/DHN1(At)</t>
  </si>
  <si>
    <t>MDV-V56W/DHN1(At)</t>
  </si>
  <si>
    <t>MDV-D06Q1/N1-D(At)</t>
  </si>
  <si>
    <t>MDV-D07Q1/N1-D(At)</t>
  </si>
  <si>
    <t>MDV-D09Q1/N1-D(At)</t>
  </si>
  <si>
    <t>MDV-D12Q1/N1-D(At)</t>
  </si>
  <si>
    <t>MDV-D15Q1/N1-D(At)</t>
  </si>
  <si>
    <t>MDV-D18Q1/N1-D(At)</t>
  </si>
  <si>
    <t>MDV-D24Q1/N1-D(At)</t>
  </si>
  <si>
    <t>MDV-D05Q4/N1-A3(At)</t>
  </si>
  <si>
    <t>MDV-D07Q4/N1-A3(At)</t>
  </si>
  <si>
    <t>MDV-D09Q4/N1-A3(At)</t>
  </si>
  <si>
    <t>MDV-D12Q4/N1-A3(At)</t>
  </si>
  <si>
    <t>MDV-D15Q4/N1-A3(At)</t>
  </si>
  <si>
    <t>MDV-D09Q4/N1-E(At)</t>
  </si>
  <si>
    <t>MDV-D12Q4/N1-E(At)</t>
  </si>
  <si>
    <t>MDV-D15Q4/N1-E(At)</t>
  </si>
  <si>
    <t>MDV-D18Q4/N1-E(At)</t>
  </si>
  <si>
    <t>MDV-D24Q4/N1-E(At)</t>
  </si>
  <si>
    <t>MDV-D28Q4/N1-E(At)</t>
  </si>
  <si>
    <t>MDV-D32Q4/N1-E(At)</t>
  </si>
  <si>
    <t>MDV-D36Q4/N1-E(At)</t>
  </si>
  <si>
    <t>MDV-D40Q4/N1-E(At)</t>
  </si>
  <si>
    <t>MDV-D48Q4/N1-E(At)</t>
  </si>
  <si>
    <t xml:space="preserve">MDV-D07G/N1-M(At) </t>
  </si>
  <si>
    <t>MDV-D09G/N1-M(At)</t>
  </si>
  <si>
    <t>MDV-D12G/N1-M(At)</t>
  </si>
  <si>
    <t>MDV-D15G/N1-M(At)</t>
  </si>
  <si>
    <t>MDV-D18G/N1-M(At)</t>
  </si>
  <si>
    <t>MDV-D24G/N1-M(At)</t>
  </si>
  <si>
    <t xml:space="preserve">MDV-D28G/N1-M(At) </t>
  </si>
  <si>
    <t xml:space="preserve">MDV-D32G/N1-M(At) </t>
  </si>
  <si>
    <t>MDV-D07T2/N1-DA5(At)</t>
  </si>
  <si>
    <t>MDV-D09T2/N1-DA5(At)</t>
  </si>
  <si>
    <t>MDV-D12T2/N1-DA5(At)</t>
  </si>
  <si>
    <t>MDV-D15T2/N1-DA5(At)</t>
  </si>
  <si>
    <t>MDV-D18T2/N1-DA5(At)</t>
  </si>
  <si>
    <t>MDV-D24T2/N1-DA5(At)</t>
  </si>
  <si>
    <t>MDV-D28T2/N1-DA5(At)</t>
  </si>
  <si>
    <t>MDV-D32T2/N1-DA5(At)</t>
  </si>
  <si>
    <t>MDV-D40T2/N1-DA5(At)</t>
  </si>
  <si>
    <t>MDV-D48T2/N1-DA5(At)</t>
  </si>
  <si>
    <t>MDV-D56T2/N1-DA5(At)</t>
  </si>
  <si>
    <t>Коллекторы распределения хладагента на 2, 3, 4, 5, 6 внутренних блоков</t>
  </si>
  <si>
    <t>DXFQT2-02</t>
  </si>
  <si>
    <t>DXFQT3-02</t>
  </si>
  <si>
    <t>DXFQT4-02</t>
  </si>
  <si>
    <t>DXFQT5-02</t>
  </si>
  <si>
    <t>DXFQT6-02</t>
  </si>
  <si>
    <t>AHUKZ-V00D</t>
  </si>
  <si>
    <t>AHUKZ-V01D</t>
  </si>
  <si>
    <t>AHUKZ-V02D</t>
  </si>
  <si>
    <t>AHUKZ-V03D</t>
  </si>
  <si>
    <t>341*395*133</t>
  </si>
  <si>
    <t>Соединительный комплект для AHU модульный (1,8-9,0кВт), проводной пульт, 0-10В управление производительностью</t>
  </si>
  <si>
    <t>MA-HKCW</t>
  </si>
  <si>
    <t>MA-HKCS</t>
  </si>
  <si>
    <t>MDV-V120W/DHN1(C)</t>
  </si>
  <si>
    <t>MDV-V140W/DHN1(C)</t>
  </si>
  <si>
    <t>цена по запросу</t>
  </si>
  <si>
    <t>Панель к фанкойлам MDKC-** (для моделей 5,09кВт)</t>
  </si>
  <si>
    <t>MDV-V100W/DHN1(C)</t>
  </si>
  <si>
    <t>Проводной индивидуальный/ групповой пульт ДУ с функцией Follow me (с возможностью адресации) для внутренних блоков поколения V6. Новое 2-проводное подключение, возможность подключения 2 пультов к одному ВБ, возможность подключения от 1 до 16 ВБ к одному пульту, обратная связь, сервис-режим (30 параметров, в т.ч. выбор напора канальных ВБ ) Просмотр параметров и ошибок НБ. Встроенный ИК приемник.Только для MDI2</t>
  </si>
  <si>
    <t>Шлюз протокола BMS Modbus (для систем V6, до 64 внутренних блоков)</t>
  </si>
  <si>
    <t>Wi-Fi модуль с комплектом подключения к серии Forest (опция для серий Forest)</t>
  </si>
  <si>
    <t xml:space="preserve">Проводной пульт ДУ с функцией follow me с комплектом подключения к серии Forest </t>
  </si>
  <si>
    <t xml:space="preserve">Touch-style проводной пульт ДУ с функцией follow me с комплектом подключения к серии Forest </t>
  </si>
  <si>
    <t>DTS343-3</t>
  </si>
  <si>
    <t>16,12(+3,52)</t>
  </si>
  <si>
    <t>Wi-Fi управление</t>
  </si>
  <si>
    <t>Проводной пульт ДУ с функцией follow me (кроме серии Forest)</t>
  </si>
  <si>
    <t>Проводные пульты управления</t>
  </si>
  <si>
    <t>Touch-style проводной пульт ДУ с функцией follow me (кроме серии Forest)</t>
  </si>
  <si>
    <t xml:space="preserve">KJR-18B/E </t>
  </si>
  <si>
    <t>Термостат универсальный для фанкойлов серий MDKT/MDKH</t>
  </si>
  <si>
    <t>панель потолочная для кассетных блоков серии Q4/N1-E</t>
  </si>
  <si>
    <t>Пульты дистанционного управления для внутренних блоков</t>
  </si>
  <si>
    <t xml:space="preserve">Центральные контроллеры и аксессуары                         </t>
  </si>
  <si>
    <t>Пульты дистанционного управления и аксессуары для внутренних блоков</t>
  </si>
  <si>
    <t xml:space="preserve">Центральный ПУ для внутренних  блоков поколения V4+/V6 в системах с наружными блоками V6, V6-I, ATOM  (до 64 внутренних  блоков) (подключение к наружным блокам), Touch Style Key               </t>
  </si>
  <si>
    <t>Центральный ПУ для внутренних блоков (до 64 внутренних блоков), цветной Touch Screen, 6.2” (только для систем с НБ V6, ATOM)</t>
  </si>
  <si>
    <t>Центральный ПУ для внутренних блоков (до 48 систем, до 384 внутренних блоков), цветной Touch Screen, 10” (только для систем с НБ V6, ATOM)</t>
  </si>
  <si>
    <t>Модуль расширения порта XYE для наружных блоков V6, ATOM</t>
  </si>
  <si>
    <t xml:space="preserve">Центральный ПУ для внутренних  блоков поколения V4+/V6 в системах с наружными блоками V6, V6-I, ATOM  (до 64 внутренних  блоков) (подключение к наружным блокам), Touch Style Key          </t>
  </si>
  <si>
    <t>12126200000215 Поддон</t>
  </si>
  <si>
    <t>EU-OSK105</t>
  </si>
  <si>
    <t>программа для диагностики VRF-систем V6, V6i, V6R, VC pro и V5X (для V5X необходима переходная плата (опция))</t>
  </si>
  <si>
    <t>3,52 (1,38-4,31)</t>
  </si>
  <si>
    <t>5,28 (3,39-5,90)</t>
  </si>
  <si>
    <t>7,03 (2,11-8,21)</t>
  </si>
  <si>
    <t>2,93 (0,82-3,37)</t>
  </si>
  <si>
    <t>3,81 (1,07-4,38)</t>
  </si>
  <si>
    <t>5,57 (3,10-5,85)</t>
  </si>
  <si>
    <t>7,33 (1,55-8,21)</t>
  </si>
  <si>
    <t xml:space="preserve"> 3D DC-инвертор ERP,  R32</t>
  </si>
  <si>
    <t>MDV-V60W/DHN1(At)</t>
  </si>
  <si>
    <t>MDV-D12DL/N1-C(At)</t>
  </si>
  <si>
    <t>MDV-D15DL/N1-C(At)</t>
  </si>
  <si>
    <t>MDV-D18DL/N1-C(At)</t>
  </si>
  <si>
    <t>MDV-D24DL/N1-C(At)</t>
  </si>
  <si>
    <t>MDV-D28DL/N1-C(At)</t>
  </si>
  <si>
    <t>MDV-D32DL/N1-C(At)</t>
  </si>
  <si>
    <t>MDV-D40DL/N1-C(At)</t>
  </si>
  <si>
    <t>MDV-D48DL/N1-C(At)</t>
  </si>
  <si>
    <t>MDV-D160Q4/N1-E(B)</t>
  </si>
  <si>
    <t>VCCUKZ-00(At)</t>
  </si>
  <si>
    <t>VCCUKZ-01(At)</t>
  </si>
  <si>
    <t>Соединительный комплект для AHU модульный (9,0-16,0кВт), проводной пульт, 0-10В управление производительностью</t>
  </si>
  <si>
    <t>MA-IS</t>
  </si>
  <si>
    <t>MDI2-160DLDHN1</t>
  </si>
  <si>
    <t>MDI2-160Q4DHN1</t>
  </si>
  <si>
    <t xml:space="preserve">MDV-MBQ4-02E(S) </t>
  </si>
  <si>
    <t>панель потолочная для кассетного полноразмерного блока MDI2-160Q4DHN1 с функцией независимого регулирования жалюзи (пульт ДУ RM12F)</t>
  </si>
  <si>
    <t>MDV-MBQ4-01E(S)</t>
  </si>
  <si>
    <t>панель потолочная для кассетного полноразмерного блока MDV-D160Q4/N1-E(B) с функцией независимого регулирования жалюзи (пульт ДУ RM12F)</t>
  </si>
  <si>
    <t>MDV-D56Q4/HN1-E(At)</t>
  </si>
  <si>
    <t>панель потолочная для кассетного полноразмерного блока MDV-D56Q4/HN1-E(At) с функцией независимого регулирования жалюзи (пульт ДУ RM12F)</t>
  </si>
  <si>
    <t>HRV-D200(B)</t>
  </si>
  <si>
    <t>HRV-D300(B)</t>
  </si>
  <si>
    <t>HRV-D400(B)</t>
  </si>
  <si>
    <t>HRV-D500(B)</t>
  </si>
  <si>
    <t>HRV-D800(B)</t>
  </si>
  <si>
    <t>HRV-D1000(B)</t>
  </si>
  <si>
    <t>HRV-D1500(B)</t>
  </si>
  <si>
    <t>HRV-D2000(B)</t>
  </si>
  <si>
    <t>12,31(3,52-12,31)</t>
  </si>
  <si>
    <t>12,31(2,64-12,31)</t>
  </si>
  <si>
    <t>10,55(3,60-10,83)</t>
  </si>
  <si>
    <t>10,55(2,74-11,29)</t>
  </si>
  <si>
    <t>8,79(1,61-10,14)</t>
  </si>
  <si>
    <t>8,21(2,49-10,26)</t>
  </si>
  <si>
    <t>8,21(2,20-8,50)</t>
  </si>
  <si>
    <t>7,91(3,03-8,50)</t>
  </si>
  <si>
    <t>6,45(1,99-6,68)</t>
  </si>
  <si>
    <t>6,15(1,99-6,59)</t>
  </si>
  <si>
    <t>5,57(2,34-5,63)</t>
  </si>
  <si>
    <t>5,28(2,23-5,57)</t>
  </si>
  <si>
    <t>4,40(1,61-4,84)</t>
  </si>
  <si>
    <t>4,10(1,47-4,98)</t>
  </si>
  <si>
    <t>2,64 (1,00-3,22)</t>
  </si>
  <si>
    <t>18,9 (+3,52)</t>
  </si>
  <si>
    <t>7,91 (+2,73)</t>
  </si>
  <si>
    <t>18,17(4,40-19,64)</t>
  </si>
  <si>
    <t>15,83(4,10-16,71)</t>
  </si>
  <si>
    <t>16,12(4,10-17,00)</t>
  </si>
  <si>
    <t>14,07(3,52-15,24)</t>
  </si>
  <si>
    <t>11,72(2,81-12,78)</t>
  </si>
  <si>
    <t>10,55(2,73-11,78)</t>
  </si>
  <si>
    <t>7,62(2,72-8,29)</t>
  </si>
  <si>
    <t>7,03(3,22-7,77)</t>
  </si>
  <si>
    <t>5,57(2,42-6,30)</t>
  </si>
  <si>
    <t>5,28(2,71-5,86)</t>
  </si>
  <si>
    <t>18,17(4,40-20,52)</t>
  </si>
  <si>
    <t>15,24(4,10-17,29)</t>
  </si>
  <si>
    <t>16,12(4,10-18,17)</t>
  </si>
  <si>
    <t>14,07(3,52-15,53)</t>
  </si>
  <si>
    <t>11,72(2,78-12,84)</t>
  </si>
  <si>
    <t>7,62(2,81-8,49)</t>
  </si>
  <si>
    <t>7,03(3,28-8,16)</t>
  </si>
  <si>
    <t>5,57(2,20-6,15)</t>
  </si>
  <si>
    <t>5,28(2,55-5,86)</t>
  </si>
  <si>
    <t>3,81(1,00-4,39)</t>
  </si>
  <si>
    <t>3,52(0,53-3,99)</t>
  </si>
  <si>
    <t>18,17(4,40-19,93)</t>
  </si>
  <si>
    <t>15,24(4,10-16,71)</t>
  </si>
  <si>
    <t>16,12(4,10-17,29)</t>
  </si>
  <si>
    <t>14,07(3,52-15,83)</t>
  </si>
  <si>
    <t>11,14(2,78-12,66)</t>
  </si>
  <si>
    <t>10,55(2,70-11,43)</t>
  </si>
  <si>
    <t>7,62(2,81-8,94)</t>
  </si>
  <si>
    <t>7,03(3,30-7,91)</t>
  </si>
  <si>
    <t>5,57(2,37-6,10)</t>
  </si>
  <si>
    <t>5,28(2,90-5,59)</t>
  </si>
  <si>
    <t>3,81(0,47-4,31)</t>
  </si>
  <si>
    <t>3,52(0,85-4,11)</t>
  </si>
  <si>
    <t>ЧИЛЛЕРЫ С ВОЗДУШНЫМ ОХЛАЖДЕНИЕМ КОНДЕНСАТОРА</t>
  </si>
  <si>
    <t>MDGC-V5WD2N8-B</t>
  </si>
  <si>
    <t>865*1040*410</t>
  </si>
  <si>
    <t>MDGC-V7WD2N8-B</t>
  </si>
  <si>
    <t>MDGC-V9WD2N8-B</t>
  </si>
  <si>
    <t>MDGC-V12WD2RN8-B</t>
  </si>
  <si>
    <t>MDGC-V14WD2RN8-B</t>
  </si>
  <si>
    <t>MDGC-V16WD2RN8-B</t>
  </si>
  <si>
    <t>MDC-SU90M-RN1L</t>
  </si>
  <si>
    <t>MDC-SS35/RN1L-B</t>
  </si>
  <si>
    <t>7720*2400*2280</t>
  </si>
  <si>
    <t>4440*2460*2300</t>
  </si>
  <si>
    <t>5240*2460*2300</t>
  </si>
  <si>
    <t>6245*2460*2300</t>
  </si>
  <si>
    <t>7250*2460*2300</t>
  </si>
  <si>
    <t>8255*2460*2300</t>
  </si>
  <si>
    <t>9260*2460*2300</t>
  </si>
  <si>
    <t>10265*2460*2300</t>
  </si>
  <si>
    <t>11270*2460*2300</t>
  </si>
  <si>
    <t>1980*1800*750</t>
  </si>
  <si>
    <t>2540*2040*750</t>
  </si>
  <si>
    <t>3130*2040*1050</t>
  </si>
  <si>
    <t>4650*2290*1500</t>
  </si>
  <si>
    <t>5180*2390*1600</t>
  </si>
  <si>
    <t>Touch style контроллер для модульных чиллеров MDGB(C)(T)L, MDC-SS, опциональный для RCAF/RHAF и RCWE/RHWE</t>
  </si>
  <si>
    <t>KJR-120H/BMWK03-E</t>
  </si>
  <si>
    <t>Touch style контроллер для мини-чиллеров MDC-SU</t>
  </si>
  <si>
    <t>KJR-120K/BMKO-E</t>
  </si>
  <si>
    <t>38,2,</t>
  </si>
  <si>
    <t>Проводной пульт ДУ</t>
  </si>
  <si>
    <t xml:space="preserve">Проводной пульт ДУ </t>
  </si>
  <si>
    <t>KJRP-75A/BK-E</t>
  </si>
  <si>
    <t>устройство адресации (только для кассетных компактных фанкойлов) для подключения к центральному контроллеру  CCM30</t>
  </si>
  <si>
    <t>MDKD-V300</t>
  </si>
  <si>
    <t>MDKD-V400</t>
  </si>
  <si>
    <t>MDKD-V500</t>
  </si>
  <si>
    <t>MDKA-V600R</t>
  </si>
  <si>
    <t>MDKA-V750R</t>
  </si>
  <si>
    <t>MDKA-V850R</t>
  </si>
  <si>
    <t>MDKA-V950R</t>
  </si>
  <si>
    <t>MDKA-V1200R</t>
  </si>
  <si>
    <t>MDKA-V1500R</t>
  </si>
  <si>
    <t>MDKC-V300R-B</t>
  </si>
  <si>
    <t>MDKC-V400R-B</t>
  </si>
  <si>
    <t>MDKC-V600R-B</t>
  </si>
  <si>
    <t>Фанкойлы канальные, двухрядные</t>
  </si>
  <si>
    <t>MDKT2-V200</t>
  </si>
  <si>
    <t>MDKT2-V300</t>
  </si>
  <si>
    <t>MDKT2-V400</t>
  </si>
  <si>
    <t>MDKT2-V500</t>
  </si>
  <si>
    <t>MDKT2-V600</t>
  </si>
  <si>
    <t>MDKT2-V800</t>
  </si>
  <si>
    <t>MDKT2-V1000</t>
  </si>
  <si>
    <t>MDKT2-V1200</t>
  </si>
  <si>
    <t>MDKH2-V150-R3</t>
  </si>
  <si>
    <t>MDKH2-V250-R3</t>
  </si>
  <si>
    <t>MDKH2-V350-R3</t>
  </si>
  <si>
    <t>MDKH2-V500-R3</t>
  </si>
  <si>
    <t>MDKH2-V700-R3</t>
  </si>
  <si>
    <t>MDKH2-V800-R3</t>
  </si>
  <si>
    <t>MDKH2-V150-R4</t>
  </si>
  <si>
    <t>MDKH2-V250-R4</t>
  </si>
  <si>
    <t>MDKH2-V350-R4</t>
  </si>
  <si>
    <t>MDKH2-V500-R4</t>
  </si>
  <si>
    <t>MDKH2-V700-R4</t>
  </si>
  <si>
    <t>MDKH2-V800-R4</t>
  </si>
  <si>
    <t>MDKH3-V150-R3</t>
  </si>
  <si>
    <t>MDKH3-V250-R3</t>
  </si>
  <si>
    <t>MDKH3-V350-R3</t>
  </si>
  <si>
    <t>MDKH3-V500-R3</t>
  </si>
  <si>
    <t>MDKH3-V700-R3</t>
  </si>
  <si>
    <t>MDKH3-V800-R3</t>
  </si>
  <si>
    <t>MDKH3-V150-R4</t>
  </si>
  <si>
    <t>MDKH3-V250-R4</t>
  </si>
  <si>
    <t>MDKH3-V350-R4</t>
  </si>
  <si>
    <t>MDKH3-V500-R4</t>
  </si>
  <si>
    <t>MDKH3-V700-R4</t>
  </si>
  <si>
    <t>1,09,</t>
  </si>
  <si>
    <t>MDKH3-V800-R4</t>
  </si>
  <si>
    <t>MDKH1-V150-R3</t>
  </si>
  <si>
    <t>MDKH1-V250-R3</t>
  </si>
  <si>
    <t>MDKH1-V350-R3</t>
  </si>
  <si>
    <t>MDKH1-V500-R3</t>
  </si>
  <si>
    <t>MDKH1-V700-R3</t>
  </si>
  <si>
    <t>MDKH1-V800-R3</t>
  </si>
  <si>
    <t>MDKH1-V150-R4</t>
  </si>
  <si>
    <t>MDKH1-V250-R4</t>
  </si>
  <si>
    <t>MDKH1-V350-R4</t>
  </si>
  <si>
    <t>MDKH1-V500-R4</t>
  </si>
  <si>
    <t>MDKH1-V700-R4</t>
  </si>
  <si>
    <t>MDKH1-V800-R4</t>
  </si>
  <si>
    <t>MDKD-V300FA</t>
  </si>
  <si>
    <t>MDKD-V400FA</t>
  </si>
  <si>
    <t>MDKD-V500FA</t>
  </si>
  <si>
    <t>MDKA-V600FA</t>
  </si>
  <si>
    <t>MDKA-V750FA</t>
  </si>
  <si>
    <t>MDKA-V850FA</t>
  </si>
  <si>
    <t>MDKA-V950FA</t>
  </si>
  <si>
    <t>MDKA-V1200FA</t>
  </si>
  <si>
    <t>MDKA-V1500FA</t>
  </si>
  <si>
    <t>Фанкойлы 4-х напольно-потолочные в корпусе с фронтальным забором воздуха</t>
  </si>
  <si>
    <t>MDKH1-V150F-R4</t>
  </si>
  <si>
    <t>MDKH1-V250F-R4</t>
  </si>
  <si>
    <t>MDKH1-V350F-R4</t>
  </si>
  <si>
    <t>MDKH1-V500F-R4</t>
  </si>
  <si>
    <t>MDKH1-V700F-R4</t>
  </si>
  <si>
    <t>MDKH1-V800F-R4</t>
  </si>
  <si>
    <t>Фанкойлы 4-х трубные напольно-потолочные в корпусе с нижним забором воздуха</t>
  </si>
  <si>
    <t>MDKH2-V150F-R4</t>
  </si>
  <si>
    <t>MDKH2-V250F-R4</t>
  </si>
  <si>
    <t>MDKH2-V350F-R4</t>
  </si>
  <si>
    <t>MDKH2-V500F-R4</t>
  </si>
  <si>
    <t>MDKH2-V700F-R4</t>
  </si>
  <si>
    <t>MDKH2-V800F-R4</t>
  </si>
  <si>
    <t>Фанкойлы 4-х трубные напольно-потолочные без корпуса</t>
  </si>
  <si>
    <t>MDKH3-V150F-R4</t>
  </si>
  <si>
    <t>MDKH3-V250F-R4</t>
  </si>
  <si>
    <t>MDKH3-V350F-R4</t>
  </si>
  <si>
    <t>MDKH3-V500F-R4</t>
  </si>
  <si>
    <t>MDKH3-V700F-R4</t>
  </si>
  <si>
    <t>MDKH3-V800F-R4</t>
  </si>
  <si>
    <t>Фанкойлы кассетные компактные 4-х поточные</t>
  </si>
  <si>
    <t>Фанкойлы кассетные полноразмерные 4-х поточные</t>
  </si>
  <si>
    <t>Фанкойлы кассетные однопоточные</t>
  </si>
  <si>
    <t>MDOAG-07HDN8 с соединит. комплектом</t>
  </si>
  <si>
    <t>MDOAG-12HFN8 с соединит. комплектом</t>
  </si>
  <si>
    <t>MDOAG-09HFN8 с соединит. комплектом</t>
  </si>
  <si>
    <t>MDOAG-18HFN8 с соединит. комплектом</t>
  </si>
  <si>
    <t>MDOU-24HFN8  с соединит. комплектом</t>
  </si>
  <si>
    <t>MDOU-36HFN8  с соединит. комплектом</t>
  </si>
  <si>
    <t>MDOU-48HFN8  с соединит. комплектом</t>
  </si>
  <si>
    <t>MDOU-60HFN8  с соединит. комплектом</t>
  </si>
  <si>
    <t>CCM-210G/BWS</t>
  </si>
  <si>
    <t>Центральный ПУ для внутренних блоков (до 64 внутренних блоков), цветной Touch Screen, 7” (только для систем с НБ V6, ATOM)</t>
  </si>
  <si>
    <t>Рекомендованная розничная цена (РРЦ), руб.</t>
  </si>
  <si>
    <t>MDKT3-02S</t>
  </si>
  <si>
    <t>23</t>
  </si>
  <si>
    <t>MDKT3-03S</t>
  </si>
  <si>
    <t>MDKT3-04S</t>
  </si>
  <si>
    <t>MDKT3-05S</t>
  </si>
  <si>
    <t>28,5</t>
  </si>
  <si>
    <t>MDKT3-06S</t>
  </si>
  <si>
    <t>MDKT3-07S</t>
  </si>
  <si>
    <t>30</t>
  </si>
  <si>
    <t>MDKT3-08S</t>
  </si>
  <si>
    <t>MDKT3-10S</t>
  </si>
  <si>
    <t>33</t>
  </si>
  <si>
    <t>MDKT3-12S</t>
  </si>
  <si>
    <t>MDKT3-14S</t>
  </si>
  <si>
    <t>34</t>
  </si>
  <si>
    <t>MDKT3-02H</t>
  </si>
  <si>
    <t>MDKT3-03H</t>
  </si>
  <si>
    <t>MDKT3-04H</t>
  </si>
  <si>
    <t>MDKT3-05H</t>
  </si>
  <si>
    <t>MDKT3-06H</t>
  </si>
  <si>
    <t>MDKT3-07H</t>
  </si>
  <si>
    <t>MDKT3-08H</t>
  </si>
  <si>
    <t>MDKT3-10H</t>
  </si>
  <si>
    <t>MDKT3-12H</t>
  </si>
  <si>
    <t>MDKT3-14H</t>
  </si>
  <si>
    <t>MDKT3-02U</t>
  </si>
  <si>
    <t>MDKT3-03U</t>
  </si>
  <si>
    <t>MDKT3-04U</t>
  </si>
  <si>
    <t>MDKT3-05U</t>
  </si>
  <si>
    <t>MDKT3-06U</t>
  </si>
  <si>
    <t>MDKT3-07U</t>
  </si>
  <si>
    <t>MDKT3-08U</t>
  </si>
  <si>
    <t>MDKT3-10U</t>
  </si>
  <si>
    <t>MDKT3-12U</t>
  </si>
  <si>
    <t>MDKT3-14U</t>
  </si>
  <si>
    <t>42.5</t>
  </si>
  <si>
    <t>TWVK42</t>
  </si>
  <si>
    <t>Клапан 3-х ходовой с приводом и комплектом трубок для напольно-потолочных фанкойлов MDKH*-V150F-R4 - MDKH*-V700F-R4</t>
  </si>
  <si>
    <t>TWVK45</t>
  </si>
  <si>
    <t>Клапан 3-х ходовой с приводом и комплектом трубок для напольно-потолочных фанкойлов MDKH*-V800F-R4</t>
  </si>
  <si>
    <t>Модульные чиллеры RHWE в корпусе, со спиральными компрессорами, тепло-холод, в комплекте с пультом, R410a.</t>
  </si>
  <si>
    <t>Модульные чиллеры RHWE без корпуса, со спиральными компрессорами, тепло-холод, в комплекте с пультом, R410a.</t>
  </si>
  <si>
    <t>KJR-150A/M-E</t>
  </si>
  <si>
    <t>Групповой модуль управления фанкойлами (до 16 шт), для работы необходим KJR-12 или KJR-29, которые не входят в комплект поставки</t>
  </si>
  <si>
    <t>Фанкойлы канальные, трёхрядные, 12 Па</t>
  </si>
  <si>
    <t xml:space="preserve">Фанкойлы канальные, трёхрядные, 30 Па </t>
  </si>
  <si>
    <t xml:space="preserve">Фанкойлы канальные, трёхрядные, 50 Па </t>
  </si>
  <si>
    <t>FQZHN-01D MDV</t>
  </si>
  <si>
    <t>FQZHN-02D MDV</t>
  </si>
  <si>
    <t>FQZHN-03D MDV</t>
  </si>
  <si>
    <t>FQZHN-04D MDV</t>
  </si>
  <si>
    <t>FQZHN-05D MDV</t>
  </si>
  <si>
    <t>FQZHN-06D MDV</t>
  </si>
  <si>
    <t>FQZHN-07D MDV</t>
  </si>
  <si>
    <t>Модульные чиллеры RCWE без корпуса, со спиральными компрессорами, холод, в комплекте с пультом, R410a.</t>
  </si>
  <si>
    <t>Модульные чиллеры RCWE в корпусе, со спиральными компрессорами, холод, в комплекте с пультом, R410a.</t>
  </si>
  <si>
    <t>Эффективность рекуперации, %</t>
  </si>
  <si>
    <t>Примечение: Эффективность рекуперации и потребляемая мощность указанна при использовании фильтра G4 на низкой скорости</t>
  </si>
  <si>
    <t xml:space="preserve">Touch style контроллер для мини-чиллеров MDGC-V </t>
  </si>
  <si>
    <t>Wi-Fi модуль для внутренних блоков V6 c AC и DC-моторами. Управление через мобильное приложение. (Один модуль управляет одним ВБ)</t>
  </si>
  <si>
    <t>MA-WK</t>
  </si>
  <si>
    <t>Wi-Fi модуль для внутренних блоков ATOM. Управление через мобильное приложение. (Один модуль управляет одним ВБ)</t>
  </si>
  <si>
    <t>MDHWC-V4W/D2N8-B</t>
  </si>
  <si>
    <t>MDHWC-V6W/D2N8-B</t>
  </si>
  <si>
    <t>MDHWC-V8W/D2N8-B</t>
  </si>
  <si>
    <t>MDHWC-V10W/D2N8-B</t>
  </si>
  <si>
    <t>MDHWC-V12W/D2N8-B</t>
  </si>
  <si>
    <t>MDHWC-V14W/D2N8-B</t>
  </si>
  <si>
    <t>MDHWC-V16W/D2N8-B</t>
  </si>
  <si>
    <t>MDHWC-V12W/D2RN8-B</t>
  </si>
  <si>
    <t>MDHWC-V14W/D2RN8-B</t>
  </si>
  <si>
    <t>MDHWC-V16W/D2RN8-B</t>
  </si>
  <si>
    <t>MDHWC-V18W/D2RN8</t>
  </si>
  <si>
    <t>MDHWC-V22W/D2RN8</t>
  </si>
  <si>
    <t>MDHWC-V26W/D2RN8</t>
  </si>
  <si>
    <t>MDHWC-V30W/D2RN8</t>
  </si>
  <si>
    <t>MDHWC-V4W/D2N8-BE30</t>
  </si>
  <si>
    <t>MDHWC-V6W/D2N8-BE30</t>
  </si>
  <si>
    <t>MDHWC-V8W/D2N8-BE30</t>
  </si>
  <si>
    <t>MDHWC-V10W/D2N8-BE30</t>
  </si>
  <si>
    <t>MDHWC-V12W/D2N8-BE30</t>
  </si>
  <si>
    <t>MDHWC-V14W/D2N8-BE30</t>
  </si>
  <si>
    <t>MDHWC-V16W/D2N8-BE30</t>
  </si>
  <si>
    <t>MDHWC-V12W/D2RN8-BE30</t>
  </si>
  <si>
    <t>MDHWC-V14W/D2RN8-BE30</t>
  </si>
  <si>
    <t>MDHWC-V16W/D2RN8-BE30</t>
  </si>
  <si>
    <t>MDHWC-V8W/D2N8-BER90</t>
  </si>
  <si>
    <t>MDHWC-V10W/D2N8-BER90</t>
  </si>
  <si>
    <t>MDHWC-V12W/D2N8-BER90</t>
  </si>
  <si>
    <t>MDHWC-V14W/D2N8-BER90</t>
  </si>
  <si>
    <t>MDHWC-V16W/D2N8-BER90</t>
  </si>
  <si>
    <t>MDHWC-V12W/D2RN8-BER90</t>
  </si>
  <si>
    <t>MDHWC-V14W/D2RN8-BER90</t>
  </si>
  <si>
    <t>MDHWC-V16W/D2RN8-BER90</t>
  </si>
  <si>
    <t>MDHWA-V4W/D2N8-B</t>
  </si>
  <si>
    <t>MDHWA-V6W/D2N8-B</t>
  </si>
  <si>
    <t>MDHWA-V8W/D2N8-B</t>
  </si>
  <si>
    <t>MDHWA-V10W/D2N8-B</t>
  </si>
  <si>
    <t>MDHWA-V12W/D2N8-B</t>
  </si>
  <si>
    <t>MDHWA-V14W/D2N8-B</t>
  </si>
  <si>
    <t>MDHWA-V16W/D2N8-B</t>
  </si>
  <si>
    <t>MDHWA-V12W/D2RN8-B</t>
  </si>
  <si>
    <t>MDHWA-V14W/D2RN8-B</t>
  </si>
  <si>
    <t>MDHWA-V16W/D2RN8-B</t>
  </si>
  <si>
    <t>Гидромодуль для тепловых насосов без бака, сплит</t>
  </si>
  <si>
    <t>HB-A60/CGN8-B</t>
  </si>
  <si>
    <t>220-240/1/50</t>
  </si>
  <si>
    <t>HB-A100/CGN8-B</t>
  </si>
  <si>
    <t>HB-A160/CGN8-B</t>
  </si>
  <si>
    <t>HB-A60/CD30GN8-B</t>
  </si>
  <si>
    <t>HB-A100/CD30GN8-B</t>
  </si>
  <si>
    <t>HB-A160/CD30GN8-B</t>
  </si>
  <si>
    <t>HB-A60/CDS90GN8-B</t>
  </si>
  <si>
    <t>HB-A100/CDS90GN8-B</t>
  </si>
  <si>
    <t>HB-A160/CDS90GN8-B</t>
  </si>
  <si>
    <t>Гидромодуль для тепловых насосов с баком, сплит</t>
  </si>
  <si>
    <t>HBT-A100/190CD30GN8-B</t>
  </si>
  <si>
    <t>HBT-A100/240CD30GN8-B</t>
  </si>
  <si>
    <t>HBT-A160/240CD30GN8-B</t>
  </si>
  <si>
    <t>HBT-A160/240CDS90GN8-B</t>
  </si>
  <si>
    <t>HBT-A100/240CDS90GN8-B</t>
  </si>
  <si>
    <t>12126200000216 Поддон</t>
  </si>
  <si>
    <t>В комплекте с противопылевым фильтром, дренажной помпой и ИК ПДУ, декоративная панель и  дополнительный дренажный поддон отгружаются отдельными позициями, 3-ходовой клапан поставляется отдельно.</t>
  </si>
  <si>
    <t>В комплекте с противопылевым фильтром, дренажной помпой, ИК ПДУ и основным дренажным поддоном, декоративная панель отгружается отдельной позицией, 3-ходовой клапан поставляется отдельно.</t>
  </si>
  <si>
    <t>Дополнительный дренажный поддон для фанкойлов MDKD-**</t>
  </si>
  <si>
    <t>Дополнительный дренажный поддон для фанкойлов MDKA-**</t>
  </si>
  <si>
    <t>Фанкойлы AC</t>
  </si>
  <si>
    <t>Фанкойлы DC</t>
  </si>
  <si>
    <t>2200*2315*1120</t>
  </si>
  <si>
    <t>MDC-SS65/RN1</t>
  </si>
  <si>
    <t>MDC-SS130/RN1</t>
  </si>
  <si>
    <t>RHWE50HA</t>
  </si>
  <si>
    <t>RHWE75HA</t>
  </si>
  <si>
    <t>RHWE110HA</t>
  </si>
  <si>
    <t>RHWE145HA</t>
  </si>
  <si>
    <t>RHWE50HAB</t>
  </si>
  <si>
    <t>RHWE75HAB</t>
  </si>
  <si>
    <t>RHWE110HAB</t>
  </si>
  <si>
    <t>RHWE145HAB</t>
  </si>
  <si>
    <t>RCWE50HA</t>
  </si>
  <si>
    <t>RCWE75HA</t>
  </si>
  <si>
    <t>RCWE110HA</t>
  </si>
  <si>
    <t>RCWE145HA</t>
  </si>
  <si>
    <t>RCWE50HAB</t>
  </si>
  <si>
    <t>RCWE75HAB</t>
  </si>
  <si>
    <t>RCWE110HAB</t>
  </si>
  <si>
    <t>RCWE145HAB</t>
  </si>
  <si>
    <t>В комплекте с противопылевым фильтром и дренажным поддоном, комплект подставок, 3-ходовой клапан и термостат поставляются отдельно.</t>
  </si>
  <si>
    <t>Соединительный комплект для AHU модульный (112,1-170,0кВт), проводной пульт, 0-10В управление производительностью</t>
  </si>
  <si>
    <t>Соединительный комплект для AHU модульный (56,1-112,0кВт), проводной пульт, 0-10В управление производительностью</t>
  </si>
  <si>
    <t>AHUKZ-04D</t>
  </si>
  <si>
    <t>AHUKZ-05D</t>
  </si>
  <si>
    <t>648*401*160</t>
  </si>
  <si>
    <t>Инверторные сплит-системы большой мощности канального типа средненапорные, проводной пульт ДУ в комплекте, DC-INVERTER</t>
  </si>
  <si>
    <t>Инверторные сплит-системы большой мощности канального типа, проводной пульт ДУ в комплекте, 3D DC-INVERTER</t>
  </si>
  <si>
    <t>Контроллер для  гостиниц (работа с картой гостя), работа с сухим контактом</t>
  </si>
  <si>
    <t>Комплект инфракрасного датчика присутствия для работы с картой гостя</t>
  </si>
  <si>
    <t>2,05 (1,17 - 3,23)</t>
  </si>
  <si>
    <t>2,35 (0,91 - 3,75)</t>
  </si>
  <si>
    <t>2,79 (1,17 - 3,23)</t>
  </si>
  <si>
    <t>3,37 (0,91 - 3,75)</t>
  </si>
  <si>
    <t>3,52 (1,29 - 3,78)</t>
  </si>
  <si>
    <t>3,67 (1,07 - 4,05)</t>
  </si>
  <si>
    <t>2,79 (1,17-3,23)</t>
  </si>
  <si>
    <t>3,52 (1,29-3,78)</t>
  </si>
  <si>
    <t>3,37 (0,91-3,75)</t>
  </si>
  <si>
    <t>3,67 (1,07-4,05)</t>
  </si>
  <si>
    <t>GW-BAC(D)</t>
  </si>
  <si>
    <t xml:space="preserve">Центральный пульт управления (до 64 фанкойлов) , Touch Style Key                                               </t>
  </si>
  <si>
    <t>CCM15(A)</t>
  </si>
  <si>
    <t>Контроллер внутренних блоков TCP/IP (до 64 внутр.блоков), для работы с устройствами iOS, Android OS, Windows.
Электропитание 12В DC (постоянного тока).</t>
  </si>
  <si>
    <t>MDVC-V224W/DRN1</t>
  </si>
  <si>
    <t>MDVC-V280W/DRN1</t>
  </si>
  <si>
    <t>902*1327*370</t>
  </si>
  <si>
    <t xml:space="preserve">GW-MOD(A)           </t>
  </si>
  <si>
    <t xml:space="preserve">GW-LON(A)             </t>
  </si>
  <si>
    <t>IMMP-BAC(A)</t>
  </si>
  <si>
    <t>CCM-270B/WS(B)</t>
  </si>
  <si>
    <t>Наружные блоки</t>
  </si>
  <si>
    <t>MDV-V8252V2R1A(MA)</t>
  </si>
  <si>
    <t>940*1760*825</t>
  </si>
  <si>
    <t>MDV-V8280V2R1A(MA)</t>
  </si>
  <si>
    <t>MDV-V8335V2R1A(MA)</t>
  </si>
  <si>
    <t>MDV-V8400V2R1A(MA)</t>
  </si>
  <si>
    <t>MDV-V8450V2R1A(MA)</t>
  </si>
  <si>
    <t>MDV-V8500V2R1A(MA)</t>
  </si>
  <si>
    <t>MDV-V8560V2R1A(MA)</t>
  </si>
  <si>
    <t>1340*1760*825</t>
  </si>
  <si>
    <t>MDV-V8615V2R1A(MA)</t>
  </si>
  <si>
    <t>MDV-V8670V2R1A(MA)</t>
  </si>
  <si>
    <t>MDV-V8730V2R1A(MA)</t>
  </si>
  <si>
    <t>MDV-V8785V2R1A(MA)</t>
  </si>
  <si>
    <t>MDV-V8850V2R1A(MA)</t>
  </si>
  <si>
    <t>MDV-V8900V2R1A(MA)</t>
  </si>
  <si>
    <t>MDV-V8950V2R1A(MA)</t>
  </si>
  <si>
    <t>MDV-V81010V2R1A(MA)</t>
  </si>
  <si>
    <t>MDV-V81060V2R1A(MA)</t>
  </si>
  <si>
    <t>MDV-V81120V2R1A(MA)</t>
  </si>
  <si>
    <t>MDV-V8i252V2R1A(MA)</t>
  </si>
  <si>
    <t>MDV-V8i280V2R1A(MA)</t>
  </si>
  <si>
    <t>MDV-V8i335V2R1A(MA)</t>
  </si>
  <si>
    <t>MDV-V8i400V2R1A(MA)</t>
  </si>
  <si>
    <t>MDV-V8i450V2R1A(MA)</t>
  </si>
  <si>
    <t>MDV-V8i500V2R1A(MA)</t>
  </si>
  <si>
    <t>MDV-V8i560V2R1A(MA)</t>
  </si>
  <si>
    <t>MDV-V8i615V2R1A(MA)</t>
  </si>
  <si>
    <t>MDV-V8i670V2R1A(MA)</t>
  </si>
  <si>
    <t>MDV-V8i730V2R1A(MA)</t>
  </si>
  <si>
    <t>MDV-V8i785V2R1A(MA)</t>
  </si>
  <si>
    <t>MDV-V8i850V2R1A(MA)</t>
  </si>
  <si>
    <t>MDV-V8i900V2R1A(MA)</t>
  </si>
  <si>
    <t>MDV-V8i950V2R1A(MA)</t>
  </si>
  <si>
    <t>MDV-V8i1010V2R1A(MA)</t>
  </si>
  <si>
    <t>MDV-V8i1060V2R1A(MA)</t>
  </si>
  <si>
    <t>MDV-V8i1120V2R1A(MA)</t>
  </si>
  <si>
    <t>MDV-V8i1170V2R1A(MA)</t>
  </si>
  <si>
    <t>MDV-Vi252V2R1A</t>
  </si>
  <si>
    <t>MDV-Vi280V2R1A</t>
  </si>
  <si>
    <t>MDV-Vi335V2R1A</t>
  </si>
  <si>
    <t>MDV-Vi400V2R1A</t>
  </si>
  <si>
    <t>MDV-Vi450V2R1A</t>
  </si>
  <si>
    <t>MDV-Vi500V2R1A</t>
  </si>
  <si>
    <t>MDV-Vi560V2R1A</t>
  </si>
  <si>
    <t>MDV-Vi615V2R1A</t>
  </si>
  <si>
    <t>MDV-Vi670V2R1A</t>
  </si>
  <si>
    <t>MDV-V8M80V2R1E</t>
  </si>
  <si>
    <t>MDV-V8M100V2R1E</t>
  </si>
  <si>
    <t>MDV-V8M120V2R1E</t>
  </si>
  <si>
    <t>MDV-V8M140V2R1E</t>
  </si>
  <si>
    <t>MDV-V8M160V2R1E</t>
  </si>
  <si>
    <t>MDV-V8M120V2R1B</t>
  </si>
  <si>
    <t>MDV-V8M140V2R1B</t>
  </si>
  <si>
    <t>MDV-V8M160V2R1B</t>
  </si>
  <si>
    <t>25~29</t>
  </si>
  <si>
    <t>25~30</t>
  </si>
  <si>
    <t>25,5~31</t>
  </si>
  <si>
    <t>26,5~36,5</t>
  </si>
  <si>
    <t>32~39</t>
  </si>
  <si>
    <t>33,5~43</t>
  </si>
  <si>
    <t>MDV-MBQ4C-8PC</t>
  </si>
  <si>
    <t>27~37</t>
  </si>
  <si>
    <t>27~33</t>
  </si>
  <si>
    <t>28~37</t>
  </si>
  <si>
    <t>30~42,5</t>
  </si>
  <si>
    <t>29~38</t>
  </si>
  <si>
    <t>33~43</t>
  </si>
  <si>
    <t>33~41</t>
  </si>
  <si>
    <t>36,5~47,5</t>
  </si>
  <si>
    <t>MDV-MBQ4-8PC</t>
  </si>
  <si>
    <t>22~27</t>
  </si>
  <si>
    <t>22~28</t>
  </si>
  <si>
    <t>22~30</t>
  </si>
  <si>
    <t>26~33</t>
  </si>
  <si>
    <t>27~36</t>
  </si>
  <si>
    <t>29~37</t>
  </si>
  <si>
    <t>30,5~36,5</t>
  </si>
  <si>
    <t>31,5~39,5</t>
  </si>
  <si>
    <t>22~26,5</t>
  </si>
  <si>
    <t>22~29</t>
  </si>
  <si>
    <t>24~33</t>
  </si>
  <si>
    <t>25~33</t>
  </si>
  <si>
    <t>26~35</t>
  </si>
  <si>
    <t>28~39</t>
  </si>
  <si>
    <t>29~40</t>
  </si>
  <si>
    <t>31~42</t>
  </si>
  <si>
    <t>27~32</t>
  </si>
  <si>
    <t>28~35</t>
  </si>
  <si>
    <t>29~41</t>
  </si>
  <si>
    <t>Разветвители фреоновой магистрали для внешних блоков</t>
  </si>
  <si>
    <t>FQZHW-02N1G</t>
  </si>
  <si>
    <t>FQZHW-03N1G</t>
  </si>
  <si>
    <t>Для компоновки из 2х модулей (серия V8S модульного исполнения)</t>
  </si>
  <si>
    <t>Для компоновки из 3х модулей (серия V8S модульного исполнения)</t>
  </si>
  <si>
    <t>FQZHW-04N1G</t>
  </si>
  <si>
    <t>Для компоновки из 4х модулей (серия V8S модульного исполнения)</t>
  </si>
  <si>
    <t>Усилитель сигнала MDV-Link</t>
  </si>
  <si>
    <t>REPE-01</t>
  </si>
  <si>
    <t>TC3-10.1</t>
  </si>
  <si>
    <t>Центральный пульт для систем V8 (внутренние и наружные блоки серии V8)</t>
  </si>
  <si>
    <t>RM12F1</t>
  </si>
  <si>
    <t>Беспроводной (ИК) пульт ДУ для внутренних блоков поколения V8</t>
  </si>
  <si>
    <t>WDC3-86S</t>
  </si>
  <si>
    <t xml:space="preserve">Проводной пульт ДУ для внутренних блоков поколения V8. </t>
  </si>
  <si>
    <t>GW3-BAC</t>
  </si>
  <si>
    <t>Шлюз протокола  BMS BACnet (для систем V8)</t>
  </si>
  <si>
    <t xml:space="preserve">GW3-MOD           </t>
  </si>
  <si>
    <t>Шлюз протокола BMS Modbus (для систем V8, макс 1 система, до 64 внутренних блоков)</t>
  </si>
  <si>
    <t xml:space="preserve">GW3-LON             </t>
  </si>
  <si>
    <t>Шлюз протокола BMS Lonworks (для систем V8, до 8 систем, до 64 внутренних блоков)</t>
  </si>
  <si>
    <t xml:space="preserve">GW3-KNX     </t>
  </si>
  <si>
    <t>Шлюз протокола BMS KNX (только внутренние блоки поколения V8, 1 шлюз - 1 внутренний блок)</t>
  </si>
  <si>
    <t>MDV-V12W/DHN1(At)</t>
  </si>
  <si>
    <t>MDV-V18W/DHN1(At)</t>
  </si>
  <si>
    <t>MDV-V21W/DHN1(At)</t>
  </si>
  <si>
    <t>5,57 </t>
  </si>
  <si>
    <t> 5,86</t>
  </si>
  <si>
    <t>MDVO-Mi80V2R1D(D)</t>
  </si>
  <si>
    <t>MDVO-Mi100V2R1D(D)</t>
  </si>
  <si>
    <t>MDVO-Mi120V2R1D(D)</t>
  </si>
  <si>
    <t>MDVO-Mi140V2R1D(D)</t>
  </si>
  <si>
    <t>MDVO-Mi160V2R1D(D)</t>
  </si>
  <si>
    <t>MDVO-Mi180V2R1D(D)</t>
  </si>
  <si>
    <t>MDVM-130BR1-KS</t>
  </si>
  <si>
    <t>MDVM-260BR1-KS</t>
  </si>
  <si>
    <t>1120*2300*2200</t>
  </si>
  <si>
    <t>2753*2415*2220</t>
  </si>
  <si>
    <t>MDVS-CAG115H</t>
  </si>
  <si>
    <t>MDVS-CAG135H</t>
  </si>
  <si>
    <t>MDVS-CAG170H</t>
  </si>
  <si>
    <t>MDVS-CAG195H</t>
  </si>
  <si>
    <t>MDVS-CAG210H</t>
  </si>
  <si>
    <t>MDVS-CAG245H</t>
  </si>
  <si>
    <t>MDVS-CAG280H</t>
  </si>
  <si>
    <t>MDVS-CAG295H</t>
  </si>
  <si>
    <t>MDVS-CAG335H</t>
  </si>
  <si>
    <t>MDVS-CAG380H</t>
  </si>
  <si>
    <t>MDVS-CAG420H</t>
  </si>
  <si>
    <t>MDVS-CAG480H</t>
  </si>
  <si>
    <t>4220*2460*2300</t>
  </si>
  <si>
    <t>5055*2460*2300</t>
  </si>
  <si>
    <t>6060*2460*2300</t>
  </si>
  <si>
    <t>7065*2460*2300</t>
  </si>
  <si>
    <t>6835*2460*2300</t>
  </si>
  <si>
    <t>7840*2460*2300</t>
  </si>
  <si>
    <t>8865*2460*2300</t>
  </si>
  <si>
    <t>9870*2460*2300</t>
  </si>
  <si>
    <t>10875*2460*2300</t>
  </si>
  <si>
    <t>11880*2460*2300</t>
  </si>
  <si>
    <t xml:space="preserve">MDVS-CWE100M </t>
  </si>
  <si>
    <t xml:space="preserve">MDVS-CWE130M </t>
  </si>
  <si>
    <t xml:space="preserve">MDVS-CWE150M </t>
  </si>
  <si>
    <t xml:space="preserve">MDVS-CWE200M </t>
  </si>
  <si>
    <t xml:space="preserve">MDVS-CWE230M </t>
  </si>
  <si>
    <t>MDVS-CWE250M</t>
  </si>
  <si>
    <t xml:space="preserve">MDVS-CWE300M </t>
  </si>
  <si>
    <t xml:space="preserve">MDVS-CWE340M </t>
  </si>
  <si>
    <t xml:space="preserve">MDVS-CWE370M </t>
  </si>
  <si>
    <t xml:space="preserve">MDVS-CWE400M </t>
  </si>
  <si>
    <t xml:space="preserve">MDVS-CWE460M </t>
  </si>
  <si>
    <t xml:space="preserve">MDVS-CWE510M </t>
  </si>
  <si>
    <t>2540*2040*1050</t>
  </si>
  <si>
    <t>2713*1796*1200</t>
  </si>
  <si>
    <t>2713*1809*1200</t>
  </si>
  <si>
    <t>2738*1946*1400</t>
  </si>
  <si>
    <t>2970*2184*1400</t>
  </si>
  <si>
    <t>3265*2256*1500</t>
  </si>
  <si>
    <t>MDVR-CAG100HA</t>
  </si>
  <si>
    <t>MDVR-CAG130HA</t>
  </si>
  <si>
    <t>MDVR-HAG100HA</t>
  </si>
  <si>
    <t>MDVR-HAG130HA</t>
  </si>
  <si>
    <t xml:space="preserve">MDVS-CAF115HV </t>
  </si>
  <si>
    <t xml:space="preserve">MDVS-CAF140HV </t>
  </si>
  <si>
    <t xml:space="preserve">MDVS-CAF175HV </t>
  </si>
  <si>
    <t xml:space="preserve">MDVS-CAF205HV </t>
  </si>
  <si>
    <t xml:space="preserve">MDVS-CAF240HV </t>
  </si>
  <si>
    <t xml:space="preserve">MDVS-CAF275HV </t>
  </si>
  <si>
    <t xml:space="preserve">MDVS-CAF330HV </t>
  </si>
  <si>
    <t xml:space="preserve">MDVS-CAF385HV </t>
  </si>
  <si>
    <t xml:space="preserve">MDVS-CAF410HV </t>
  </si>
  <si>
    <t>курс USD</t>
  </si>
  <si>
    <t>Розничная цена, руб./USD</t>
  </si>
  <si>
    <t>Оптовая цена, руб./USD</t>
  </si>
  <si>
    <t>MDSAG-07HRN1</t>
  </si>
  <si>
    <t>MDSAG-09HRN1</t>
  </si>
  <si>
    <t>MDSAG-12HRN1</t>
  </si>
  <si>
    <t>MDSAG-18HRN1</t>
  </si>
  <si>
    <t>MDSAG-24HRN1</t>
  </si>
  <si>
    <t>MDSA-07HRN8</t>
  </si>
  <si>
    <t>MDSA-09HRN8</t>
  </si>
  <si>
    <t>MDSA-12HRN8</t>
  </si>
  <si>
    <t>MDSA-18HRN8</t>
  </si>
  <si>
    <t>MDSA-24HRN8</t>
  </si>
  <si>
    <t>MDSA-30HRN1</t>
  </si>
  <si>
    <t>MDSA-36HRN1</t>
  </si>
  <si>
    <t>MDSAG-07HRDN8</t>
  </si>
  <si>
    <t>MDSAG-09HRDN8</t>
  </si>
  <si>
    <t>MDSAG-12HRDN8</t>
  </si>
  <si>
    <t>MDSAL-09HRFN8</t>
  </si>
  <si>
    <t>MDSAL-12HRFN8</t>
  </si>
  <si>
    <t>MDSAL-18HRFN8</t>
  </si>
  <si>
    <t>MDSAL-24HRFN8</t>
  </si>
  <si>
    <t>MDTII-09HWFN8</t>
  </si>
  <si>
    <t>MDTII-12HWFN8</t>
  </si>
  <si>
    <t>MDTII-18HWFN8</t>
  </si>
  <si>
    <t>MDCA4I-09HRFN8</t>
  </si>
  <si>
    <t>MDCA4I-12HRFN8</t>
  </si>
  <si>
    <t>MDCA4I-18HRFN8</t>
  </si>
  <si>
    <t>MDSAF-07HRDN8</t>
  </si>
  <si>
    <t>MDSAF-09HRDN8</t>
  </si>
  <si>
    <t>MDSAF-12HRDN8</t>
  </si>
  <si>
    <t>MDSAF-18HRFN8</t>
  </si>
  <si>
    <t>MDSAF-24HRFN8</t>
  </si>
  <si>
    <t>MDSAG-07HRFN8</t>
  </si>
  <si>
    <t>MDSAG-09HRFN8</t>
  </si>
  <si>
    <t>MDSAG-12HRFN8</t>
  </si>
  <si>
    <t>MDSAG-18HRFN8</t>
  </si>
  <si>
    <t>MDSAG-24HRFN8</t>
  </si>
  <si>
    <t>MDSAL-07HRFN8</t>
  </si>
  <si>
    <t>MDCA4I-07HRFN8</t>
  </si>
  <si>
    <t>MDTII-07HWFN8</t>
  </si>
  <si>
    <t>MDOAG-07HN1</t>
  </si>
  <si>
    <t>MDOAG-09HN1</t>
  </si>
  <si>
    <t>MDOAG-12HN1</t>
  </si>
  <si>
    <t>MDOAG-18HN1</t>
  </si>
  <si>
    <t>MDOAG-24HN1</t>
  </si>
  <si>
    <t>MDOA-07HN8</t>
  </si>
  <si>
    <t>MDOA-09HN8</t>
  </si>
  <si>
    <t>MDOA-12HN8</t>
  </si>
  <si>
    <t>MDOA-18HN8</t>
  </si>
  <si>
    <t>MDOA-24HN8</t>
  </si>
  <si>
    <t>MDOA-30HN1</t>
  </si>
  <si>
    <t>MDOA-36HN1</t>
  </si>
  <si>
    <t>MDOAG-07HDN8</t>
  </si>
  <si>
    <t>MDOAG-09HDN8</t>
  </si>
  <si>
    <t>MDOAG-12HDN8</t>
  </si>
  <si>
    <t>MDOAG-09HFN8</t>
  </si>
  <si>
    <t>MDOAG-12HFN8</t>
  </si>
  <si>
    <t>MDOAG-18HFN8</t>
  </si>
  <si>
    <t>MDOAG-24HFN8</t>
  </si>
  <si>
    <t>MD2O-14HFN8</t>
  </si>
  <si>
    <t>MD2O-18HFN8</t>
  </si>
  <si>
    <t>MD3O-21HFN8</t>
  </si>
  <si>
    <t>MD3O-27HFN8</t>
  </si>
  <si>
    <t>MD4O-28HFN8</t>
  </si>
  <si>
    <t>MD4O-36HFN8</t>
  </si>
  <si>
    <t>MD5O-42HFN8</t>
  </si>
  <si>
    <t>T-MBQ4-03E</t>
  </si>
  <si>
    <t>MDCA5-12HRN1</t>
  </si>
  <si>
    <t>MDCA5-18HRN1</t>
  </si>
  <si>
    <t>MDCF-24HRN1</t>
  </si>
  <si>
    <t>MDCF-36HRN1</t>
  </si>
  <si>
    <t>MDCF-48HRN1</t>
  </si>
  <si>
    <t>MDCF-60HRN1</t>
  </si>
  <si>
    <t>MDTJ-18HWN1</t>
  </si>
  <si>
    <t>MDTJ-24HWN1</t>
  </si>
  <si>
    <t>MDTI-36HWN1</t>
  </si>
  <si>
    <t>MDTI-48HWN1</t>
  </si>
  <si>
    <t>MDTI-60HWN1</t>
  </si>
  <si>
    <t>MDUE-18HRN1</t>
  </si>
  <si>
    <t>MDUE-24HRN1</t>
  </si>
  <si>
    <t>MDUE-36HRN1</t>
  </si>
  <si>
    <t>MDUE-48HRN1</t>
  </si>
  <si>
    <t>MDUE-60HRN1</t>
  </si>
  <si>
    <t>MDFPA4-24ARN1</t>
  </si>
  <si>
    <t>MDFJ2-48ARN1</t>
  </si>
  <si>
    <t>MDFM-60ARN1</t>
  </si>
  <si>
    <t>MDOU-36HN1-L</t>
  </si>
  <si>
    <t>MDOU-48HN1-L</t>
  </si>
  <si>
    <t>MDOU-60HN1-L</t>
  </si>
  <si>
    <t>MDOFPA4-24AN1</t>
  </si>
  <si>
    <t>T-MBQ4-04B</t>
  </si>
  <si>
    <t>MDCA4-12HRFN8</t>
  </si>
  <si>
    <t>MDCA4-18HRFN8</t>
  </si>
  <si>
    <t>MDCD-24HRFN8</t>
  </si>
  <si>
    <t>MDCD-36HRFN8</t>
  </si>
  <si>
    <t>MDCD-48HRFN8</t>
  </si>
  <si>
    <t>MDCD-60HRFN8</t>
  </si>
  <si>
    <t>MDTI-12HWFN8</t>
  </si>
  <si>
    <t>MDTI-18HWFN8</t>
  </si>
  <si>
    <t>MDTI-24HWFN8</t>
  </si>
  <si>
    <t>MDTI-36HWFN8</t>
  </si>
  <si>
    <t>MDTI-48HWFN8</t>
  </si>
  <si>
    <t>MDTI-60HWFN8</t>
  </si>
  <si>
    <t>MDUE-18HRFN8</t>
  </si>
  <si>
    <t>MDUE-24HRFN8</t>
  </si>
  <si>
    <t>MDUE-36HRFN8</t>
  </si>
  <si>
    <t>MDUE-48HRFN8</t>
  </si>
  <si>
    <t>MDUE-60HRFN8</t>
  </si>
  <si>
    <t>MDOU-12HFN8</t>
  </si>
  <si>
    <t>MDOU-18HFN8</t>
  </si>
  <si>
    <t>MDOU-24HFN8</t>
  </si>
  <si>
    <t>MDOU-36HFN8</t>
  </si>
  <si>
    <t>MDOU-48HFN8</t>
  </si>
  <si>
    <t>MDOU-60HFN8</t>
  </si>
  <si>
    <t>T-MBQ4-04BD</t>
  </si>
  <si>
    <t>наружн. блок</t>
  </si>
  <si>
    <t>панель</t>
  </si>
  <si>
    <t>EU-OSK105 17310900003166</t>
  </si>
  <si>
    <t>EU-OSK105 с комплектом подключения к серии Forest</t>
  </si>
  <si>
    <t>KJR-29B1/BK-E с комплектом подключения к серии Forest</t>
  </si>
  <si>
    <t>17310900A06402 WIFI module WF-60A1-C</t>
  </si>
  <si>
    <t>KJR-12B/DP(T)-E с комплектом подключения к серии Forest</t>
  </si>
  <si>
    <t>MDQ4A-48HRAN1</t>
  </si>
  <si>
    <t xml:space="preserve">FQZHN-02DS </t>
  </si>
  <si>
    <t>рефнет</t>
  </si>
  <si>
    <t>MDOUB-96HD1N1</t>
  </si>
  <si>
    <t>MDTA-96HWAN1</t>
  </si>
  <si>
    <t>MDHA-96HWAN1</t>
  </si>
  <si>
    <t>MDFA-96HRAN1</t>
  </si>
  <si>
    <t>MDHC-96HWD1N1</t>
  </si>
  <si>
    <t>MDOUA-96HD1N1</t>
  </si>
  <si>
    <t>MDTB-76HWN1</t>
  </si>
  <si>
    <t>MDOV-76HN1</t>
  </si>
  <si>
    <t>MDTC-96HWN1</t>
  </si>
  <si>
    <t>MDOVT-96HN1</t>
  </si>
  <si>
    <t>MDTB-120HWN1</t>
  </si>
  <si>
    <t>MDOV-120HN1</t>
  </si>
  <si>
    <t>MDTD-76HWN1</t>
  </si>
  <si>
    <t>MDTD-96HWN1</t>
  </si>
  <si>
    <t>MDHA-150HWN1</t>
  </si>
  <si>
    <t>MDOV-150HN1</t>
  </si>
  <si>
    <t>MDHA-192HWN1</t>
  </si>
  <si>
    <t>MDOV-192HN1</t>
  </si>
  <si>
    <t>MDFA2-76HRN1</t>
  </si>
  <si>
    <t>MDFA3-96HRN1</t>
  </si>
  <si>
    <t>MDQ4A-48HRAN1 / MDV-MBQ4-01E / MDQ4A-48HRAN1 / MDV-MBQ4-01E / FQZHN-02DS / MDOUB-96HD1N1</t>
  </si>
  <si>
    <t>MDTA-96HWAN1 / MDOUB-96HD1N1</t>
  </si>
  <si>
    <t>MDHA-96HWAN1 / MDOUB-96HD1N1</t>
  </si>
  <si>
    <t>MDFA-96HRAN1 / MDOUB-96HD1N1</t>
  </si>
  <si>
    <t>MDHC-96HWD1N1 / MDOUA-96HD1N1</t>
  </si>
  <si>
    <t>MDFA3-96HRN1 / MDOVT-96HN1</t>
  </si>
  <si>
    <t>MDFA2-76HRN1 / MDOV-76HN1</t>
  </si>
  <si>
    <t>MDHA-192HWN1 / MDOV-192HN1</t>
  </si>
  <si>
    <t>MDHA-150HWN1 / MDOV-150HN1</t>
  </si>
  <si>
    <t>MDTD-96HWN1 / MDOVT-96HN1</t>
  </si>
  <si>
    <t>MDTD-76HWN1 / MDOV-76HN1</t>
  </si>
  <si>
    <t>MDTB-76HWN1 / MDOV-76HN1</t>
  </si>
  <si>
    <t>MDTC-96HWN1 / MDOVT-96HN1</t>
  </si>
  <si>
    <t>MDTB-120HWN1 / MDOV-120HN1</t>
  </si>
  <si>
    <t>MDSA-07HRN8 Gold/Silver</t>
  </si>
  <si>
    <t>MDSA-09HRN8 Gold/Silver</t>
  </si>
  <si>
    <t>MDSA-12HRN8 Gold/Silver</t>
  </si>
  <si>
    <t>MDVFN-200D3VE</t>
  </si>
  <si>
    <t>MDVFN-300D3VE</t>
  </si>
  <si>
    <t>MDVFN-400D3VE</t>
  </si>
  <si>
    <t>MDVFN-500D3VE</t>
  </si>
  <si>
    <t>MDVFN-600D3VE</t>
  </si>
  <si>
    <t>MDVFN-700D3VE</t>
  </si>
  <si>
    <t>MDVFN-800D3VE</t>
  </si>
  <si>
    <t>MDVFN-1000D3VE</t>
  </si>
  <si>
    <t>MDVFN-1200D3VE</t>
  </si>
  <si>
    <t>MDVFN-1400D3VE</t>
  </si>
  <si>
    <t>Фанкойлы канальные трехрядные</t>
  </si>
  <si>
    <t>17310900A06402 WIFI module subassembly WF-60A1-C</t>
  </si>
  <si>
    <t>MDVI3-15C4CVR12D</t>
  </si>
  <si>
    <t>MDVI3-22C4CVR12D</t>
  </si>
  <si>
    <t>MDVI3-28C4CVR12D</t>
  </si>
  <si>
    <t>MDVI3-36C4CVR12D</t>
  </si>
  <si>
    <t>MDVI3-45C4CVR12D</t>
  </si>
  <si>
    <t>MDVI3-56C4CVR12D</t>
  </si>
  <si>
    <t>MDVI3-63C4CVR12D</t>
  </si>
  <si>
    <t>MDVI3-28C4VR12D</t>
  </si>
  <si>
    <t>MDVI3-36C4VR12D</t>
  </si>
  <si>
    <t>MDVI3-45C4VR12D</t>
  </si>
  <si>
    <t>MDVI3-56C4VR12D</t>
  </si>
  <si>
    <t>MDVI3-71C4VR12D</t>
  </si>
  <si>
    <t>MDVI3-80C4VR12D</t>
  </si>
  <si>
    <t>MDVI3-90C4VR12D</t>
  </si>
  <si>
    <t>MDVI3-100C4VR12D</t>
  </si>
  <si>
    <t>MDVI3-112C4VR12D</t>
  </si>
  <si>
    <t>MDVI3-140C4VR12D</t>
  </si>
  <si>
    <t>MDVI3-15D1VR12D</t>
  </si>
  <si>
    <t>MDVI3-22D1VR12D</t>
  </si>
  <si>
    <t>MDVI3-28D1VR12D</t>
  </si>
  <si>
    <t>MDVI3-36D1VR12D</t>
  </si>
  <si>
    <t>MDVI3-45D1VR12D</t>
  </si>
  <si>
    <t>MDVI3-56D1VR12D</t>
  </si>
  <si>
    <t>MDVI3-71D1VR12D</t>
  </si>
  <si>
    <t>MDVI3-80D1VR12D</t>
  </si>
  <si>
    <t>MDVI3-90D1VR12D</t>
  </si>
  <si>
    <t>MDVI3-112D1VR12D</t>
  </si>
  <si>
    <t>MDVI3-15D2VR12D</t>
  </si>
  <si>
    <t>MDVI3-22D2VR12D</t>
  </si>
  <si>
    <t>MDVI3-28D2VR12D</t>
  </si>
  <si>
    <t>MDVI3-36D2VR12D</t>
  </si>
  <si>
    <t>MDVI3-45D2VR12D</t>
  </si>
  <si>
    <t>MDVI3-56D2VR12D</t>
  </si>
  <si>
    <t>MDVI3-71D2VR12D</t>
  </si>
  <si>
    <t>MDVI3-80D2VR12D</t>
  </si>
  <si>
    <t>MDVI3-90D2VR12D</t>
  </si>
  <si>
    <t>MDVI3-112D2VR12D</t>
  </si>
  <si>
    <t>MDVI3-140D2VR12D</t>
  </si>
  <si>
    <t>MDVI3-160D2VR12D</t>
  </si>
  <si>
    <t>MDVI3-15WMVR12D</t>
  </si>
  <si>
    <t>MDVI3-22WMVR12D</t>
  </si>
  <si>
    <t>MDVI3-28WMVR12D</t>
  </si>
  <si>
    <t>MDVI3-36WMVR12D</t>
  </si>
  <si>
    <t>MDVI3-45WMVR12D</t>
  </si>
  <si>
    <t>MDVI3-56WMVR12D</t>
  </si>
  <si>
    <t>MDSC-07HRDN8</t>
    <phoneticPr fontId="0" type="noConversion"/>
  </si>
  <si>
    <t>2,34(1,17 - 2,94)</t>
  </si>
  <si>
    <t>2,43(0,91 - 2,99)</t>
  </si>
  <si>
    <t>MDOC-07HDN8</t>
    <phoneticPr fontId="0" type="noConversion"/>
  </si>
  <si>
    <t>MDSC-09HRDN8</t>
    <phoneticPr fontId="0" type="noConversion"/>
  </si>
  <si>
    <t>2,64(1,17 - 2,94)</t>
  </si>
  <si>
    <t>2,93(0,91 - 2,99)</t>
  </si>
  <si>
    <t>MDOC-09HDN8</t>
    <phoneticPr fontId="0" type="noConversion"/>
  </si>
  <si>
    <t>MDSC-12HRDN8</t>
    <phoneticPr fontId="0" type="noConversion"/>
  </si>
  <si>
    <t>3,6(1,29 - 3,78 )</t>
  </si>
  <si>
    <t>3,71(1,05 - 4,04)</t>
  </si>
  <si>
    <t>MDOC-12HDN8</t>
    <phoneticPr fontId="0" type="noConversion"/>
  </si>
  <si>
    <t>MDSALF-09HRFN8</t>
    <phoneticPr fontId="0" type="noConversion"/>
  </si>
  <si>
    <t>2,64 (1,03-3,22)</t>
  </si>
  <si>
    <t>MDOALF-09HFN8</t>
  </si>
  <si>
    <t>MDSALF-12HRFN8</t>
    <phoneticPr fontId="0" type="noConversion"/>
  </si>
  <si>
    <t>MDOALF-12HFN8</t>
  </si>
  <si>
    <t>MDSALF-18HRFN8</t>
    <phoneticPr fontId="0" type="noConversion"/>
  </si>
  <si>
    <t>5,28 (1,93-6,27)</t>
  </si>
  <si>
    <t>5,56 (1,29-7,00)</t>
  </si>
  <si>
    <t>MDOALF-18HFN8</t>
  </si>
  <si>
    <t>MDSALF-24HRFN8</t>
    <phoneticPr fontId="0" type="noConversion"/>
  </si>
  <si>
    <t>7,03(3,02-8,79)</t>
  </si>
  <si>
    <t>7,32 (1,52-9,46)</t>
  </si>
  <si>
    <t>MDOALF-24HFN8</t>
  </si>
  <si>
    <t>MDSAN-09HRFN8</t>
    <phoneticPr fontId="0" type="noConversion"/>
  </si>
  <si>
    <t>2,63 (0,82 - 3,66)</t>
  </si>
  <si>
    <t>2,92 (0,79 - 4,39)</t>
  </si>
  <si>
    <t>MDOAN-09HFN8</t>
  </si>
  <si>
    <t>MDSAN-12HRFN8</t>
    <phoneticPr fontId="0" type="noConversion"/>
  </si>
  <si>
    <t>3,51 (0,87 - 4,74)</t>
  </si>
  <si>
    <t>3,80 (0,79 - 5,56)</t>
  </si>
  <si>
    <t>MDOAN-12HFN8</t>
  </si>
  <si>
    <t>MDSAN-18HRFN8</t>
  </si>
  <si>
    <t>MDOAN-18HFN8</t>
  </si>
  <si>
    <t>MDSAN-24HRFN8</t>
  </si>
  <si>
    <t>MDOAN-24HFN8</t>
  </si>
  <si>
    <t>MDSOPS-09HRFN8</t>
  </si>
  <si>
    <t>2,63 (1,03 - 4,81)</t>
  </si>
  <si>
    <t>2,92 (0,75 - 7,19)</t>
  </si>
  <si>
    <t>MDOOPS-09HFN8</t>
  </si>
  <si>
    <t>MDSOPS-12HRFN8</t>
  </si>
  <si>
    <t>3,51 (1,03 - 4,81)</t>
  </si>
  <si>
    <t>3,80 (0,75 - 7,19)</t>
  </si>
  <si>
    <t>MDOOPS-12HFN8</t>
  </si>
  <si>
    <t>MDSOPS-18HRFN8</t>
  </si>
  <si>
    <t>4,97 (1,93 - 5,47)</t>
  </si>
  <si>
    <t>5,56 (1,28 - 7,23)</t>
  </si>
  <si>
    <t>MDOOPS-18HFN8</t>
  </si>
  <si>
    <t>KJR-150A</t>
  </si>
  <si>
    <t>KJR-150B</t>
  </si>
  <si>
    <t>Проводной пульт ДУ с функцией Wi-Fi, цвет белый</t>
  </si>
  <si>
    <t>Проводной пульт ДУ с функцией Wi-Fi, цвет черный</t>
  </si>
  <si>
    <t>MDCA1I-12HRFN8</t>
  </si>
  <si>
    <t>MDCA1I-18HRFN8</t>
  </si>
  <si>
    <t>MDFFI-12HRFN8</t>
  </si>
  <si>
    <t>MDFFI-18HRFN8</t>
  </si>
  <si>
    <t>MDSALF-09HRFN8</t>
  </si>
  <si>
    <t>MDSALF-12HRFN8</t>
  </si>
  <si>
    <t>MDSALF-18HRFN8</t>
  </si>
  <si>
    <t>MDSALF-24HRFN8</t>
  </si>
  <si>
    <t>MDOU3-12HN1-L</t>
  </si>
  <si>
    <t>MDOU3-18HN1-L</t>
  </si>
  <si>
    <t>MDOU3-24HN1-L</t>
  </si>
  <si>
    <t>MDV-V8S280V2R1A</t>
  </si>
  <si>
    <t>MDV-V8S335V2R1A</t>
  </si>
  <si>
    <t>MDV-V8S400V2R1A</t>
  </si>
  <si>
    <t>MDV-V8S450V2R1A</t>
  </si>
  <si>
    <t>MDV-V8S500V2R1A</t>
  </si>
  <si>
    <t>MDV-V8S560V2R1A</t>
  </si>
  <si>
    <t>MDV-V8S615V2R1A</t>
  </si>
  <si>
    <t>MDV-V8S670V2R1A</t>
  </si>
  <si>
    <t>MDVO-VCM224V2R1A</t>
  </si>
  <si>
    <t>MDVO-VCM280V2R1A</t>
  </si>
  <si>
    <t>MDVO-VCM335V2R1A</t>
  </si>
  <si>
    <t>MDVO-VCM400V2R1A</t>
  </si>
  <si>
    <t>MDVO-VCM450V2R1A</t>
  </si>
  <si>
    <t>MDVO-VCM500V2R1A</t>
  </si>
  <si>
    <t>MDVO-VCM560V2R1A</t>
  </si>
  <si>
    <t>MDVO-VCM615V2R1A</t>
  </si>
  <si>
    <t>MDVO-VCM670V2R1A</t>
  </si>
  <si>
    <t>MDVO-VCM730V2R1A</t>
  </si>
  <si>
    <t>MDVO-VCM785V2R1A</t>
  </si>
  <si>
    <t>MDVO-VCM850V2R1A</t>
  </si>
  <si>
    <t>MDVI3-160C4VR12D</t>
  </si>
  <si>
    <t>MDVI3-180C4VR12D</t>
  </si>
  <si>
    <t>37~48</t>
  </si>
  <si>
    <t>38~52</t>
  </si>
  <si>
    <t>MDV-MBQ4-16/18</t>
  </si>
  <si>
    <t>MDVI3-71WMVR12D</t>
  </si>
  <si>
    <t>MDVI3-80WMVR12D</t>
  </si>
  <si>
    <t>32~44</t>
  </si>
  <si>
    <t>32~45</t>
  </si>
  <si>
    <t>MDVI3-15WMVR12D-B</t>
  </si>
  <si>
    <t>MDVI3-22WMVR12D-B</t>
  </si>
  <si>
    <t>MDVI3-28WMVR12D-B</t>
  </si>
  <si>
    <t>MDVI3-36WMVR12D-B</t>
  </si>
  <si>
    <t>MDVI3-45WMVR12D-B</t>
  </si>
  <si>
    <t>MDVI3-56WMVR12D-B</t>
  </si>
  <si>
    <t>MDVI3-18C1VR12D</t>
  </si>
  <si>
    <t>MDVI3-22C1VR12D</t>
  </si>
  <si>
    <t>MDVI3-28C1VR12D</t>
  </si>
  <si>
    <t>MDVI3-36C1VR12D</t>
  </si>
  <si>
    <t>MDVI3-45C1VR12D</t>
  </si>
  <si>
    <t>MDVI3-56C1VR12D</t>
  </si>
  <si>
    <t>MDVI3-71C1VR12D</t>
  </si>
  <si>
    <t>30~37</t>
  </si>
  <si>
    <t>30~38</t>
  </si>
  <si>
    <t>31~39</t>
  </si>
  <si>
    <t>35~43</t>
  </si>
  <si>
    <t>MDV-Q1P-18/36</t>
  </si>
  <si>
    <t>MDV-Q1P-45/71</t>
  </si>
  <si>
    <t>MDVI3-22C2VR12D</t>
  </si>
  <si>
    <t>MDVI3-28C2VR12D</t>
  </si>
  <si>
    <t>MDVI3-36C2VR12D</t>
  </si>
  <si>
    <t>MDVI3-45C2VR12D</t>
  </si>
  <si>
    <t>MDVI3-56C2VR12D</t>
  </si>
  <si>
    <t>MDVI3-71C2VR12D</t>
  </si>
  <si>
    <t>25~35</t>
  </si>
  <si>
    <t>30~39</t>
  </si>
  <si>
    <t>34~44</t>
  </si>
  <si>
    <t>MDV-Q2P</t>
  </si>
  <si>
    <t xml:space="preserve">панель потолочная для кассетных двухпоточных блоков V8 </t>
  </si>
  <si>
    <t>MDVI3-22FS3VR12D</t>
  </si>
  <si>
    <t>MDVI3-28FS3VR12D</t>
  </si>
  <si>
    <t>MDVI3-36FS3VR12D</t>
  </si>
  <si>
    <t>MDVI3-45FS3VR12D</t>
  </si>
  <si>
    <t>MDVI3-56FS3VR12D</t>
  </si>
  <si>
    <t>MDVI3-71FS3VR12D</t>
  </si>
  <si>
    <t>MDVI3-80FS3VR12D</t>
  </si>
  <si>
    <t>30,5~34,5</t>
  </si>
  <si>
    <t>31~36,5</t>
  </si>
  <si>
    <t>31,5~36,5</t>
  </si>
  <si>
    <t>34,5~40,5</t>
  </si>
  <si>
    <t>MDVI3-22FS4VR12D</t>
  </si>
  <si>
    <t>MDVI3-28FS4VR12D</t>
  </si>
  <si>
    <t>MDVI3-36FS4VR12D</t>
  </si>
  <si>
    <t>MDVI3-45FS4VR12D</t>
  </si>
  <si>
    <t>MDVI3-56FS4VR12D</t>
  </si>
  <si>
    <t>MDVI3-71FS4VR12D</t>
  </si>
  <si>
    <t>MDVI3-80FS4VR12D</t>
  </si>
  <si>
    <t>32~36</t>
  </si>
  <si>
    <t>32~38</t>
  </si>
  <si>
    <t>37~43</t>
  </si>
  <si>
    <t>36~41,5</t>
  </si>
  <si>
    <t>41~46</t>
  </si>
  <si>
    <t>MDVI3-22FS5VR12D</t>
  </si>
  <si>
    <t>MDVI3-28FS5VR12D</t>
  </si>
  <si>
    <t>MDVI3-36FS5VR12D</t>
  </si>
  <si>
    <t>MDVI3-45FS5VR12D</t>
  </si>
  <si>
    <t>MDVI3-56FS5VR12D</t>
  </si>
  <si>
    <t>MDVI3-71FS5VR12D</t>
  </si>
  <si>
    <t>MDVI3-80FS5VR12D</t>
  </si>
  <si>
    <t>29~32,5</t>
  </si>
  <si>
    <t>29~35</t>
  </si>
  <si>
    <t>31,5~38</t>
  </si>
  <si>
    <t>31~35</t>
  </si>
  <si>
    <t>34~39,5</t>
  </si>
  <si>
    <t>MDVI3-36CFVR12D</t>
  </si>
  <si>
    <t>MDVI3-45CFVR12D</t>
  </si>
  <si>
    <t>MDVI3-56CFVR12D</t>
  </si>
  <si>
    <t>MDVI3-71CFVR12D</t>
  </si>
  <si>
    <t>MDVI3-80CFVR12D</t>
  </si>
  <si>
    <t>MDVI3-90CFVR12D</t>
  </si>
  <si>
    <t>MDVI3-100CFVR12D</t>
  </si>
  <si>
    <t>MDVI3-112CFVR12D</t>
  </si>
  <si>
    <t>MDVI3-125CFVR12D</t>
  </si>
  <si>
    <t>MDVI3-140CFVR12D</t>
  </si>
  <si>
    <t>37~42</t>
  </si>
  <si>
    <t>40~45</t>
  </si>
  <si>
    <t>45~53</t>
  </si>
  <si>
    <t>48~53</t>
  </si>
  <si>
    <t>44~53</t>
  </si>
  <si>
    <t>49~57</t>
  </si>
  <si>
    <t>45~54</t>
  </si>
  <si>
    <t>51~59</t>
  </si>
  <si>
    <t>53~62</t>
  </si>
  <si>
    <t>MDVI3-56D3VR12D</t>
  </si>
  <si>
    <t>MDVI3-71D3VR12D</t>
  </si>
  <si>
    <t>MDVI3-80D3VR12D</t>
  </si>
  <si>
    <t>MDVI3-90D3VR12D</t>
  </si>
  <si>
    <t>MDVI3-112D3VR12D</t>
  </si>
  <si>
    <t>MDVI3-125D3VR12D</t>
  </si>
  <si>
    <t>MDVI3-140D3VR12D</t>
  </si>
  <si>
    <t>MDVI3-160D3VR12D</t>
  </si>
  <si>
    <t>MDVI3-200D3VR12D</t>
  </si>
  <si>
    <t>MDVI3-224D3VR12D</t>
  </si>
  <si>
    <t>MDVI3-252D3VR12D</t>
  </si>
  <si>
    <t>MDVI3-280D3VR12D</t>
  </si>
  <si>
    <t>MDVI3-335D3VR12D</t>
  </si>
  <si>
    <t>MDVI3-400D3VR12D</t>
  </si>
  <si>
    <t>MDVI3-450D3VR12D</t>
  </si>
  <si>
    <t>MDVI3-560D3VR12D</t>
  </si>
  <si>
    <t>32~40</t>
  </si>
  <si>
    <t>33~40</t>
  </si>
  <si>
    <t>34~42</t>
  </si>
  <si>
    <t>42~50</t>
  </si>
  <si>
    <t>43~51</t>
  </si>
  <si>
    <t>48~56</t>
  </si>
  <si>
    <t>49~58</t>
  </si>
  <si>
    <t>WDC3-86T</t>
  </si>
  <si>
    <t>Проводной пульт ДУ черного цвета для внутренних блоков поколения V8, со встроенным wi-fi модулем.</t>
  </si>
  <si>
    <t xml:space="preserve">Пульты дистанционного управления, центральные контроллеры и аксессуары  </t>
  </si>
  <si>
    <t>MA3-EK</t>
  </si>
  <si>
    <t>Модуль расширения порта XYE для наружных блоков V8</t>
  </si>
  <si>
    <t>Трехфазный счетчик электроэнергии для систем IMM/IMM Pro II</t>
  </si>
  <si>
    <t>MDVM-V75D2BR8-A</t>
  </si>
  <si>
    <t>MDVM-V90D2BR8-A</t>
  </si>
  <si>
    <t>MDVM-V140D2BR8-A</t>
  </si>
  <si>
    <t>MDVM-V180D2BR8-A</t>
  </si>
  <si>
    <t>2220*2315*1135</t>
  </si>
  <si>
    <t>2220*2300*1135</t>
  </si>
  <si>
    <t>2752*2413*2220</t>
  </si>
  <si>
    <t>MDSOP-09HRFN8</t>
  </si>
  <si>
    <t>2,64(1,00-4,16)</t>
  </si>
  <si>
    <t>4,10(0,75-7,00)</t>
  </si>
  <si>
    <t>MDOOP-09HFN8</t>
  </si>
  <si>
    <t>MDSOP-12HRFN8</t>
  </si>
  <si>
    <t>3,52(1,03-4,82)</t>
  </si>
  <si>
    <t>4,25(0,75-7,20)</t>
  </si>
  <si>
    <t>MDOOP-12HFN8</t>
  </si>
  <si>
    <t>Cплит-системы большой мощности колонного типа,  беспроводной пульт ДУ в комплекте, ON/OFF.</t>
  </si>
  <si>
    <t>Cплит-системы большой мощности канального типа высоконапорные, проводной пульт ДУ  в комплекте, ON/OFF.</t>
  </si>
  <si>
    <t>Cплит-системы большой мощности канального типа, проводной пульт ДУ и противопылевой фильтр в комплекте, ON/OFF.</t>
  </si>
  <si>
    <t>Полупромышленные сплит-системы большой мощности, ON/OFF с зимним комплектом до -40°С</t>
  </si>
  <si>
    <t xml:space="preserve">MDOV-76HN1 с низкотемпературным комплектом -40°С																														</t>
  </si>
  <si>
    <t>MDOVT-96HN1  с низкотемпературным комплектом -40°С</t>
  </si>
  <si>
    <t>MDOV-120HN1  с низкотемпературным комплектом -40°С</t>
  </si>
  <si>
    <t>MDOV-76HN1  с низкотемпературным комплектом -40°С</t>
  </si>
  <si>
    <t>MDOV-150HN1  с низкотемпературным комплектом -40°С</t>
  </si>
  <si>
    <t>MDOV-192HN1  с низкотемпературным комплектом -40°С</t>
  </si>
  <si>
    <t>Полупромышленные сплит-системы большой мощности, ON/OFF с зимним комплектом до -25°С</t>
  </si>
  <si>
    <t xml:space="preserve">MDOV-76HN1 с низкотемпературным комплектом -25°С																														</t>
  </si>
  <si>
    <t>MDOVT-96HN1  с низкотемпературным комплектом -25°С</t>
  </si>
  <si>
    <t>MDOV-120HN1  с низкотемпературным комплектом -25°С</t>
  </si>
  <si>
    <t>MDOV-76HN1  с низкотемпературным комплектом -25°С</t>
  </si>
  <si>
    <t>MDOV-150HN1  с низкотемпературным комплектом -25°С</t>
  </si>
  <si>
    <t>MDOV-192HN1  с низкотемпературным комплектом -25°С</t>
  </si>
  <si>
    <t>Комплект</t>
  </si>
  <si>
    <t>Оборудование</t>
  </si>
  <si>
    <t>Вес вес брутто, кг</t>
  </si>
  <si>
    <t xml:space="preserve">Настенные сплит-системы ON/OFF </t>
  </si>
  <si>
    <t xml:space="preserve">Системы управления </t>
  </si>
  <si>
    <t>● класс А
● компрессор GMCC
● самоочистка 
● Follow me</t>
  </si>
  <si>
    <t>● фильтр высокой плотности
● фотокаталический фильтр
● Golden Fin 
● 3D Airflow</t>
  </si>
  <si>
    <t>INFINI ON/OFF, R410A</t>
  </si>
  <si>
    <t>Гарантия - 3 года</t>
  </si>
  <si>
    <t>AURORA ON/OFF, R32</t>
  </si>
  <si>
    <t>Скидка</t>
  </si>
  <si>
    <t>Сумма заказа, руб.</t>
  </si>
  <si>
    <t>AURORA ON/OFF, R410A</t>
  </si>
  <si>
    <t>● фильтр высокой плотности
● фотокаталический фильтр
● Golden Fin
● 3D Airflow</t>
  </si>
  <si>
    <t xml:space="preserve">● класс А
● компрессор GMCC
● самоочистка
● Follow me </t>
  </si>
  <si>
    <t>CLASSIC INVERTER, DC inverter, R32</t>
  </si>
  <si>
    <t>● фильтр высокой плотности
● фотокаталитический фильтр
● Golden Fin
● Emergency using</t>
  </si>
  <si>
    <t>INFINI STANDARD INVERTER, DC inverter, R32</t>
  </si>
  <si>
    <t>Гарантия - 4 года</t>
  </si>
  <si>
    <t>● температурная компенсация
● обнаружение утечки хладагента
● подключение проводного ПДУ (опция)</t>
  </si>
  <si>
    <t xml:space="preserve">● температурная компенсация
● обнаружение утечки хладагента
● управление по Wi-Fi (опция)  </t>
  </si>
  <si>
    <t>INFINI Uvpro, ERP Full DC INVERTER, R32</t>
  </si>
  <si>
    <t>● температурная компенсация
● обнаружение утечки хладагента
● управление по Wi-Fi (опция)
● дежурное отопление 8°С</t>
  </si>
  <si>
    <t>● температурная компенсация
● обнаружение утечки хладагента
● управление по Wi-Fi (опция)</t>
  </si>
  <si>
    <t>INFINI LOFT, ERP Full DC INVERTER, R32</t>
  </si>
  <si>
    <t>● дизайнерский корпус
● темно-серый пульт
● класс А++
● компрессор GMCC
● cамоочистка
● Follow me</t>
  </si>
  <si>
    <t xml:space="preserve">INFINII Nordic Heat Pump, ERP Full DC INVERTER, R32 </t>
  </si>
  <si>
    <t>Гарантия - 5 лет</t>
  </si>
  <si>
    <t>● температурная компенсация
● дежурное отопление 8/12°С
● подключение проводного ПДУ (опция)
● управление по Wi-Fi (опция) 
● самоочистка наружного блока</t>
  </si>
  <si>
    <t xml:space="preserve">OP SMART HEAT PUMP, ERP Full DC INVERTER, R32  </t>
  </si>
  <si>
    <t>● "радар"
● класс А+++
● компрессор GMCC
● обогрев при -35°С
● охлаждения при -15°С
● самоочистка
● Follow me</t>
  </si>
  <si>
    <t>● обогрев при -30°С
● класс А+++
● компрессор GMCC
● самоочистка
● Follow me</t>
  </si>
  <si>
    <t>Кассетные сплит-системы, DC inverter, R32</t>
  </si>
  <si>
    <t>Канальные сплит-системы, DC inverter, R32</t>
  </si>
  <si>
    <t>● температурная компенсация
● дистанционное вкл /выкл
● подключение проводного ПДУ (опция)
● обнаружение утечки хладагента</t>
  </si>
  <si>
    <t>● распределение 360°С
● Golden Fin
● Follow me</t>
  </si>
  <si>
    <t>● длина трассы до 25 м
● дренажная помпа в копмл.
● подмес свежего воздуха
● Wi-Fi управлене (опция)</t>
  </si>
  <si>
    <t>WF-60A1-C</t>
  </si>
  <si>
    <t>Wi-Fi модуль для бытовых сплит-систем кассетного и канального типа</t>
  </si>
  <si>
    <t>● Golden Fin
● Follow me
● обнаружение утечки хладагента</t>
  </si>
  <si>
    <t>● температурная компенсация
● дистанционное вкл /выкл
● подключение ИК-пульта (опция)</t>
  </si>
  <si>
    <t>● фильтр высокой плотности
● фотокаталитический фильтр
● Golden Fin
● 3D Airflow
● регулировка яркости дисплея
● контроль влажности
● Brezee Away
● обнаружение утечки хладагента</t>
  </si>
  <si>
    <t xml:space="preserve">● температурная компенсация
● дежурное отопление 8°С
● подключение проводного ПДУ (опция)
● управление по Wi-Fi (опция) 
● биполярный ионизатор </t>
  </si>
  <si>
    <t>● фильтр высокой плотности
● фотокаталитический фильтр
● Golden Fin
● 3D Airflow
● Emergency using
● Brezee Away
● самоочистка наружного блока</t>
  </si>
  <si>
    <t xml:space="preserve">● температурная компенсация
● дежурное отопление 8°С
● подключение проводного ПДУ (опция)
● управление по Wi-Fi (опция) </t>
  </si>
  <si>
    <t>● "умный глаз"
● класс А+++
● компрессор GMCC
● обогрев при -30°С
● охлаждения при -25°С
● самоочистка
● Follow me
● Golden Fin</t>
  </si>
  <si>
    <t>● фильтр высокой плотности
● фотокаталитический фильтр
● 3D Airflow
● регулировка яркости дисплея
● контроль влажности
● Brezee Away
● обнаружение утечки хладагента</t>
  </si>
  <si>
    <t>● подключение проводного ПДУ (опция)
● управление по Wi-Fi (опция) 
● биполярный ионизатор 
● самоочистка наружного блока</t>
  </si>
  <si>
    <t>● фильтр высокой плотности
● фотокаталитический фильтр
● Emergency using
● Brezee Away
● температурная компенсация
● дежурное отопление 8°С</t>
  </si>
  <si>
    <t>● Golden Fin
● 3D Airflow
● биполярный ионизатор
● самоочистка наружного блока
● Brezee Away
● дежурное отопление 8°С</t>
  </si>
  <si>
    <t>● класс А
● компрессор GMCC
● самоочистка
● Follow me 
● управление по Wi-Fi (опция)</t>
  </si>
  <si>
    <t>● фильтр высокой плотности
● фотокаталический фильтр
● Golden Fin 
● 3D Airflow
● управление по Wi-Fi (опция)</t>
  </si>
  <si>
    <t>Код</t>
  </si>
  <si>
    <t>Валюта</t>
  </si>
  <si>
    <t>Кол-во</t>
  </si>
  <si>
    <t>Курс</t>
  </si>
  <si>
    <t>Изменение</t>
  </si>
  <si>
    <t>AUD</t>
  </si>
  <si>
    <t>Австралийский доллар</t>
  </si>
  <si>
    <t>AZN</t>
  </si>
  <si>
    <t>Азербайджанский манат</t>
  </si>
  <si>
    <t>AMD</t>
  </si>
  <si>
    <t>Армянский драм</t>
  </si>
  <si>
    <t>BYN</t>
  </si>
  <si>
    <t>Белорусский рубль</t>
  </si>
  <si>
    <t>BGN</t>
  </si>
  <si>
    <t>Болгарский лев</t>
  </si>
  <si>
    <t>BRL</t>
  </si>
  <si>
    <t>Бразильский реал</t>
  </si>
  <si>
    <t>HUF</t>
  </si>
  <si>
    <t>Венгерский форинт</t>
  </si>
  <si>
    <t>KRW</t>
  </si>
  <si>
    <t>Вона Республики Корея</t>
  </si>
  <si>
    <t>VND</t>
  </si>
  <si>
    <t>Вьетнамский донг</t>
  </si>
  <si>
    <t>HKD</t>
  </si>
  <si>
    <t>Гонконгский доллар</t>
  </si>
  <si>
    <t>GEL</t>
  </si>
  <si>
    <t>Грузинский лари</t>
  </si>
  <si>
    <t>DKK</t>
  </si>
  <si>
    <t>Датская крона</t>
  </si>
  <si>
    <t>AED</t>
  </si>
  <si>
    <t>Дирхам ОАЭ</t>
  </si>
  <si>
    <t>USD</t>
  </si>
  <si>
    <t>Доллар США</t>
  </si>
  <si>
    <t>EUR</t>
  </si>
  <si>
    <t>ЕВРО</t>
  </si>
  <si>
    <t>EGP</t>
  </si>
  <si>
    <t>Египетский фунт</t>
  </si>
  <si>
    <t>INR</t>
  </si>
  <si>
    <t>Индийская рупия</t>
  </si>
  <si>
    <t>IDR</t>
  </si>
  <si>
    <t>Индонезийская рупия</t>
  </si>
  <si>
    <t>KZT</t>
  </si>
  <si>
    <t>Казахстанский тенге</t>
  </si>
  <si>
    <t>CAD</t>
  </si>
  <si>
    <t>Канадский доллар</t>
  </si>
  <si>
    <t>QAR</t>
  </si>
  <si>
    <t>Катарский риал</t>
  </si>
  <si>
    <t>KGS</t>
  </si>
  <si>
    <t>Киргизский сом</t>
  </si>
  <si>
    <t>CNY</t>
  </si>
  <si>
    <t>Китайский юань Жэньминьби</t>
  </si>
  <si>
    <t>MDL</t>
  </si>
  <si>
    <t>Молдавский лей</t>
  </si>
  <si>
    <t>NZD</t>
  </si>
  <si>
    <t>Новозеландский доллар</t>
  </si>
  <si>
    <t>TMT</t>
  </si>
  <si>
    <t>Новый туркменский манат</t>
  </si>
  <si>
    <t>NOK</t>
  </si>
  <si>
    <t>Норвежская крона</t>
  </si>
  <si>
    <t>PLN</t>
  </si>
  <si>
    <t>Польский злотый</t>
  </si>
  <si>
    <t>RON</t>
  </si>
  <si>
    <t>Румынский лей</t>
  </si>
  <si>
    <t>XDR</t>
  </si>
  <si>
    <t>СДР (спец. прав заим-я)</t>
  </si>
  <si>
    <t>RSD</t>
  </si>
  <si>
    <t>Сербский динар</t>
  </si>
  <si>
    <t>SGD</t>
  </si>
  <si>
    <t>Сингапурский доллар</t>
  </si>
  <si>
    <t>TJS</t>
  </si>
  <si>
    <t>Таджикский сомони</t>
  </si>
  <si>
    <t>THB</t>
  </si>
  <si>
    <t>Тайландский бат</t>
  </si>
  <si>
    <t>TRY</t>
  </si>
  <si>
    <t>Турецкая лира</t>
  </si>
  <si>
    <t>UZS</t>
  </si>
  <si>
    <t>Узбекский сум</t>
  </si>
  <si>
    <t>UAH</t>
  </si>
  <si>
    <t>Украинская гривна</t>
  </si>
  <si>
    <t>GBP</t>
  </si>
  <si>
    <t>Фунт стерлингов</t>
  </si>
  <si>
    <t>CZK</t>
  </si>
  <si>
    <t>Чешская крона</t>
  </si>
  <si>
    <t>SEK</t>
  </si>
  <si>
    <t>Шведская крона</t>
  </si>
  <si>
    <t>CHF</t>
  </si>
  <si>
    <t>Швейцарский франк</t>
  </si>
  <si>
    <t>ZAR</t>
  </si>
  <si>
    <t>Южноафриканский рэнд</t>
  </si>
  <si>
    <t>JPY</t>
  </si>
  <si>
    <t>Японская йена</t>
  </si>
  <si>
    <t>Калькулятор</t>
  </si>
  <si>
    <t>Ваш заказ</t>
  </si>
  <si>
    <t>Вес брутто, кг</t>
  </si>
  <si>
    <t>Сумма, руб.</t>
  </si>
  <si>
    <t>Бытовые сплит-системы</t>
  </si>
  <si>
    <t>Мультисплит-системы</t>
  </si>
  <si>
    <t>Полупромышленные сплит-системы on/off</t>
  </si>
  <si>
    <t>Блоки с низкотемпературными комплектами</t>
  </si>
  <si>
    <t>VRF V8</t>
  </si>
  <si>
    <t>VRF серия АТОМ</t>
  </si>
  <si>
    <t>Чиллеры, фанкойлы СКЛАД</t>
  </si>
  <si>
    <t xml:space="preserve">Чиллеры   </t>
  </si>
  <si>
    <t>PAC &gt; 22 кВт</t>
  </si>
  <si>
    <t xml:space="preserve">Руфтопы </t>
  </si>
  <si>
    <t>Итого</t>
  </si>
  <si>
    <t>HRV приточные установки</t>
  </si>
  <si>
    <t>Наружные блоки, ERP Full DC, R32</t>
  </si>
  <si>
    <t>● класс А++
● компрессор GMCC
● длина трассы до 100 м</t>
  </si>
  <si>
    <t>● управление по Wi-Fi (опция)
● подключение проводного ПДУ (опция)</t>
  </si>
  <si>
    <t>● температурная компенсация
● фотокаталитический фильтр
● фильтр высокой плотности</t>
  </si>
  <si>
    <t>● DC inv (7-12kBTU)
● Full DC inv (18-24kBTU)
● Golden Fin
● Follow me</t>
  </si>
  <si>
    <t>Настенные внутренние блоки INFINI ERP Full DC INVERTER, R32</t>
  </si>
  <si>
    <t>●дежурное отопление 8°С
● фильтр высокой плотности
● фотокаталитический фильтр 
● подключение проводного ПДУ (опция)</t>
  </si>
  <si>
    <t>● Golden Fin
● 3D Airflow
● управления по Wi-Fi (опция)
● биполярный ионизатор</t>
  </si>
  <si>
    <t>Настенные внутренние блоки INFINI Uvpro, ERP Full DC INVERTER, R32</t>
  </si>
  <si>
    <t>● УФ-лампа
● класс А++
● компрессор GMCC
● cамоочистка
● Follow me
● Golden Fin
● 3D Airflow</t>
  </si>
  <si>
    <t>Настенные внутренние блоки INFINI LOFT, ERP Full DC INVERTER, R32</t>
  </si>
  <si>
    <t>● УФ-лампа
● компрессор GMCC
● Follow me
● температурная компенсация</t>
  </si>
  <si>
    <t>● компрессор GMCC
● Follow me
● Golden Fin
● 3D Airflow</t>
  </si>
  <si>
    <t>● управления по Wi-Fi (опция)
● биполярный ионизатор
● температурная компенсация</t>
  </si>
  <si>
    <t>● фильтр высокой плотности
● фотокаталитический фильтр
● Golden Fin
● 3D Airflow
● Brezee Away</t>
  </si>
  <si>
    <t>● дизайнерский корпус
● темно-серый пульт
● cамоочистка
● биполярный ионизатор 
● Follow me</t>
  </si>
  <si>
    <t>Компактные кассетные внутренние блоки, ERP Full DC INVERTER, R32</t>
  </si>
  <si>
    <t>●  Размер 570х570
●  температурная компенсация 
●  Follow me</t>
  </si>
  <si>
    <t>●  Golden Fin
●  управление по Wi-Fi (опция)
●  подключение проводного пульта (опция)</t>
  </si>
  <si>
    <t xml:space="preserve">●  встроенная помпа
●  центральное управление и диспетчеризация (опция)
●  удаленное вкл/выкл </t>
  </si>
  <si>
    <t>панель входит в комплект</t>
  </si>
  <si>
    <t>Однопоточные кассетные внутренние блоки, ERP Full DC INVERTER, R32</t>
  </si>
  <si>
    <t>● Follow me
● Golden Fin</t>
  </si>
  <si>
    <t>● температурная компенсация
● подключение проводного пульта (опция) 
● управление по Wi-Fi (опция)</t>
  </si>
  <si>
    <t>Внутренние блоки консольного типа, ERP Full DC INVERTER, R32</t>
  </si>
  <si>
    <t xml:space="preserve">● центральное управление и диспетчеризация (опция)
● удаленное вкл/выкл </t>
  </si>
  <si>
    <t>Канальные внутренние блоки, ERP Full DC INVERTER, R32</t>
  </si>
  <si>
    <t xml:space="preserve">● проводной пульт KJR-150A в комплекте
● центральное управление и диспетчеризация (опция)
● удаленное вкл/выкл </t>
  </si>
  <si>
    <t>● управление по Wi-Fi в комплекте
● фильтр в комплекте
● температурная компенсация</t>
  </si>
  <si>
    <t>● класс А++
● cамоочистка
● Follow me
● Golden Fin
● 3D Airflow</t>
  </si>
  <si>
    <t>● фильтр высокой плотности
● фотокаталитический фильтр
● Brezee Away
● температурная компенсация
● дежурное отопление 8°С</t>
  </si>
  <si>
    <t xml:space="preserve">Wi-Fi модуль (опция для кассетных и консольных внутренних блоков мульти-сплит-систем) </t>
  </si>
  <si>
    <t>Wi-Fi модуль (опция для настенных блоков мультисплит-систем)</t>
  </si>
  <si>
    <t>Wi-Fi модуль (опция для настенных сплит-систем, кроме Forest, Classic, Aurora on/off 30-36 kBtu)</t>
  </si>
  <si>
    <t>Полупромышленные сплит-системы inverter</t>
  </si>
  <si>
    <t>ПОЛУПРОМЫШЛЕННЫЕ СПЛИТ-СИСТЕМЫ ПОСТОЯННОЙ ПРОИЗВОДИТЕЛЬНОСТИ</t>
  </si>
  <si>
    <t>Проводной пульт ДУ с функцией Wi-Fi, белый</t>
  </si>
  <si>
    <t>Проводной пульт ДУ с функцией Wi-Fi, черный</t>
  </si>
  <si>
    <t>● встроенный зимний комплект до -15°С на охлаждение 
● центральное управление и диспетчеризация (опция)
● подключение проводного ПДУ (опция)</t>
  </si>
  <si>
    <t>● встроенная помпа
● любимый режим
● Follow me
● удаленное вкл\выкл</t>
  </si>
  <si>
    <t>Компактные кассетные сплит-системы on/off, R410A</t>
  </si>
  <si>
    <t>Полноразмерные кассетные сплит-системы on/off, R410A</t>
  </si>
  <si>
    <t>Канальные сплит-системы on/off, R410A</t>
  </si>
  <si>
    <t>Напольно-потолочные сплит-системы on/off, R410A</t>
  </si>
  <si>
    <t>Колонные сплит-системы on/off, R410A</t>
  </si>
  <si>
    <t>● встроенный зимний комплект до -15°С (24 kBtu)
● встроенный зимний комплект до -25°С (36-60 kBtu)
● подключение проводного ПДУ (опция)
● обнаружение утечки хладагента</t>
  </si>
  <si>
    <t>● встроенный зимний комплект до -15°С (18-24 kBtu)
● встроенный зимний комплект до -25°С (36-60 kBtu)
● обнаружение утечки хладагента</t>
  </si>
  <si>
    <t>● центральное управление или диспетчеризация
● ПДУ KJR-150A в комплекте
● температурная компенсация
● управление по Wi-Fi в комплекте</t>
  </si>
  <si>
    <t>● 3D Air Flow
● Follow me
● температурная компенсация
● любимый режим</t>
  </si>
  <si>
    <t>● обнаружение утечки хладагента
● управление по Wi-Fi (опция)
● Golden Fin</t>
  </si>
  <si>
    <t>● центральное управление и диспетчеризация (опция)
● управление по Wi-Fi (опция)
● Golden Fin</t>
  </si>
  <si>
    <t>● подключения проводного ПДУ (опция)
● центрального управления или диспетчеризации (36 и 60 kBtu)
● Golden Fin</t>
  </si>
  <si>
    <t>Wi-Fi модуль (опция для полупромышленных кассетных сплит-систем on/off )</t>
  </si>
  <si>
    <t>● Follow me
● встроенная помпа
● противопылевой фильтр
● удаленное вкл\выкл
● Golden Fin</t>
  </si>
  <si>
    <t>● 3D Air Flow
● Follow me
● Golden Fin
● любимый режим</t>
  </si>
  <si>
    <t>● температурная компенсация
● подключение проводного ПДУ (опция)</t>
  </si>
  <si>
    <t>● встроенный зимний комплект до -25°С (48-60 kBtu)
● обнаружение утечки хладагента</t>
  </si>
  <si>
    <t>Компактные кассетные сплит-системы ERP Full DC INVERTER, R32</t>
  </si>
  <si>
    <t>Полноразмерные кассетные сплит-системы ERP Full DC INVERTER, R32</t>
  </si>
  <si>
    <t>Канальные сплит-системы ERP Full DC INVERTER, R32</t>
  </si>
  <si>
    <t>Напольно-потолочные сплит-системы ERP Full DC INVERTER, R32</t>
  </si>
  <si>
    <t>Wi-Fi модуль (опция для полупромышленных компактных кассетных и напольно-потолочных инвертерных сплит-систем)</t>
  </si>
  <si>
    <t>Wi-Fi модуль (опция для инверторных полноразмерных кассет)</t>
  </si>
  <si>
    <t xml:space="preserve">● встроенная помпа
● центральное управление и диспетчеризация (опция)
● удаленное вкл/выкл </t>
  </si>
  <si>
    <t>Комбинаторные канальные сплит-системы ERP Full DC INVERTER, R32</t>
  </si>
  <si>
    <t xml:space="preserve">2,64 (1,03 - 3,23) </t>
  </si>
  <si>
    <t>3,52 (1,38 - 4,31)</t>
  </si>
  <si>
    <t>5,28 (3,39 - 5,90)</t>
  </si>
  <si>
    <t xml:space="preserve">2,93 (0,82 - 3,37) </t>
  </si>
  <si>
    <t xml:space="preserve"> 3,81 (1,07 - 4,38)</t>
  </si>
  <si>
    <t>5,57 (3,10 - 5,85)</t>
  </si>
  <si>
    <t>● встроенная помпа
● Follow me
● удаленное вкл\выкл
● дежурное отопление 8°С</t>
  </si>
  <si>
    <t>●  встроенная помпа
●  центральное управление и диспетчеризация (опция)
●  удаленное вкл/выкл
● обнаружение утечки хладагента</t>
  </si>
  <si>
    <t>●  температурная компенсация 
●  Follow me
● фильтр в комплекте</t>
  </si>
  <si>
    <t>●  температурная компенсация 
●  Follow me
● фильтр в комплекте
●  Golden Fin</t>
  </si>
  <si>
    <t>●  управление по Wi-Fi (опция)
●  подключение проводного пульта (опция)
● независимое регулирование жалюзи (опция)</t>
  </si>
  <si>
    <t>●  температурная компенсация 
●  Follow me
● панель в клмплекте
●  Golden Fin</t>
  </si>
  <si>
    <t>●  Размер 570х570
●  температурная компенсация 
●  Follow me
●  Golden Fin</t>
  </si>
  <si>
    <t>●  управление по Wi-Fi (опция)
●  подключение проводного пульта (опция)
● фильтр в комплекте</t>
  </si>
  <si>
    <t>● обнаружение утечки хладагента
● управление по Wi-Fi (опция)
● Golden Fin
● центральное управление и диспетчеризация (опция)</t>
  </si>
  <si>
    <t>●  встроенная помпа
●  центральное управление и диспетчеризация (опция)
● обнаружение утечки хладагента</t>
  </si>
  <si>
    <t>●  температурная компенсация 
●  Follow me
● фильтр в комплекте
● дежурное отопление 8°С
●  Golden Fin</t>
  </si>
  <si>
    <t>●  встроенная помпа
●  центральное управление и диспетчеризация (опция)
●  Golden Fin</t>
  </si>
  <si>
    <t>● управление по Wi-Fi в комплекте
●  удаленное вкл/выкл</t>
  </si>
  <si>
    <t>● подключение проводного ПДУ (опция)
● температурная компенсация
● фильтр в комплекте
● самоочистка наружного блока</t>
  </si>
  <si>
    <t>●  управление по Wi-Fi (опция)
●  подключение проводного пульта (опция)
● 3D Airflow
● дежурное отопление 8°С</t>
  </si>
  <si>
    <t>●  центральное управление и диспетчеризация (опция)
●  Golden Fin
●  удаленное вкл/выкл
● обнаружение утечки хладагента</t>
  </si>
  <si>
    <t>Комплементарные внутренние блоки</t>
  </si>
  <si>
    <t>Аадаптация низкотемпературным комплектом для работы на охлаждение до -40°С</t>
  </si>
  <si>
    <t>MDSAG-07...09HRN1</t>
  </si>
  <si>
    <t>MDSA-07…24HRN8</t>
  </si>
  <si>
    <t>MDOA-07HN8 WS-RAC-73</t>
  </si>
  <si>
    <t>MDOA-09HN8 WS-RAC-73</t>
  </si>
  <si>
    <t>MDOA-12HN8 WS-RAC-73</t>
  </si>
  <si>
    <t>MDOA-18HN8 WS-RAC-74</t>
  </si>
  <si>
    <t>MDOA-24HN8 WS-RAC-74</t>
  </si>
  <si>
    <t>MDOAG-07HN1 WS-RAC-73</t>
  </si>
  <si>
    <t>MDOAG-09HN1 WS-RAC-73</t>
  </si>
  <si>
    <t>MDOAG-12HN1 WS-RAC-73</t>
  </si>
  <si>
    <t>MDOAG-18HN1 WS-RAC-73</t>
  </si>
  <si>
    <t>MDOAG-24HN1 WS-RAC-74</t>
  </si>
  <si>
    <t>MDOA-30HN1 LAK-00</t>
  </si>
  <si>
    <t>MDOA-36HN1 LAK-00</t>
  </si>
  <si>
    <t>MDSA-30…36HRN1</t>
  </si>
  <si>
    <t>Аадаптация низкотемпературным комплектом для работы на охлаждение до -27°С</t>
  </si>
  <si>
    <t>Бытовые сплит-системы инверторные</t>
  </si>
  <si>
    <t>MDTII-09…12HWFN8</t>
  </si>
  <si>
    <t>MDCA4I-09…12HRFN8</t>
  </si>
  <si>
    <t>MDSC-07…12HRDN8</t>
  </si>
  <si>
    <t>MDOC-07HDN8 WS-HCP60-01</t>
  </si>
  <si>
    <t>MDOC-09HDN8 WS-HCP60-01</t>
  </si>
  <si>
    <t>MDOC-12HDN8 WS-HCP60-01</t>
  </si>
  <si>
    <t>MDOAG-09HDN8 WS-HCP60-01</t>
  </si>
  <si>
    <t>MDOAG-12HDN8 WS-HCP60-01</t>
  </si>
  <si>
    <t>MDOAG-07HDN8 WS-HCP60-01</t>
  </si>
  <si>
    <t>MDOAG-09HFN8 WS-HCP60-01</t>
  </si>
  <si>
    <t>MDOAG-12HFN8 WS-HCP60-01</t>
  </si>
  <si>
    <t>MDOAG-18HFN8 WS-HCP60-01</t>
  </si>
  <si>
    <t>MDOAG-24HFN8 WS-HCP60-01</t>
  </si>
  <si>
    <t>MDSAL-09…24HRFN8</t>
  </si>
  <si>
    <t>MDSAG-09…24HRFN8***</t>
  </si>
  <si>
    <t>MDCA4I-09…18HRFN8</t>
  </si>
  <si>
    <t>MDTII-09…18HWFN8</t>
  </si>
  <si>
    <t>MDCA1I-12…18HRFN8</t>
  </si>
  <si>
    <t>Тип / серия внутреннего блока</t>
  </si>
  <si>
    <t>INFINI ON/OFF</t>
  </si>
  <si>
    <t>AURORA ON/OFF</t>
  </si>
  <si>
    <t>CLASSIC INVERTER</t>
  </si>
  <si>
    <t>INFINI STANDARD INVERTER</t>
  </si>
  <si>
    <t>компактные кассетные блоки</t>
  </si>
  <si>
    <t>канальные блоки</t>
  </si>
  <si>
    <t>INFINI Uvpro</t>
  </si>
  <si>
    <t>однопоточные кассетные блоки</t>
  </si>
  <si>
    <t>INFINI ERP FULL DC INVERTER, R32</t>
  </si>
  <si>
    <t>ПОЛУПРОМЫШЛЕННЫЕ СПЛИТ-СИСТЕМЫ</t>
  </si>
  <si>
    <t>MDSAG-07…12HRDN8</t>
  </si>
  <si>
    <t>MDOU3-12HN1-L WS-HCP60-01</t>
  </si>
  <si>
    <t>MDOU3-18HN1-L WS-HCP60-01</t>
  </si>
  <si>
    <t>MDOU3-24HN1-L WS-HCP60-01</t>
  </si>
  <si>
    <t>MDOU-36HN1-L WS-FRK-50</t>
  </si>
  <si>
    <t>MDOU-48HN1-L WS-FRK-50</t>
  </si>
  <si>
    <t>MDOU-60HN1-L WS-FRK-50</t>
  </si>
  <si>
    <t>MDOFPA4-24AN1 WS-RAC-74</t>
  </si>
  <si>
    <t>ИНВЕРТОРНЫЕ ПОЛУПРОМЫШЛЕННЫЕ СПЛИТ-СИСТЕМЫ</t>
  </si>
  <si>
    <t>MDOU-12HFN8 WS-FRK-49</t>
  </si>
  <si>
    <t>MDOU-18HFN8 WS-FRK-49</t>
  </si>
  <si>
    <t>MDOU-24HFN8 WS-FRK-49</t>
  </si>
  <si>
    <t>MDOU-36HFN8 WS-FRK-49</t>
  </si>
  <si>
    <t>MDOU-48HFN8 WS-FRK-49</t>
  </si>
  <si>
    <t>MDOU-60HFN8 WS-FRK-49</t>
  </si>
  <si>
    <t>MDCA5-12…18HRN1</t>
  </si>
  <si>
    <t>MDCF-24…60HRN1</t>
  </si>
  <si>
    <t>MDUE-18…60HRN1</t>
  </si>
  <si>
    <t>кассетные блоки</t>
  </si>
  <si>
    <t>напольно-потолочные блоки</t>
  </si>
  <si>
    <t>колонные блоки</t>
  </si>
  <si>
    <t>MDCA4-12…18HRFN8</t>
  </si>
  <si>
    <t>MDCD-24…60HRFN8</t>
  </si>
  <si>
    <t>MDTI-12…60HWFN8</t>
  </si>
  <si>
    <t>MDUE-18…60HRFN8</t>
  </si>
  <si>
    <t>KJR-120A</t>
  </si>
  <si>
    <t xml:space="preserve"> </t>
  </si>
  <si>
    <t>Полупромышленные инверторные сплит-системы</t>
  </si>
  <si>
    <t>Наружные блоки, адаптированные низкотемпературными комплектами</t>
  </si>
  <si>
    <t xml:space="preserve">Бытовые сплит-системы ON/OFF </t>
  </si>
  <si>
    <t>Бытовые инверторные сплит-системы</t>
  </si>
  <si>
    <t>MDSA-07HRN8 панель Gold / MDOA-07HN8
MDSA-07HRN8 панель Silver / MDOA-07HN8</t>
  </si>
  <si>
    <t>MDSA-09HRN8 панель Gold / MDOA-09HN8
MDSA-09HRN8 панель Silver / MDOA-09HN8</t>
  </si>
  <si>
    <t>MDSA-12HRN8 панель Gold / MDOA-12HN8
MDSA-12HRN8 панель Silver / MDOA-12HN8</t>
  </si>
  <si>
    <t>MDTI-36…60HWN1</t>
  </si>
  <si>
    <t>MDTJ-18…24HWN1</t>
  </si>
  <si>
    <t>компактные кассетные блоки
кассетные блоки
канальные блоки
канальные блоки
напольно-потолочные блоки
колонные блоки
колонные блоки</t>
  </si>
  <si>
    <t>VRF-СИСТЕМЫ V8</t>
  </si>
  <si>
    <t>Уровень шума, дБ(A)</t>
  </si>
  <si>
    <r>
      <t>Объем брутто, м</t>
    </r>
    <r>
      <rPr>
        <b/>
        <vertAlign val="superscript"/>
        <sz val="8"/>
        <rFont val="Tahoma"/>
        <family val="2"/>
        <charset val="204"/>
      </rPr>
      <t>3</t>
    </r>
  </si>
  <si>
    <t>Полноразмерные блоки V8 модульного исполнения, R410A</t>
  </si>
  <si>
    <t>(DC inverter, R410A, 380V)</t>
  </si>
  <si>
    <t>Полноразмерные блоки V8i индивидуального исполнения, R410A</t>
  </si>
  <si>
    <t>Полноразмерные блоки серии VCmax (только охлаждение), R410A</t>
  </si>
  <si>
    <t>Блоки V8S с боковым выбросом воздуха модульного исполнения,  R410A</t>
  </si>
  <si>
    <t>Блоки V8S-i с боковым выбросом воздуха индивидуального исполнения,  R410A</t>
  </si>
  <si>
    <t>Мини VRF V8, 1-фазные, R410A</t>
  </si>
  <si>
    <t>Мини VRF V8, 3-фазные, R410A</t>
  </si>
  <si>
    <t>ВНУТРЕННИЕ БЛОКИ VRF серии V8 DC-inverter</t>
  </si>
  <si>
    <t>Кассетные компактные четырехпоточные</t>
  </si>
  <si>
    <t>Декоративные панели</t>
  </si>
  <si>
    <t>Кассетные полноразмерные четырехпоточные</t>
  </si>
  <si>
    <t>панель потолочная для кассетных полноразмерных  блоков V8 2,8-14 кВт</t>
  </si>
  <si>
    <t>панель потолочная для кассетных полноразмерных  блоков V8 16-18 кВт</t>
  </si>
  <si>
    <t>Канальные ультратонкие (исполнение ARC)</t>
  </si>
  <si>
    <t>Канальные средненапорные</t>
  </si>
  <si>
    <t>MDVI3-125D2VR12D</t>
  </si>
  <si>
    <t>Канальные высоконапорные</t>
  </si>
  <si>
    <t>Настенные (белого цвета)</t>
  </si>
  <si>
    <t>Настенные (черного цвета)</t>
  </si>
  <si>
    <t>Кассетные однопоточные</t>
  </si>
  <si>
    <t>панель потолочная для кассетных однопоточных блоков V8 до 3,6 кВт</t>
  </si>
  <si>
    <t>панель потолочная для кассетных однопоточных блоков V8 от 4,5 кВт</t>
  </si>
  <si>
    <t>Кассетные двухпоточные</t>
  </si>
  <si>
    <t>Напольные бескорпусные</t>
  </si>
  <si>
    <t>Напольные с фронтальным забором воздуха</t>
  </si>
  <si>
    <t>Напольные с нижним забором воздуха</t>
  </si>
  <si>
    <t>Напольно-потолочные</t>
  </si>
  <si>
    <t>Для компоновки из 2х модулей &lt; 157кВт (V8 модульного исполнения)</t>
  </si>
  <si>
    <t>Для компоновки из 2х модулей ≥157кВт (V8 модульного исполнения)</t>
  </si>
  <si>
    <t>Для компоновки из 3х модулей ≤269кВт (V8 модульного исполнения)</t>
  </si>
  <si>
    <t>Для компоновки из 3х модулей &gt;269кВт (V8 модульного исполнения)</t>
  </si>
  <si>
    <t>Проводной пульт ДУ белого цвета для внутренних блоков поколения V8, со встроенным wi-fi модулем.</t>
  </si>
  <si>
    <t>WDC3-86T-B</t>
  </si>
  <si>
    <t>VRF-СИСТЕМЫ V6</t>
  </si>
  <si>
    <t>Наружные блоки серии V6</t>
  </si>
  <si>
    <t>Полноразмерные блоки V6 модульного исполнения</t>
  </si>
  <si>
    <t>серия снята с производства, наличие уточняйте</t>
  </si>
  <si>
    <t>Полноразмерные блоки V6 индивидуального исполнения</t>
  </si>
  <si>
    <t>Блоки V6R 3-х трубные, модульного исполнения</t>
  </si>
  <si>
    <t>Гарантия - 
3 года</t>
  </si>
  <si>
    <t>Блоки V6-i Side Discharge с боковым выбросом воздуха индивидуального исполнения</t>
  </si>
  <si>
    <t>Мини VRF V6 поколения С, 1-фазные</t>
  </si>
  <si>
    <t>Мини VRF V6 поколения D, 1-фазные</t>
  </si>
  <si>
    <t>Наружные блоки серии VСpro</t>
  </si>
  <si>
    <t>Блоки VCpro с боковым выбросом воздуха индивидуального исполнения, только охлаждение</t>
  </si>
  <si>
    <t>Полноразмерные блоки VCpro модульного исполнения, только охлаждение</t>
  </si>
  <si>
    <t>Наружные блоки серии V4+</t>
  </si>
  <si>
    <t>Блоки V4+W  c водяным охлаждением конденсатора</t>
  </si>
  <si>
    <t>ВНУТРЕННИЕ БЛОКИ VRF серии V6 с AC-двигателем</t>
  </si>
  <si>
    <t>Кассетные компактные четырехпоточные (AC)</t>
  </si>
  <si>
    <t>Кассетные полноразмерные четырехпоточные (AC)</t>
  </si>
  <si>
    <t>Кассетные однопоточные (AC)</t>
  </si>
  <si>
    <t>Кассетные двухпоточные (AC)</t>
  </si>
  <si>
    <t>Канальные средненапорные (10-30-50 Па, АС)</t>
  </si>
  <si>
    <t>Канальные высоконапорные (50-100-150 Па, АС)</t>
  </si>
  <si>
    <t>Канальные высоконапорные (до 400 Па, АС)</t>
  </si>
  <si>
    <t>Настенные (АС)</t>
  </si>
  <si>
    <t>Напольно-потолочные (АС)</t>
  </si>
  <si>
    <t>ВНУТРЕННИЕ БЛОКИ VRF серии V6 с DC-двигателем</t>
  </si>
  <si>
    <t>Кассетные компактные четырехпоточные (DC)</t>
  </si>
  <si>
    <t>Кассетные полноразмерные четырехпоточные (DC)</t>
  </si>
  <si>
    <t>Кассетные однопоточные (DC)</t>
  </si>
  <si>
    <t>Кассетные двухпоточные (DC)</t>
  </si>
  <si>
    <t>Канальные средненапорные (50-100-150 Па, DC)</t>
  </si>
  <si>
    <t>Канальные высоконапорные (до 400 Па, DC)</t>
  </si>
  <si>
    <t xml:space="preserve">Канальные со 100% притоком воздуха (до 400 Па, DC) </t>
  </si>
  <si>
    <t>Настенные (DC)</t>
  </si>
  <si>
    <t>Напольно-потолочные (DC)</t>
  </si>
  <si>
    <t>Напольные в корпусе с фронтальным забором воздуха (DC)</t>
  </si>
  <si>
    <t>Напольные в корпусе с нижним забором воздуха (DC)</t>
  </si>
  <si>
    <t>Напольные бескорпусные (DC)</t>
  </si>
  <si>
    <t>ВНУТРЕННИЕ БЛОКИ VRF серии V4+</t>
  </si>
  <si>
    <t>Канальные (196 Па)</t>
  </si>
  <si>
    <t>Настенные</t>
  </si>
  <si>
    <t>Совмещенный шлюз для программы управления IMM Pro для VRF(для систем V6) и протокола BMS BACnet (для систем V6, до 32 систем, до 256 объектов (внутренних+наружных блоков))</t>
  </si>
  <si>
    <t>МИНИ VRF СЕРИИ ATOM</t>
  </si>
  <si>
    <t>Наружные блоки mini VRF серии ATOM, R410A</t>
  </si>
  <si>
    <t>Внутренние блоки каcсетного типа однопоточные</t>
  </si>
  <si>
    <t>Внутренние блоки каcсетного типа четырехпоточные компактные</t>
  </si>
  <si>
    <t>Внутренние блоки каcсетного типа четырехпоточные полноразмерные</t>
  </si>
  <si>
    <t>Внутренние блоки настенные</t>
  </si>
  <si>
    <t>Внутренние блоки канальные 10-50 (30-196) Па</t>
  </si>
  <si>
    <t>Внутренние блоки напольно-потолочные</t>
  </si>
  <si>
    <t>Совмещенный шлюз для программы управления IMM Pro для VRF (для систем V6) и протокола BMS BACnet (для систем V6, до 32 систем, до 256 объектов (внутренних+наружных блоков))</t>
  </si>
  <si>
    <t>ЧИЛЛЕРЫ, ФАНКОЙЛЫ - СКЛАДСКИЕ ПОЗИЦИИ</t>
  </si>
  <si>
    <t>Чиллеры</t>
  </si>
  <si>
    <t>Полностью инверторные мини-чиллеры серии Aqua Eco Mini</t>
  </si>
  <si>
    <t>Модульные чиллеры серии Aqua Tempo Super</t>
  </si>
  <si>
    <t>Инверторные модульные чиллеры серии Aqua Thermal</t>
  </si>
  <si>
    <t>Модульные чиллеры серии Aqua Tempo Power</t>
  </si>
  <si>
    <t>Модульные чиллеры серии King Plus</t>
  </si>
  <si>
    <t>Фанкойлы</t>
  </si>
  <si>
    <t>Фанкойлы кассетные компактные 4-х поточные, DC</t>
  </si>
  <si>
    <t>Фанкойлы кассетные полноразмерные 4-х поточные, DC</t>
  </si>
  <si>
    <t>Фанкойлы кассетные полноразмерные 4-х поточные, AC</t>
  </si>
  <si>
    <t>Фанкойлы настенные DC,  3-ходовой клапан встроен</t>
  </si>
  <si>
    <t>Фанкойлы канальные, трёхрядные, 30 Па, AC</t>
  </si>
  <si>
    <t>ЧИЛЛЕРЫ</t>
  </si>
  <si>
    <r>
      <t>объем, м</t>
    </r>
    <r>
      <rPr>
        <vertAlign val="superscript"/>
        <sz val="8"/>
        <rFont val="Tahoma"/>
        <family val="2"/>
        <charset val="204"/>
      </rPr>
      <t>3</t>
    </r>
  </si>
  <si>
    <t>Полностью инверторные высокоэффективные модульные чиллеры серии Aqua Tempo Super II</t>
  </si>
  <si>
    <t>Со встроенным гидромодулем</t>
  </si>
  <si>
    <t xml:space="preserve">Модульные чиллеры серии King </t>
  </si>
  <si>
    <t>MDVM-V75MD2BR8-A</t>
  </si>
  <si>
    <t>MDVM-V90MD2BR8-A</t>
  </si>
  <si>
    <t>MDVM-V140MD2BR8-A</t>
  </si>
  <si>
    <t>MDVM-V180MD2BR8-A</t>
  </si>
  <si>
    <t>модель снята с производства, наличие уточняйте</t>
  </si>
  <si>
    <t>Тропическое исполнение</t>
  </si>
  <si>
    <t>Модульные чиллеры серии Aqua Tempo Max</t>
  </si>
  <si>
    <t>Модульные чиллеры Air Screw</t>
  </si>
  <si>
    <t>Модульные чиллеры LSBLGW тропического исполнения</t>
  </si>
  <si>
    <t>Инверторные модульные чиллеры AirBoost</t>
  </si>
  <si>
    <t>Чиллеры с водяным охлаждением конденсатора</t>
  </si>
  <si>
    <t>Водоохлаждаемые чиллеры серии Aqua Force c винтовым компрессором, R134a</t>
  </si>
  <si>
    <t>ФАНКОЙЛЫ С АС-МОТОРОМ</t>
  </si>
  <si>
    <t>Фанкойлы канальные, двухрядные, 30 Па</t>
  </si>
  <si>
    <t>ФАНКОЙЛЫ С DC-МОТОРОМ</t>
  </si>
  <si>
    <t>Инверторные компрессорно-конденсаторные блоки VCmax, модульного исполнения</t>
  </si>
  <si>
    <t>Инверторные компрессорно-конденсаторные блоки VСpro с боковым выбросом воздуха, индивидуального исполнения</t>
  </si>
  <si>
    <t>Инверторные компрессорно-конденсаторные блоки VСpro, модульного исполнения</t>
  </si>
  <si>
    <t>Соединительные комплекты</t>
  </si>
  <si>
    <t>Разветвители фреоновой магистрали для объединения соединительных комплектов для приточных установок AHUKZ-** в модуль производительностью &gt;56кВт, и до 224кВт</t>
  </si>
  <si>
    <t>Инверторные компрессорно-конденсаторные блоки малой производительности</t>
  </si>
  <si>
    <t>Компрессорно-конденсаторные блоки ON/OFF, без соединительного комплекта</t>
  </si>
  <si>
    <t>ПОЛУПРОМЫШЛЕННЫЕ СПЛИТ-СИСТЕМЫ &gt;22 кВт</t>
  </si>
  <si>
    <t>модель</t>
  </si>
  <si>
    <t>тип блока</t>
  </si>
  <si>
    <t>комплект</t>
  </si>
  <si>
    <t>Инверторные сплит-системы большой мощности канального типа высоконапорные, проводной пульт ДУ в комплекте, DC-INVERTER</t>
  </si>
  <si>
    <t xml:space="preserve">Cплит-системы большой мощности канального типа высоконапорные, проводной пульт ДУ  в комплекте, ON/OFF. </t>
  </si>
  <si>
    <t>ПРИТОЧНO-ВЫТЯЖНЫЕ УСТАНОВКИ</t>
  </si>
  <si>
    <t>Объем брутто, м3</t>
  </si>
  <si>
    <t>РУФТОПЫ</t>
  </si>
  <si>
    <t>ТЕПЛОВЫЕ НАСОСЫ</t>
  </si>
  <si>
    <t>Тепловые насосы моноблочного типа, для ГВС и отопления, пульт управления в комплекте. Моноблочное исполнение (встроенный гидромодуль). Работа на нагрев до -25°С, R32</t>
  </si>
  <si>
    <t>Тепловые насосы моноблочного типа, для ГВС и отопления, пульт управления в комплекте. Встроенный электрический нагреватель 3 кВт. Моноблочное исполнение (встроенный гидромодуль). Работа на нагрев до -25°С, R32</t>
  </si>
  <si>
    <t>Тепловые насосы моноблочного типа, для ГВС и отопления, пульт управления в комплекте. Встроенный электрический нагреватель 9 кВт. Моноблочное исполнение (встроенный гидромодуль). Работа на нагрев до -25°С, R32</t>
  </si>
  <si>
    <t>Тепловые насосы сплит для ГВС и отопления, пульт управления в комплекте. Сплит исполнение (гидромодуль -отдельно). Работа на нагрев до -25°С, R32</t>
  </si>
  <si>
    <r>
      <t>Объем, м</t>
    </r>
    <r>
      <rPr>
        <b/>
        <vertAlign val="superscript"/>
        <sz val="10"/>
        <color theme="0"/>
        <rFont val="Tahoma"/>
        <family val="2"/>
        <charset val="204"/>
      </rPr>
      <t>3</t>
    </r>
  </si>
  <si>
    <r>
      <t>Объем брутто, м</t>
    </r>
    <r>
      <rPr>
        <vertAlign val="superscript"/>
        <sz val="8"/>
        <rFont val="Tahoma"/>
        <family val="2"/>
        <charset val="204"/>
      </rPr>
      <t>3</t>
    </r>
  </si>
  <si>
    <r>
      <t xml:space="preserve">*** </t>
    </r>
    <r>
      <rPr>
        <b/>
        <sz val="10"/>
        <color rgb="FFFF0000"/>
        <rFont val="Tahoma"/>
        <family val="2"/>
        <charset val="204"/>
      </rPr>
      <t>Наличие уточняйте у менеджеров</t>
    </r>
  </si>
  <si>
    <t>VRF V6</t>
  </si>
  <si>
    <r>
      <t xml:space="preserve">AURORA ON/OFF, R32 с цветными панелями </t>
    </r>
    <r>
      <rPr>
        <sz val="16"/>
        <color theme="0"/>
        <rFont val="Tahoma"/>
        <family val="2"/>
        <charset val="204"/>
      </rPr>
      <t>(снято с производства, распродажа остатков)</t>
    </r>
  </si>
  <si>
    <t>INFINI ERP FULL DC INVERTER, R32 (снято с производства, распродажа остатков)</t>
  </si>
  <si>
    <t>OP INVERTER, ERP Full DC INVERTER, R32  (снято с производства, распродажа остатков)</t>
  </si>
  <si>
    <t>Настенные внутренние блоки FOREST INVERTER, ERP inverter, R32  (снято с производства, распродажа остатков)</t>
  </si>
  <si>
    <t>Комбинаторные компактные кассетные сплит-системы ERP Full DC INVERTER, R32</t>
  </si>
  <si>
    <t>Комбинаторные однопоточные кассетные сплит-системы ERP Full DC INVERTER, R32</t>
  </si>
  <si>
    <t>MDOU3-12HN1 WS-RAC-73</t>
  </si>
  <si>
    <t>MDOU3-18HN1 WS-RAC-73</t>
  </si>
  <si>
    <t>MDOU3-24HN1 WS-RAC-74</t>
  </si>
  <si>
    <t>ЦБ РФ - Банк России - курсы всех валют на 28 марта 2024 года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</si>
</sst>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6">
    <numFmt numFmtId="42" formatCode="_-* #,##0\ &quot;₽&quot;_-;\-* #,##0\ &quot;₽&quot;_-;_-* &quot;-&quot;\ &quot;₽&quot;_-;_-@_-"/>
    <numFmt numFmtId="43" formatCode="_-* #,##0.00\ _₽_-;\-* #,##0.00\ _₽_-;_-* &quot;-&quot;??\ _₽_-;_-@_-"/>
    <numFmt numFmtId="164" formatCode="_(&quot;$&quot;* #,##0.00_);_(&quot;$&quot;* \(#,##0.00\);_(&quot;$&quot;* &quot;-&quot;??_);_(@_)"/>
    <numFmt numFmtId="165" formatCode="_(* #,##0.00_);_(* \(#,##0.00\);_(* &quot;-&quot;??_);_(@_)"/>
    <numFmt numFmtId="166" formatCode="0.0"/>
    <numFmt numFmtId="167" formatCode="0_ "/>
    <numFmt numFmtId="168" formatCode="0_);[Red]\(0\)"/>
    <numFmt numFmtId="169" formatCode="0.000"/>
    <numFmt numFmtId="170" formatCode="#,##0.000"/>
    <numFmt numFmtId="171" formatCode="#,##0.0000"/>
    <numFmt numFmtId="172" formatCode="_(* #,##0_);_(* \(#,##0\);_(* &quot;-&quot;??_);_(@_)"/>
    <numFmt numFmtId="173" formatCode="_-* #,##0\ _₽_-;\-* #,##0\ _₽_-;_-* &quot;-&quot;??\ _₽_-;_-@_-"/>
    <numFmt numFmtId="174" formatCode="_-* #,##0\ [$₽-419]_-;\-* #,##0\ [$₽-419]_-;_-* &quot;-&quot;??\ [$₽-419]_-;_-@_-"/>
    <numFmt numFmtId="175" formatCode="_-* #,##0\ [$₽-419]_-;\-* #,##0\ [$₽-419]_-;_-* &quot;-&quot;\ [$₽-419]_-;_-@_-"/>
    <numFmt numFmtId="176" formatCode="_-[$$-409]* #,##0_ ;_-[$$-409]* \-#,##0\ ;_-[$$-409]* &quot;-&quot;_ ;_-@_ "/>
    <numFmt numFmtId="177" formatCode="_-[$$-409]* #,##0_ ;_-[$$-409]* \-#,##0\ ;_-[$$-409]* &quot;-&quot;??_ ;_-@_ "/>
    <numFmt numFmtId="178" formatCode="_-* #,##0_-;\-* #,##0_-;_-* &quot;-&quot;_-;_-@_-"/>
    <numFmt numFmtId="179" formatCode="_-* #,##0&quot;р.&quot;_-;\-* #,##0&quot;р.&quot;_-;_-* &quot;-&quot;&quot;р.&quot;_-;_-@_-"/>
    <numFmt numFmtId="180" formatCode="_-* #,##0_р_._-;\-* #,##0_р_._-;_-* &quot;-&quot;_р_._-;_-@_-"/>
    <numFmt numFmtId="181" formatCode="_-* #,##0.00_р_._-;\-* #,##0.00_р_._-;_-* &quot;-&quot;??_р_._-;_-@_-"/>
    <numFmt numFmtId="182" formatCode="_-* #,##0\ _р_._-;\-* #,##0\ _р_._-;_-* &quot;-&quot;\ _р_._-;_-@_-"/>
    <numFmt numFmtId="183" formatCode="_-* #,##0.00\ &quot;р.&quot;_-;\-* #,##0.00\ &quot;р.&quot;_-;_-* &quot;-&quot;??\ &quot;р.&quot;_-;_-@_-"/>
    <numFmt numFmtId="184" formatCode="_(&quot;$&quot;* #,##0_);_(&quot;$&quot;* \(#,##0\);_(&quot;$&quot;* &quot;-&quot;_);_(@_)"/>
    <numFmt numFmtId="185" formatCode="0.0%"/>
    <numFmt numFmtId="186" formatCode="_-&quot;Ј&quot;* #,##0_-;\-&quot;Ј&quot;* #,##0_-;_-&quot;Ј&quot;* &quot;-&quot;_-;_-@_-"/>
    <numFmt numFmtId="187" formatCode="_-&quot;Ј&quot;* #,##0.00_-;\-&quot;Ј&quot;* #,##0.00_-;_-&quot;Ј&quot;* &quot;-&quot;??_-;_-@_-"/>
    <numFmt numFmtId="188" formatCode="_-* #,##0.00\ &quot;€&quot;_-;\-* #,##0.00\ &quot;€&quot;_-;_-* &quot;-&quot;??\ &quot;€&quot;_-;_-@_-"/>
    <numFmt numFmtId="189" formatCode="[$€]#,##0.00;[Red][$€]\-#,##0.00"/>
    <numFmt numFmtId="190" formatCode="_-* #,##0\ _P_t_s_-;\-* #,##0\ _P_t_s_-;_-* &quot;-&quot;\ _P_t_s_-;_-@_-"/>
    <numFmt numFmtId="191" formatCode="_-* #,##0\ &quot;Pts&quot;_-;\-* #,##0\ &quot;Pts&quot;_-;_-* &quot;-&quot;\ &quot;Pts&quot;_-;_-@_-"/>
    <numFmt numFmtId="192" formatCode="0.0%;\(0.0%\)"/>
    <numFmt numFmtId="193" formatCode="_-* #,##0_р_._-;\-* #,##0_р_._-;_-* \-_р_._-;_-@_-"/>
    <numFmt numFmtId="194" formatCode="_-* #,##0.00_р_._-;\-* #,##0.00_р_._-;_-* \-??_р_._-;_-@_-"/>
    <numFmt numFmtId="195" formatCode="_-* #,##0\ _€_-;\-* #,##0\ _€_-;_-* &quot;-&quot;\ _€_-;_-@_-"/>
    <numFmt numFmtId="196" formatCode="_-* #,##0_₴_-;\-* #,##0_₴_-;_-* &quot;-&quot;_₴_-;_-@_-"/>
    <numFmt numFmtId="197" formatCode="_-* #,##0.00\ &quot;DM&quot;_-;\-* #,##0.00\ &quot;DM&quot;_-;_-* &quot;-&quot;??\ &quot;DM&quot;_-;_-@_-"/>
    <numFmt numFmtId="198" formatCode="_-* #,##0.00\ [$€]_-;\-* #,##0.00\ [$€]_-;_-* \-??\ [$€]_-;_-@_-"/>
    <numFmt numFmtId="199" formatCode="_-* #,##0.00&quot;р.&quot;_-;\-* #,##0.00&quot;р.&quot;_-;_-* \-??&quot;р.&quot;_-;_-@_-"/>
    <numFmt numFmtId="200" formatCode="#,##0&quot; F&quot;_);[Red]\(#,##0&quot; F)&quot;"/>
    <numFmt numFmtId="201" formatCode="General_)"/>
    <numFmt numFmtId="202" formatCode="#,##0.00&quot; F&quot;_);[Red]\(#,##0.00&quot; F)&quot;"/>
    <numFmt numFmtId="203" formatCode="#,##0&quot; $&quot;;\-#,##0&quot; $&quot;"/>
    <numFmt numFmtId="204" formatCode="#,##0&quot; $&quot;;[Red]\-#,##0&quot; $&quot;"/>
    <numFmt numFmtId="205" formatCode="_-* #,##0.00_-;\-* #,##0.00_-;_-* \-??_-;_-@_-"/>
    <numFmt numFmtId="206" formatCode="_(* #,##0_);_(* \(#,##0\);_(* \-_);_(@_)"/>
    <numFmt numFmtId="207" formatCode="\$0.000"/>
    <numFmt numFmtId="208" formatCode="0.0&quot;  &quot;"/>
    <numFmt numFmtId="209" formatCode="#,##0.00&quot; $&quot;;\-#,##0.00&quot; $&quot;"/>
    <numFmt numFmtId="210" formatCode="#,##0.00&quot; $&quot;;[Red]\-#,##0.00&quot; $&quot;"/>
    <numFmt numFmtId="211" formatCode="_-* #,##0;_-* #,##0;_-* \-;_-@_-"/>
    <numFmt numFmtId="212" formatCode="_(&quot;Itl. &quot;* #,##0_);_(&quot;Itl. &quot;* \(#,##0\);_(&quot;Itl. &quot;* \-_);_(@_)"/>
    <numFmt numFmtId="213" formatCode="0_ ;[Red]\-0\ "/>
    <numFmt numFmtId="214" formatCode="_ * #,##0.00_ ;_ * \-#,##0.00_ ;_ * &quot;-&quot;??_ ;_ @_ "/>
    <numFmt numFmtId="215" formatCode="_ \¥* #,##0.00_ ;_ \¥* \-#,##0.00_ ;_ \¥* &quot;-&quot;??_ ;_ @_ "/>
    <numFmt numFmtId="216" formatCode="#,##0.00\ &quot;₽&quot;"/>
    <numFmt numFmtId="217" formatCode="0.000_ "/>
  </numFmts>
  <fonts count="181">
    <font>
      <sz val="10"/>
      <name val="Arial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0"/>
      <name val="Helv"/>
      <family val="2"/>
    </font>
    <font>
      <sz val="11"/>
      <color indexed="8"/>
      <name val="宋体"/>
      <charset val="134"/>
    </font>
    <font>
      <sz val="8"/>
      <name val="Arial"/>
      <family val="2"/>
      <charset val="204"/>
    </font>
    <font>
      <sz val="10"/>
      <name val="Arial Cyr"/>
      <charset val="204"/>
    </font>
    <font>
      <b/>
      <sz val="8"/>
      <name val="Arial Cyr"/>
      <charset val="204"/>
    </font>
    <font>
      <b/>
      <sz val="8"/>
      <name val="Arial"/>
      <family val="2"/>
      <charset val="204"/>
    </font>
    <font>
      <b/>
      <sz val="8"/>
      <color indexed="8"/>
      <name val="Arial"/>
      <family val="2"/>
      <charset val="204"/>
    </font>
    <font>
      <sz val="10"/>
      <name val="Arial"/>
      <family val="2"/>
    </font>
    <font>
      <b/>
      <sz val="11"/>
      <name val="Arial"/>
      <family val="2"/>
      <charset val="204"/>
    </font>
    <font>
      <sz val="12"/>
      <name val="宋体"/>
      <charset val="134"/>
    </font>
    <font>
      <b/>
      <sz val="10"/>
      <name val="Arial"/>
      <family val="2"/>
      <charset val="204"/>
    </font>
    <font>
      <sz val="8"/>
      <color indexed="81"/>
      <name val="Tahoma"/>
      <family val="2"/>
      <charset val="204"/>
    </font>
    <font>
      <sz val="11"/>
      <name val="Arial"/>
      <family val="2"/>
      <charset val="204"/>
    </font>
    <font>
      <b/>
      <sz val="12"/>
      <name val="Arial"/>
      <family val="2"/>
      <charset val="204"/>
    </font>
    <font>
      <sz val="11"/>
      <color theme="1"/>
      <name val="Calibri"/>
      <family val="2"/>
      <charset val="204"/>
      <scheme val="minor"/>
    </font>
    <font>
      <u/>
      <sz val="10"/>
      <color theme="10"/>
      <name val="Arial"/>
      <family val="2"/>
      <charset val="204"/>
    </font>
    <font>
      <sz val="12"/>
      <name val="宋体"/>
      <family val="3"/>
      <charset val="134"/>
    </font>
    <font>
      <sz val="12"/>
      <name val="Arial"/>
      <family val="2"/>
      <charset val="204"/>
    </font>
    <font>
      <sz val="11"/>
      <color rgb="FF000000"/>
      <name val="Calibri"/>
      <family val="2"/>
      <charset val="204"/>
    </font>
    <font>
      <u/>
      <sz val="10"/>
      <color indexed="12"/>
      <name val="Arial Cyr"/>
      <charset val="204"/>
    </font>
    <font>
      <sz val="9"/>
      <name val="Times New Roman"/>
      <family val="1"/>
      <charset val="204"/>
    </font>
    <font>
      <sz val="10"/>
      <name val="Arial Cyr"/>
      <family val="2"/>
      <charset val="204"/>
    </font>
    <font>
      <sz val="8"/>
      <name val="Times New Roman"/>
      <family val="1"/>
      <charset val="204"/>
    </font>
    <font>
      <sz val="11"/>
      <name val="ＭＳ Ｐゴシック"/>
      <family val="3"/>
      <charset val="128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sz val="12"/>
      <name val="Times New Roman"/>
      <family val="1"/>
    </font>
    <font>
      <sz val="11"/>
      <name val="돋움"/>
      <family val="3"/>
      <charset val="129"/>
    </font>
    <font>
      <sz val="10"/>
      <name val="Helv"/>
    </font>
    <font>
      <sz val="10"/>
      <color indexed="8"/>
      <name val="Arial"/>
      <family val="2"/>
    </font>
    <font>
      <sz val="11"/>
      <color indexed="8"/>
      <name val="Calibri"/>
      <family val="2"/>
    </font>
    <font>
      <sz val="10"/>
      <color indexed="9"/>
      <name val="Arial"/>
      <family val="2"/>
    </font>
    <font>
      <sz val="11"/>
      <color indexed="9"/>
      <name val="Calibri"/>
      <family val="2"/>
    </font>
    <font>
      <b/>
      <sz val="11"/>
      <color indexed="63"/>
      <name val="Calibri"/>
      <family val="2"/>
    </font>
    <font>
      <sz val="11"/>
      <color indexed="16"/>
      <name val="Calibri"/>
      <family val="2"/>
    </font>
    <font>
      <b/>
      <sz val="11"/>
      <color indexed="52"/>
      <name val="Calibri"/>
      <family val="2"/>
    </font>
    <font>
      <sz val="10"/>
      <color indexed="17"/>
      <name val="Arial"/>
      <family val="2"/>
    </font>
    <font>
      <sz val="11"/>
      <color indexed="17"/>
      <name val="Calibri"/>
      <family val="2"/>
    </font>
    <font>
      <b/>
      <sz val="11"/>
      <color indexed="53"/>
      <name val="Calibri"/>
      <family val="2"/>
    </font>
    <font>
      <b/>
      <sz val="10"/>
      <color indexed="52"/>
      <name val="Arial"/>
      <family val="2"/>
    </font>
    <font>
      <b/>
      <sz val="10"/>
      <color indexed="9"/>
      <name val="Arial"/>
      <family val="2"/>
    </font>
    <font>
      <b/>
      <sz val="11"/>
      <color indexed="9"/>
      <name val="Calibri"/>
      <family val="2"/>
    </font>
    <font>
      <sz val="10"/>
      <color indexed="52"/>
      <name val="Arial"/>
      <family val="2"/>
    </font>
    <font>
      <sz val="11"/>
      <color indexed="52"/>
      <name val="Calibri"/>
      <family val="2"/>
    </font>
    <font>
      <sz val="10"/>
      <color indexed="0"/>
      <name val="MS Sans Serif"/>
      <family val="2"/>
    </font>
    <font>
      <sz val="11"/>
      <color indexed="62"/>
      <name val="Calibri"/>
      <family val="2"/>
    </font>
    <font>
      <b/>
      <sz val="11"/>
      <color indexed="8"/>
      <name val="Calibri"/>
      <family val="2"/>
    </font>
    <font>
      <b/>
      <sz val="11"/>
      <color indexed="56"/>
      <name val="Arial"/>
      <family val="2"/>
    </font>
    <font>
      <b/>
      <sz val="11"/>
      <color indexed="56"/>
      <name val="Calibri"/>
      <family val="2"/>
    </font>
    <font>
      <sz val="10"/>
      <color indexed="62"/>
      <name val="Arial"/>
      <family val="2"/>
    </font>
    <font>
      <i/>
      <sz val="11"/>
      <color indexed="23"/>
      <name val="Calibri"/>
      <family val="2"/>
    </font>
    <font>
      <sz val="11"/>
      <name val="ＭＳ Ｐゴシック"/>
      <charset val="128"/>
    </font>
    <font>
      <i/>
      <sz val="10"/>
      <color indexed="23"/>
      <name val="Arial"/>
      <family val="2"/>
    </font>
    <font>
      <b/>
      <sz val="11"/>
      <color indexed="62"/>
      <name val="Calibri"/>
      <family val="2"/>
    </font>
    <font>
      <sz val="10"/>
      <color indexed="20"/>
      <name val="Arial"/>
      <family val="2"/>
    </font>
    <font>
      <sz val="11"/>
      <color indexed="20"/>
      <name val="Calibri"/>
      <family val="2"/>
    </font>
    <font>
      <sz val="11"/>
      <color indexed="48"/>
      <name val="Calibri"/>
      <family val="2"/>
    </font>
    <font>
      <sz val="11"/>
      <color indexed="53"/>
      <name val="Calibri"/>
      <family val="2"/>
    </font>
    <font>
      <sz val="10"/>
      <color indexed="60"/>
      <name val="Arial"/>
      <family val="2"/>
    </font>
    <font>
      <sz val="11"/>
      <color indexed="60"/>
      <name val="Calibri"/>
      <family val="2"/>
    </font>
    <font>
      <sz val="11"/>
      <color indexed="8"/>
      <name val="ＭＳ Ｐゴシック"/>
      <family val="3"/>
      <charset val="128"/>
    </font>
    <font>
      <b/>
      <i/>
      <sz val="10"/>
      <name val="Arial"/>
      <family val="2"/>
    </font>
    <font>
      <b/>
      <sz val="10"/>
      <color indexed="63"/>
      <name val="Arial"/>
      <family val="2"/>
    </font>
    <font>
      <b/>
      <sz val="10"/>
      <color indexed="39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</font>
    <font>
      <sz val="10"/>
      <color indexed="8"/>
      <name val="Arial"/>
      <family val="2"/>
      <charset val="204"/>
    </font>
    <font>
      <sz val="10"/>
      <color indexed="39"/>
      <name val="Arial"/>
      <family val="2"/>
    </font>
    <font>
      <b/>
      <sz val="16"/>
      <color indexed="23"/>
      <name val="Arial"/>
      <family val="2"/>
      <charset val="204"/>
    </font>
    <font>
      <sz val="10"/>
      <color indexed="10"/>
      <name val="Arial"/>
      <family val="2"/>
    </font>
    <font>
      <b/>
      <sz val="18"/>
      <color indexed="62"/>
      <name val="Cambria"/>
      <family val="1"/>
    </font>
    <font>
      <sz val="11"/>
      <name val="ＭＳ ゴシック"/>
      <charset val="128"/>
    </font>
    <font>
      <sz val="11"/>
      <color indexed="10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Arial"/>
      <family val="2"/>
    </font>
    <font>
      <b/>
      <sz val="15"/>
      <color indexed="56"/>
      <name val="Calibri"/>
      <family val="2"/>
    </font>
    <font>
      <b/>
      <sz val="13"/>
      <color indexed="56"/>
      <name val="Arial"/>
      <family val="2"/>
    </font>
    <font>
      <b/>
      <sz val="13"/>
      <color indexed="56"/>
      <name val="Calibri"/>
      <family val="2"/>
    </font>
    <font>
      <b/>
      <sz val="18"/>
      <color indexed="56"/>
      <name val="Cambria"/>
      <family val="1"/>
    </font>
    <font>
      <u/>
      <sz val="9"/>
      <color indexed="12"/>
      <name val="Calibri"/>
      <family val="2"/>
      <charset val="204"/>
    </font>
    <font>
      <u/>
      <sz val="10"/>
      <color indexed="12"/>
      <name val="Arial"/>
      <family val="2"/>
      <charset val="204"/>
    </font>
    <font>
      <b/>
      <sz val="10"/>
      <name val="MS Sans"/>
      <family val="1"/>
    </font>
    <font>
      <sz val="11"/>
      <color indexed="8"/>
      <name val="맑은 고딕"/>
      <family val="3"/>
      <charset val="129"/>
    </font>
    <font>
      <u/>
      <sz val="10"/>
      <color indexed="12"/>
      <name val="Arial Cyr"/>
      <family val="2"/>
      <charset val="204"/>
    </font>
    <font>
      <sz val="10"/>
      <color indexed="8"/>
      <name val="Humanst521 BT"/>
      <family val="2"/>
    </font>
    <font>
      <b/>
      <sz val="12"/>
      <name val="Arial MT"/>
      <family val="2"/>
      <charset val="204"/>
    </font>
    <font>
      <sz val="12"/>
      <name val="Arial MT"/>
      <family val="2"/>
      <charset val="204"/>
    </font>
    <font>
      <sz val="10"/>
      <name val="MS Serif"/>
      <family val="1"/>
      <charset val="204"/>
    </font>
    <font>
      <sz val="10"/>
      <color indexed="16"/>
      <name val="MS Serif"/>
      <family val="1"/>
      <charset val="204"/>
    </font>
    <font>
      <sz val="10"/>
      <name val="Geneva"/>
      <family val="2"/>
      <charset val="204"/>
    </font>
    <font>
      <b/>
      <sz val="8"/>
      <name val="MS Sans Serif"/>
      <family val="2"/>
      <charset val="204"/>
    </font>
    <font>
      <sz val="8"/>
      <name val="Arial Cyr"/>
      <family val="2"/>
      <charset val="204"/>
    </font>
    <font>
      <sz val="8"/>
      <name val="MS Sans Serif"/>
      <family val="2"/>
      <charset val="204"/>
    </font>
    <font>
      <sz val="10"/>
      <name val="Arial"/>
      <family val="2"/>
      <charset val="186"/>
    </font>
    <font>
      <u/>
      <sz val="11"/>
      <color theme="10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0"/>
      <color theme="1"/>
      <name val="Meiryo UI"/>
      <family val="2"/>
      <charset val="128"/>
    </font>
    <font>
      <sz val="11"/>
      <color theme="1"/>
      <name val="Calibri"/>
      <family val="2"/>
      <charset val="134"/>
      <scheme val="minor"/>
    </font>
    <font>
      <sz val="11"/>
      <color theme="1"/>
      <name val="Calibri"/>
      <family val="3"/>
      <charset val="134"/>
      <scheme val="minor"/>
    </font>
    <font>
      <sz val="10"/>
      <color theme="1"/>
      <name val="Calibri"/>
      <family val="3"/>
      <charset val="134"/>
      <scheme val="minor"/>
    </font>
    <font>
      <sz val="10"/>
      <color indexed="8"/>
      <name val="宋体"/>
      <family val="3"/>
      <charset val="134"/>
    </font>
    <font>
      <sz val="10"/>
      <color indexed="64"/>
      <name val="Arial"/>
      <family val="2"/>
    </font>
    <font>
      <sz val="9"/>
      <color theme="1"/>
      <name val="Calibri"/>
      <family val="2"/>
      <scheme val="minor"/>
    </font>
    <font>
      <b/>
      <sz val="10"/>
      <color indexed="64"/>
      <name val="Arial"/>
      <family val="2"/>
    </font>
    <font>
      <sz val="10"/>
      <color theme="1"/>
      <name val="Arial"/>
      <family val="2"/>
      <charset val="134"/>
    </font>
    <font>
      <sz val="8"/>
      <name val="Arial"/>
      <family val="2"/>
    </font>
    <font>
      <sz val="11"/>
      <color indexed="8"/>
      <name val="Calibri"/>
      <family val="2"/>
      <scheme val="minor"/>
    </font>
    <font>
      <b/>
      <sz val="25"/>
      <color rgb="FF0070C0"/>
      <name val="Arial"/>
      <family val="2"/>
      <charset val="204"/>
    </font>
    <font>
      <sz val="10"/>
      <name val="Gilroy light"/>
      <charset val="204"/>
    </font>
    <font>
      <sz val="8"/>
      <name val="Tahoma"/>
      <family val="2"/>
      <charset val="204"/>
    </font>
    <font>
      <i/>
      <sz val="8"/>
      <name val="Tahoma"/>
      <family val="2"/>
      <charset val="204"/>
    </font>
    <font>
      <sz val="10"/>
      <name val="Tahoma"/>
      <family val="2"/>
      <charset val="204"/>
    </font>
    <font>
      <sz val="9"/>
      <name val="Tahoma"/>
      <family val="2"/>
      <charset val="204"/>
    </font>
    <font>
      <sz val="30"/>
      <name val="Tahoma"/>
      <family val="2"/>
      <charset val="204"/>
    </font>
    <font>
      <sz val="16"/>
      <name val="Tahoma"/>
      <family val="2"/>
      <charset val="204"/>
    </font>
    <font>
      <b/>
      <sz val="8"/>
      <name val="Tahoma"/>
      <family val="2"/>
      <charset val="204"/>
    </font>
    <font>
      <b/>
      <vertAlign val="superscript"/>
      <sz val="8"/>
      <name val="Tahoma"/>
      <family val="2"/>
      <charset val="204"/>
    </font>
    <font>
      <b/>
      <sz val="9"/>
      <name val="Tahoma"/>
      <family val="2"/>
      <charset val="204"/>
    </font>
    <font>
      <sz val="16"/>
      <color indexed="9"/>
      <name val="Tahoma"/>
      <family val="2"/>
      <charset val="204"/>
    </font>
    <font>
      <sz val="12"/>
      <color theme="0"/>
      <name val="Tahoma"/>
      <family val="2"/>
      <charset val="204"/>
    </font>
    <font>
      <sz val="10"/>
      <color theme="1"/>
      <name val="Tahoma"/>
      <family val="2"/>
      <charset val="204"/>
    </font>
    <font>
      <sz val="9"/>
      <color theme="1"/>
      <name val="Tahoma"/>
      <family val="2"/>
      <charset val="204"/>
    </font>
    <font>
      <sz val="12"/>
      <name val="Tahoma"/>
      <family val="2"/>
      <charset val="204"/>
    </font>
    <font>
      <sz val="10"/>
      <color indexed="9"/>
      <name val="Tahoma"/>
      <family val="2"/>
      <charset val="204"/>
    </font>
    <font>
      <sz val="10"/>
      <color theme="0"/>
      <name val="Tahoma"/>
      <family val="2"/>
      <charset val="204"/>
    </font>
    <font>
      <i/>
      <sz val="9"/>
      <name val="Tahoma"/>
      <family val="2"/>
      <charset val="204"/>
    </font>
    <font>
      <sz val="12"/>
      <color indexed="9"/>
      <name val="Tahoma"/>
      <family val="2"/>
      <charset val="204"/>
    </font>
    <font>
      <sz val="8"/>
      <color theme="1"/>
      <name val="Tahoma"/>
      <family val="2"/>
      <charset val="204"/>
    </font>
    <font>
      <sz val="14"/>
      <color rgb="FFFF0000"/>
      <name val="Tahoma"/>
      <family val="2"/>
      <charset val="204"/>
    </font>
    <font>
      <sz val="16"/>
      <color theme="0"/>
      <name val="Tahoma"/>
      <family val="2"/>
      <charset val="204"/>
    </font>
    <font>
      <sz val="9"/>
      <color rgb="FFFF0000"/>
      <name val="Tahoma"/>
      <family val="2"/>
      <charset val="204"/>
    </font>
    <font>
      <sz val="11"/>
      <name val="Tahoma"/>
      <family val="2"/>
      <charset val="204"/>
    </font>
    <font>
      <sz val="10"/>
      <color rgb="FFFF0000"/>
      <name val="Tahoma"/>
      <family val="2"/>
      <charset val="204"/>
    </font>
    <font>
      <sz val="7"/>
      <name val="Tahoma"/>
      <family val="2"/>
      <charset val="204"/>
    </font>
    <font>
      <b/>
      <sz val="10"/>
      <name val="Tahoma"/>
      <family val="2"/>
      <charset val="204"/>
    </font>
    <font>
      <sz val="8"/>
      <color indexed="8"/>
      <name val="Tahoma"/>
      <family val="2"/>
      <charset val="204"/>
    </font>
    <font>
      <i/>
      <sz val="10"/>
      <name val="Tahoma"/>
      <family val="2"/>
      <charset val="204"/>
    </font>
    <font>
      <vertAlign val="superscript"/>
      <sz val="8"/>
      <name val="Tahoma"/>
      <family val="2"/>
      <charset val="204"/>
    </font>
    <font>
      <sz val="12"/>
      <color rgb="FFFF0000"/>
      <name val="Tahoma"/>
      <family val="2"/>
      <charset val="204"/>
    </font>
    <font>
      <sz val="11"/>
      <color theme="1"/>
      <name val="Tahoma"/>
      <family val="2"/>
      <charset val="204"/>
    </font>
    <font>
      <sz val="8"/>
      <color rgb="FFFF0000"/>
      <name val="Tahoma"/>
      <family val="2"/>
      <charset val="204"/>
    </font>
    <font>
      <i/>
      <sz val="16"/>
      <name val="Tahoma"/>
      <family val="2"/>
      <charset val="204"/>
    </font>
    <font>
      <b/>
      <sz val="8"/>
      <color indexed="8"/>
      <name val="Tahoma"/>
      <family val="2"/>
      <charset val="204"/>
    </font>
    <font>
      <sz val="16"/>
      <color indexed="8"/>
      <name val="Tahoma"/>
      <family val="2"/>
      <charset val="204"/>
    </font>
    <font>
      <b/>
      <sz val="10"/>
      <color theme="0"/>
      <name val="Tahoma"/>
      <family val="2"/>
      <charset val="204"/>
    </font>
    <font>
      <b/>
      <vertAlign val="superscript"/>
      <sz val="10"/>
      <color theme="0"/>
      <name val="Tahoma"/>
      <family val="2"/>
      <charset val="204"/>
    </font>
    <font>
      <b/>
      <i/>
      <sz val="16"/>
      <name val="Tahoma"/>
      <family val="2"/>
      <charset val="204"/>
    </font>
    <font>
      <b/>
      <i/>
      <sz val="9"/>
      <name val="Tahoma"/>
      <family val="2"/>
      <charset val="204"/>
    </font>
    <font>
      <b/>
      <sz val="16"/>
      <name val="Tahoma"/>
      <family val="2"/>
      <charset val="204"/>
    </font>
    <font>
      <sz val="16"/>
      <color theme="1"/>
      <name val="Tahoma"/>
      <family val="2"/>
      <charset val="204"/>
    </font>
    <font>
      <sz val="16"/>
      <color rgb="FFFF0000"/>
      <name val="Tahoma"/>
      <family val="2"/>
      <charset val="204"/>
    </font>
    <font>
      <b/>
      <sz val="14"/>
      <color rgb="FFFF0000"/>
      <name val="Tahoma"/>
      <family val="2"/>
      <charset val="204"/>
    </font>
    <font>
      <b/>
      <sz val="10"/>
      <color rgb="FFFF0000"/>
      <name val="Tahoma"/>
      <family val="2"/>
      <charset val="204"/>
    </font>
    <font>
      <b/>
      <sz val="8"/>
      <color rgb="FFFF0000"/>
      <name val="Tahoma"/>
      <family val="2"/>
      <charset val="204"/>
    </font>
    <font>
      <sz val="10"/>
      <color indexed="10"/>
      <name val="Tahoma"/>
      <family val="2"/>
      <charset val="204"/>
    </font>
    <font>
      <b/>
      <i/>
      <sz val="10"/>
      <name val="Tahoma"/>
      <family val="2"/>
      <charset val="204"/>
    </font>
    <font>
      <b/>
      <sz val="10"/>
      <color indexed="10"/>
      <name val="Tahoma"/>
      <family val="2"/>
      <charset val="204"/>
    </font>
    <font>
      <b/>
      <sz val="16"/>
      <color indexed="10"/>
      <name val="Tahoma"/>
      <family val="2"/>
      <charset val="204"/>
    </font>
    <font>
      <u/>
      <sz val="10"/>
      <color theme="10"/>
      <name val="Tahoma"/>
      <family val="2"/>
      <charset val="204"/>
    </font>
  </fonts>
  <fills count="7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31"/>
      </patternFill>
    </fill>
    <fill>
      <patternFill patternType="solid">
        <fgColor indexed="40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9"/>
      </patternFill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47"/>
      </patternFill>
    </fill>
    <fill>
      <patternFill patternType="solid">
        <fgColor indexed="54"/>
      </patternFill>
    </fill>
    <fill>
      <patternFill patternType="solid">
        <fgColor indexed="11"/>
      </patternFill>
    </fill>
    <fill>
      <patternFill patternType="solid">
        <fgColor indexed="57"/>
      </patternFill>
    </fill>
    <fill>
      <patternFill patternType="solid">
        <fgColor indexed="22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4"/>
        <bgColor indexed="24"/>
      </patternFill>
    </fill>
    <fill>
      <patternFill patternType="solid">
        <fgColor indexed="48"/>
        <bgColor indexed="48"/>
      </patternFill>
    </fill>
    <fill>
      <patternFill patternType="solid">
        <fgColor indexed="10"/>
      </patternFill>
    </fill>
    <fill>
      <patternFill patternType="solid">
        <fgColor indexed="15"/>
        <bgColor indexed="15"/>
      </patternFill>
    </fill>
    <fill>
      <patternFill patternType="solid">
        <fgColor indexed="45"/>
        <bgColor indexed="45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1"/>
        <bgColor indexed="41"/>
      </patternFill>
    </fill>
    <fill>
      <patternFill patternType="solid">
        <fgColor indexed="40"/>
        <bgColor indexed="40"/>
      </patternFill>
    </fill>
    <fill>
      <patternFill patternType="solid">
        <fgColor indexed="22"/>
        <bgColor indexed="22"/>
      </patternFill>
    </fill>
    <fill>
      <patternFill patternType="solid">
        <fgColor indexed="23"/>
        <bgColor indexed="23"/>
      </patternFill>
    </fill>
    <fill>
      <patternFill patternType="solid">
        <fgColor indexed="49"/>
        <bgColor indexed="49"/>
      </patternFill>
    </fill>
    <fill>
      <patternFill patternType="solid">
        <fgColor indexed="53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solid">
        <fgColor indexed="9"/>
        <bgColor indexed="9"/>
      </patternFill>
    </fill>
    <fill>
      <patternFill patternType="solid">
        <fgColor indexed="55"/>
      </patternFill>
    </fill>
    <fill>
      <patternFill patternType="solid">
        <fgColor indexed="22"/>
        <bgColor indexed="64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57"/>
      </patternFill>
    </fill>
    <fill>
      <patternFill patternType="solid">
        <fgColor indexed="42"/>
        <bgColor indexed="42"/>
      </patternFill>
    </fill>
    <fill>
      <patternFill patternType="solid">
        <fgColor indexed="22"/>
        <bgColor indexed="31"/>
      </patternFill>
    </fill>
    <fill>
      <patternFill patternType="solid">
        <fgColor indexed="26"/>
        <bgColor indexed="9"/>
      </patternFill>
    </fill>
    <fill>
      <patternFill patternType="solid">
        <fgColor indexed="43"/>
      </patternFill>
    </fill>
    <fill>
      <patternFill patternType="solid">
        <fgColor indexed="54"/>
        <bgColor indexed="23"/>
      </patternFill>
    </fill>
    <fill>
      <patternFill patternType="solid">
        <fgColor indexed="43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50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1"/>
      </patternFill>
    </fill>
    <fill>
      <patternFill patternType="solid">
        <fgColor indexed="31"/>
        <bgColor indexed="42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1" tint="0.499984740745262"/>
        <bgColor indexed="64"/>
      </patternFill>
    </fill>
  </fills>
  <borders count="13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 style="double">
        <color indexed="8"/>
      </top>
      <bottom style="double">
        <color indexed="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medium">
        <color indexed="8"/>
      </top>
      <bottom style="medium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24"/>
      </bottom>
      <diagonal/>
    </border>
    <border>
      <left/>
      <right/>
      <top/>
      <bottom style="medium">
        <color indexed="8"/>
      </bottom>
      <diagonal/>
    </border>
    <border>
      <left/>
      <right/>
      <top/>
      <bottom style="double">
        <color indexed="5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medium">
        <color theme="3"/>
      </left>
      <right style="medium">
        <color theme="3"/>
      </right>
      <top style="medium">
        <color theme="3"/>
      </top>
      <bottom style="medium">
        <color theme="3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/>
      <bottom style="thin">
        <color theme="0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theme="3"/>
      </left>
      <right/>
      <top/>
      <bottom/>
      <diagonal/>
    </border>
    <border>
      <left style="medium">
        <color theme="3"/>
      </left>
      <right/>
      <top style="medium">
        <color theme="3"/>
      </top>
      <bottom style="medium">
        <color theme="3"/>
      </bottom>
      <diagonal/>
    </border>
    <border>
      <left style="thin">
        <color indexed="64"/>
      </left>
      <right style="thin">
        <color indexed="64"/>
      </right>
      <top style="medium">
        <color theme="3"/>
      </top>
      <bottom style="medium">
        <color theme="3"/>
      </bottom>
      <diagonal/>
    </border>
    <border>
      <left style="thin">
        <color indexed="64"/>
      </left>
      <right style="medium">
        <color theme="3"/>
      </right>
      <top style="medium">
        <color theme="3"/>
      </top>
      <bottom style="medium">
        <color theme="3"/>
      </bottom>
      <diagonal/>
    </border>
    <border>
      <left style="medium">
        <color theme="3"/>
      </left>
      <right/>
      <top style="medium">
        <color theme="3"/>
      </top>
      <bottom style="thin">
        <color indexed="64"/>
      </bottom>
      <diagonal/>
    </border>
    <border>
      <left/>
      <right style="thin">
        <color indexed="64"/>
      </right>
      <top style="medium">
        <color theme="3"/>
      </top>
      <bottom style="thin">
        <color indexed="64"/>
      </bottom>
      <diagonal/>
    </border>
    <border>
      <left style="thin">
        <color indexed="64"/>
      </left>
      <right/>
      <top style="medium">
        <color theme="3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theme="3"/>
      </top>
      <bottom/>
      <diagonal/>
    </border>
    <border>
      <left/>
      <right/>
      <top style="medium">
        <color theme="3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theme="3"/>
      </top>
      <bottom style="thin">
        <color indexed="64"/>
      </bottom>
      <diagonal/>
    </border>
    <border>
      <left style="medium">
        <color indexed="64"/>
      </left>
      <right style="medium">
        <color theme="3"/>
      </right>
      <top style="medium">
        <color theme="3"/>
      </top>
      <bottom/>
      <diagonal/>
    </border>
    <border>
      <left style="medium">
        <color theme="3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theme="3"/>
      </right>
      <top/>
      <bottom style="medium">
        <color indexed="64"/>
      </bottom>
      <diagonal/>
    </border>
    <border>
      <left style="medium">
        <color theme="3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theme="3"/>
      </right>
      <top style="medium">
        <color indexed="64"/>
      </top>
      <bottom style="medium">
        <color indexed="64"/>
      </bottom>
      <diagonal/>
    </border>
    <border>
      <left style="medium">
        <color theme="3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theme="3"/>
      </right>
      <top style="thin">
        <color indexed="64"/>
      </top>
      <bottom style="thin">
        <color indexed="64"/>
      </bottom>
      <diagonal/>
    </border>
    <border>
      <left style="medium">
        <color theme="3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theme="3"/>
      </right>
      <top/>
      <bottom/>
      <diagonal/>
    </border>
    <border>
      <left style="medium">
        <color theme="3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theme="3"/>
      </right>
      <top/>
      <bottom style="thin">
        <color indexed="64"/>
      </bottom>
      <diagonal/>
    </border>
    <border>
      <left style="thin">
        <color indexed="64"/>
      </left>
      <right style="medium">
        <color theme="3"/>
      </right>
      <top style="thin">
        <color indexed="64"/>
      </top>
      <bottom/>
      <diagonal/>
    </border>
    <border>
      <left style="medium">
        <color theme="3"/>
      </left>
      <right style="thin">
        <color indexed="64"/>
      </right>
      <top style="thin">
        <color indexed="64"/>
      </top>
      <bottom/>
      <diagonal/>
    </border>
    <border>
      <left style="medium">
        <color theme="3"/>
      </left>
      <right/>
      <top style="thin">
        <color indexed="64"/>
      </top>
      <bottom style="thin">
        <color indexed="64"/>
      </bottom>
      <diagonal/>
    </border>
    <border>
      <left style="medium">
        <color theme="3"/>
      </left>
      <right/>
      <top style="thin">
        <color indexed="64"/>
      </top>
      <bottom style="medium">
        <color theme="3"/>
      </bottom>
      <diagonal/>
    </border>
    <border>
      <left/>
      <right style="thin">
        <color indexed="64"/>
      </right>
      <top style="thin">
        <color indexed="64"/>
      </top>
      <bottom style="medium">
        <color theme="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theme="3"/>
      </bottom>
      <diagonal/>
    </border>
    <border>
      <left style="thin">
        <color indexed="64"/>
      </left>
      <right style="thin">
        <color indexed="64"/>
      </right>
      <top/>
      <bottom style="medium">
        <color theme="3"/>
      </bottom>
      <diagonal/>
    </border>
    <border>
      <left style="thin">
        <color indexed="64"/>
      </left>
      <right style="medium">
        <color theme="3"/>
      </right>
      <top style="thin">
        <color indexed="64"/>
      </top>
      <bottom style="medium">
        <color theme="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 style="medium">
        <color theme="3"/>
      </right>
      <top style="medium">
        <color indexed="64"/>
      </top>
      <bottom style="thin">
        <color indexed="64"/>
      </bottom>
      <diagonal/>
    </border>
    <border>
      <left style="medium">
        <color theme="3"/>
      </left>
      <right/>
      <top style="thin">
        <color indexed="64"/>
      </top>
      <bottom style="medium">
        <color indexed="64"/>
      </bottom>
      <diagonal/>
    </border>
    <border>
      <left style="medium">
        <color theme="3"/>
      </left>
      <right style="thin">
        <color indexed="64"/>
      </right>
      <top style="thin">
        <color indexed="64"/>
      </top>
      <bottom style="medium">
        <color theme="3"/>
      </bottom>
      <diagonal/>
    </border>
    <border>
      <left/>
      <right style="thin">
        <color indexed="64"/>
      </right>
      <top/>
      <bottom style="medium">
        <color theme="3"/>
      </bottom>
      <diagonal/>
    </border>
    <border>
      <left style="thin">
        <color indexed="64"/>
      </left>
      <right/>
      <top style="thin">
        <color indexed="64"/>
      </top>
      <bottom style="medium">
        <color theme="3"/>
      </bottom>
      <diagonal/>
    </border>
    <border>
      <left/>
      <right/>
      <top style="thin">
        <color indexed="64"/>
      </top>
      <bottom style="medium">
        <color theme="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ashed">
        <color indexed="64"/>
      </bottom>
      <diagonal/>
    </border>
    <border>
      <left style="thin">
        <color indexed="64"/>
      </left>
      <right style="thin">
        <color indexed="64"/>
      </right>
      <top style="dashed">
        <color indexed="64"/>
      </top>
      <bottom style="dashed">
        <color indexed="64"/>
      </bottom>
      <diagonal/>
    </border>
    <border>
      <left style="thin">
        <color indexed="64"/>
      </left>
      <right style="thin">
        <color indexed="64"/>
      </right>
      <top style="dashed">
        <color indexed="64"/>
      </top>
      <bottom style="thin">
        <color indexed="64"/>
      </bottom>
      <diagonal/>
    </border>
    <border>
      <left style="medium">
        <color theme="3"/>
      </left>
      <right style="thin">
        <color theme="1"/>
      </right>
      <top style="thin">
        <color indexed="64"/>
      </top>
      <bottom style="medium">
        <color theme="1"/>
      </bottom>
      <diagonal/>
    </border>
    <border>
      <left style="medium">
        <color theme="3"/>
      </left>
      <right style="thin">
        <color theme="1"/>
      </right>
      <top style="thin">
        <color indexed="64"/>
      </top>
      <bottom style="thin">
        <color indexed="64"/>
      </bottom>
      <diagonal/>
    </border>
    <border>
      <left style="medium">
        <color theme="3"/>
      </left>
      <right style="thin">
        <color theme="1"/>
      </right>
      <top style="thin">
        <color indexed="64"/>
      </top>
      <bottom style="medium">
        <color theme="3"/>
      </bottom>
      <diagonal/>
    </border>
    <border>
      <left style="thin">
        <color indexed="64"/>
      </left>
      <right/>
      <top style="thin">
        <color indexed="64"/>
      </top>
      <bottom style="medium">
        <color rgb="FF002060"/>
      </bottom>
      <diagonal/>
    </border>
    <border>
      <left/>
      <right/>
      <top style="thin">
        <color indexed="64"/>
      </top>
      <bottom style="medium">
        <color rgb="FF002060"/>
      </bottom>
      <diagonal/>
    </border>
    <border>
      <left/>
      <right style="thin">
        <color indexed="64"/>
      </right>
      <top style="thin">
        <color indexed="64"/>
      </top>
      <bottom style="medium">
        <color rgb="FF002060"/>
      </bottom>
      <diagonal/>
    </border>
    <border>
      <left style="thin">
        <color indexed="64"/>
      </left>
      <right style="medium">
        <color theme="3"/>
      </right>
      <top/>
      <bottom style="medium">
        <color indexed="64"/>
      </bottom>
      <diagonal/>
    </border>
    <border>
      <left style="medium">
        <color rgb="FF333399"/>
      </left>
      <right/>
      <top style="medium">
        <color rgb="FF333399"/>
      </top>
      <bottom style="thin">
        <color indexed="64"/>
      </bottom>
      <diagonal/>
    </border>
    <border>
      <left/>
      <right style="thin">
        <color indexed="64"/>
      </right>
      <top style="medium">
        <color rgb="FF333399"/>
      </top>
      <bottom style="thin">
        <color indexed="64"/>
      </bottom>
      <diagonal/>
    </border>
    <border>
      <left/>
      <right/>
      <top style="medium">
        <color rgb="FF333399"/>
      </top>
      <bottom style="thin">
        <color indexed="64"/>
      </bottom>
      <diagonal/>
    </border>
    <border>
      <left style="thin">
        <color indexed="64"/>
      </left>
      <right/>
      <top style="medium">
        <color rgb="FF333399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rgb="FF333399"/>
      </top>
      <bottom/>
      <diagonal/>
    </border>
    <border>
      <left style="medium">
        <color indexed="64"/>
      </left>
      <right style="medium">
        <color indexed="64"/>
      </right>
      <top style="medium">
        <color rgb="FF333399"/>
      </top>
      <bottom style="thin">
        <color indexed="64"/>
      </bottom>
      <diagonal/>
    </border>
    <border>
      <left style="medium">
        <color indexed="64"/>
      </left>
      <right style="medium">
        <color rgb="FF333399"/>
      </right>
      <top style="medium">
        <color rgb="FF333399"/>
      </top>
      <bottom/>
      <diagonal/>
    </border>
    <border>
      <left style="medium">
        <color rgb="FF333399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rgb="FF333399"/>
      </right>
      <top/>
      <bottom style="medium">
        <color indexed="64"/>
      </bottom>
      <diagonal/>
    </border>
    <border>
      <left style="medium">
        <color rgb="FF333399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rgb="FF333399"/>
      </right>
      <top style="medium">
        <color indexed="64"/>
      </top>
      <bottom style="medium">
        <color indexed="64"/>
      </bottom>
      <diagonal/>
    </border>
    <border>
      <left style="medium">
        <color rgb="FF333399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rgb="FF333399"/>
      </right>
      <top style="thin">
        <color indexed="64"/>
      </top>
      <bottom style="thin">
        <color indexed="64"/>
      </bottom>
      <diagonal/>
    </border>
    <border>
      <left style="medium">
        <color rgb="FF333399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333399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rgb="FF333399"/>
      </right>
      <top style="thin">
        <color indexed="64"/>
      </top>
      <bottom/>
      <diagonal/>
    </border>
    <border>
      <left style="medium">
        <color rgb="FF333399"/>
      </left>
      <right style="thin">
        <color indexed="64"/>
      </right>
      <top/>
      <bottom style="medium">
        <color theme="3"/>
      </bottom>
      <diagonal/>
    </border>
    <border>
      <left style="thin">
        <color indexed="64"/>
      </left>
      <right style="medium">
        <color rgb="FF333399"/>
      </right>
      <top/>
      <bottom style="medium">
        <color indexed="64"/>
      </bottom>
      <diagonal/>
    </border>
    <border>
      <left style="medium">
        <color rgb="FF333399"/>
      </left>
      <right/>
      <top/>
      <bottom style="medium">
        <color indexed="64"/>
      </bottom>
      <diagonal/>
    </border>
    <border>
      <left/>
      <right style="medium">
        <color rgb="FF333399"/>
      </right>
      <top/>
      <bottom style="medium">
        <color indexed="64"/>
      </bottom>
      <diagonal/>
    </border>
    <border>
      <left style="medium">
        <color rgb="FF333399"/>
      </left>
      <right/>
      <top style="thin">
        <color indexed="64"/>
      </top>
      <bottom style="thin">
        <color indexed="64"/>
      </bottom>
      <diagonal/>
    </border>
    <border>
      <left style="medium">
        <color rgb="FF333399"/>
      </left>
      <right/>
      <top style="thin">
        <color indexed="64"/>
      </top>
      <bottom style="medium">
        <color rgb="FF333399"/>
      </bottom>
      <diagonal/>
    </border>
    <border>
      <left style="thin">
        <color indexed="64"/>
      </left>
      <right style="thin">
        <color indexed="64"/>
      </right>
      <top/>
      <bottom style="medium">
        <color rgb="FF333399"/>
      </bottom>
      <diagonal/>
    </border>
    <border>
      <left/>
      <right style="thin">
        <color indexed="64"/>
      </right>
      <top/>
      <bottom style="medium">
        <color rgb="FF33339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rgb="FF333399"/>
      </bottom>
      <diagonal/>
    </border>
    <border>
      <left style="thin">
        <color indexed="64"/>
      </left>
      <right style="medium">
        <color rgb="FF333399"/>
      </right>
      <top style="thin">
        <color indexed="64"/>
      </top>
      <bottom style="medium">
        <color rgb="FF333399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theme="1"/>
      </left>
      <right style="thin">
        <color indexed="64"/>
      </right>
      <top style="medium">
        <color theme="1"/>
      </top>
      <bottom style="medium">
        <color theme="1"/>
      </bottom>
      <diagonal/>
    </border>
    <border>
      <left style="thin">
        <color indexed="64"/>
      </left>
      <right style="thin">
        <color indexed="64"/>
      </right>
      <top style="medium">
        <color theme="1"/>
      </top>
      <bottom style="medium">
        <color theme="1"/>
      </bottom>
      <diagonal/>
    </border>
    <border>
      <left style="thin">
        <color indexed="64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medium">
        <color rgb="FF333399"/>
      </left>
      <right style="thin">
        <color indexed="64"/>
      </right>
      <top style="thin">
        <color theme="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theme="1"/>
      </top>
      <bottom style="thin">
        <color indexed="64"/>
      </bottom>
      <diagonal/>
    </border>
    <border>
      <left style="thin">
        <color indexed="64"/>
      </left>
      <right style="medium">
        <color rgb="FF333399"/>
      </right>
      <top style="thin">
        <color theme="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theme="1"/>
      </bottom>
      <diagonal/>
    </border>
    <border>
      <left/>
      <right/>
      <top style="thin">
        <color indexed="64"/>
      </top>
      <bottom/>
      <diagonal/>
    </border>
    <border>
      <left style="medium">
        <color rgb="FF333399"/>
      </left>
      <right/>
      <top/>
      <bottom/>
      <diagonal/>
    </border>
  </borders>
  <cellStyleXfs count="2199">
    <xf numFmtId="0" fontId="0" fillId="0" borderId="0"/>
    <xf numFmtId="0" fontId="14" fillId="0" borderId="0"/>
    <xf numFmtId="0" fontId="7" fillId="0" borderId="0" applyNumberFormat="0" applyBorder="0" applyAlignment="0" applyProtection="0">
      <alignment vertical="center"/>
    </xf>
    <xf numFmtId="0" fontId="16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21" fillId="0" borderId="0"/>
    <xf numFmtId="0" fontId="6" fillId="0" borderId="0"/>
    <xf numFmtId="0" fontId="10" fillId="0" borderId="0"/>
    <xf numFmtId="0" fontId="10" fillId="0" borderId="0"/>
    <xf numFmtId="165" fontId="6" fillId="0" borderId="0" applyFont="0" applyFill="0" applyBorder="0" applyAlignment="0" applyProtection="0"/>
    <xf numFmtId="0" fontId="8" fillId="0" borderId="0"/>
    <xf numFmtId="0" fontId="7" fillId="0" borderId="0"/>
    <xf numFmtId="43" fontId="6" fillId="0" borderId="0" applyFont="0" applyFill="0" applyBorder="0" applyAlignment="0" applyProtection="0"/>
    <xf numFmtId="0" fontId="23" fillId="0" borderId="0"/>
    <xf numFmtId="9" fontId="6" fillId="0" borderId="0" applyFont="0" applyFill="0" applyBorder="0" applyAlignment="0" applyProtection="0"/>
    <xf numFmtId="0" fontId="10" fillId="0" borderId="0"/>
    <xf numFmtId="0" fontId="5" fillId="0" borderId="0"/>
    <xf numFmtId="0" fontId="10" fillId="0" borderId="0"/>
    <xf numFmtId="0" fontId="4" fillId="0" borderId="0"/>
    <xf numFmtId="43" fontId="6" fillId="0" borderId="0" applyFont="0" applyFill="0" applyBorder="0" applyAlignment="0" applyProtection="0"/>
    <xf numFmtId="0" fontId="4" fillId="0" borderId="0"/>
    <xf numFmtId="0" fontId="14" fillId="0" borderId="0"/>
    <xf numFmtId="0" fontId="9" fillId="0" borderId="0"/>
    <xf numFmtId="43" fontId="9" fillId="0" borderId="0" applyFont="0" applyFill="0" applyBorder="0" applyAlignment="0" applyProtection="0"/>
    <xf numFmtId="0" fontId="23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6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6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6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4" fillId="0" borderId="0"/>
    <xf numFmtId="0" fontId="6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6" fillId="0" borderId="0"/>
    <xf numFmtId="0" fontId="1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4" fillId="0" borderId="0"/>
    <xf numFmtId="0" fontId="48" fillId="0" borderId="0"/>
    <xf numFmtId="0" fontId="7" fillId="0" borderId="0" applyNumberFormat="0" applyBorder="0" applyAlignment="0" applyProtection="0">
      <alignment vertical="center"/>
    </xf>
    <xf numFmtId="0" fontId="7" fillId="0" borderId="0" applyNumberFormat="0" applyBorder="0" applyAlignment="0" applyProtection="0">
      <alignment vertical="center"/>
    </xf>
    <xf numFmtId="0" fontId="49" fillId="0" borderId="0"/>
    <xf numFmtId="0" fontId="6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6" fillId="0" borderId="0"/>
    <xf numFmtId="0" fontId="1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6" fillId="0" borderId="0"/>
    <xf numFmtId="0" fontId="1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6" fillId="0" borderId="0"/>
    <xf numFmtId="0" fontId="1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4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0" fillId="0" borderId="0"/>
    <xf numFmtId="0" fontId="50" fillId="0" borderId="0"/>
    <xf numFmtId="0" fontId="6" fillId="0" borderId="0"/>
    <xf numFmtId="0" fontId="7" fillId="0" borderId="0"/>
    <xf numFmtId="0" fontId="14" fillId="0" borderId="0"/>
    <xf numFmtId="0" fontId="48" fillId="0" borderId="0"/>
    <xf numFmtId="0" fontId="49" fillId="0" borderId="0"/>
    <xf numFmtId="0" fontId="31" fillId="10" borderId="0" applyNumberFormat="0" applyBorder="0" applyAlignment="0" applyProtection="0"/>
    <xf numFmtId="0" fontId="51" fillId="11" borderId="0" applyNumberFormat="0" applyBorder="0" applyAlignment="0" applyProtection="0"/>
    <xf numFmtId="0" fontId="31" fillId="10" borderId="0" applyNumberFormat="0" applyBorder="0" applyAlignment="0" applyProtection="0"/>
    <xf numFmtId="0" fontId="31" fillId="12" borderId="0" applyNumberFormat="0" applyBorder="0" applyAlignment="0" applyProtection="0"/>
    <xf numFmtId="0" fontId="51" fillId="13" borderId="0" applyNumberFormat="0" applyBorder="0" applyAlignment="0" applyProtection="0"/>
    <xf numFmtId="0" fontId="31" fillId="12" borderId="0" applyNumberFormat="0" applyBorder="0" applyAlignment="0" applyProtection="0"/>
    <xf numFmtId="0" fontId="31" fillId="14" borderId="0" applyNumberFormat="0" applyBorder="0" applyAlignment="0" applyProtection="0"/>
    <xf numFmtId="0" fontId="51" fillId="15" borderId="0" applyNumberFormat="0" applyBorder="0" applyAlignment="0" applyProtection="0"/>
    <xf numFmtId="0" fontId="31" fillId="14" borderId="0" applyNumberFormat="0" applyBorder="0" applyAlignment="0" applyProtection="0"/>
    <xf numFmtId="0" fontId="31" fillId="16" borderId="0" applyNumberFormat="0" applyBorder="0" applyAlignment="0" applyProtection="0"/>
    <xf numFmtId="0" fontId="51" fillId="17" borderId="0" applyNumberFormat="0" applyBorder="0" applyAlignment="0" applyProtection="0"/>
    <xf numFmtId="0" fontId="31" fillId="16" borderId="0" applyNumberFormat="0" applyBorder="0" applyAlignment="0" applyProtection="0"/>
    <xf numFmtId="0" fontId="31" fillId="18" borderId="0" applyNumberFormat="0" applyBorder="0" applyAlignment="0" applyProtection="0"/>
    <xf numFmtId="0" fontId="51" fillId="19" borderId="0" applyNumberFormat="0" applyBorder="0" applyAlignment="0" applyProtection="0"/>
    <xf numFmtId="0" fontId="31" fillId="18" borderId="0" applyNumberFormat="0" applyBorder="0" applyAlignment="0" applyProtection="0"/>
    <xf numFmtId="0" fontId="31" fillId="20" borderId="0" applyNumberFormat="0" applyBorder="0" applyAlignment="0" applyProtection="0"/>
    <xf numFmtId="0" fontId="51" fillId="12" borderId="0" applyNumberFormat="0" applyBorder="0" applyAlignment="0" applyProtection="0"/>
    <xf numFmtId="0" fontId="31" fillId="20" borderId="0" applyNumberFormat="0" applyBorder="0" applyAlignment="0" applyProtection="0"/>
    <xf numFmtId="0" fontId="52" fillId="10" borderId="0" applyNumberFormat="0" applyBorder="0" applyAlignment="0" applyProtection="0"/>
    <xf numFmtId="0" fontId="52" fillId="12" borderId="0" applyNumberFormat="0" applyBorder="0" applyAlignment="0" applyProtection="0"/>
    <xf numFmtId="0" fontId="52" fillId="14" borderId="0" applyNumberFormat="0" applyBorder="0" applyAlignment="0" applyProtection="0"/>
    <xf numFmtId="0" fontId="52" fillId="16" borderId="0" applyNumberFormat="0" applyBorder="0" applyAlignment="0" applyProtection="0"/>
    <xf numFmtId="0" fontId="52" fillId="18" borderId="0" applyNumberFormat="0" applyBorder="0" applyAlignment="0" applyProtection="0"/>
    <xf numFmtId="0" fontId="52" fillId="20" borderId="0" applyNumberFormat="0" applyBorder="0" applyAlignment="0" applyProtection="0"/>
    <xf numFmtId="0" fontId="51" fillId="10" borderId="0" applyNumberFormat="0" applyBorder="0" applyAlignment="0" applyProtection="0"/>
    <xf numFmtId="0" fontId="51" fillId="10" borderId="0" applyNumberFormat="0" applyBorder="0" applyAlignment="0" applyProtection="0"/>
    <xf numFmtId="0" fontId="51" fillId="10" borderId="0" applyNumberFormat="0" applyBorder="0" applyAlignment="0" applyProtection="0"/>
    <xf numFmtId="0" fontId="51" fillId="10" borderId="0" applyNumberFormat="0" applyBorder="0" applyAlignment="0" applyProtection="0"/>
    <xf numFmtId="0" fontId="51" fillId="10" borderId="0" applyNumberFormat="0" applyBorder="0" applyAlignment="0" applyProtection="0"/>
    <xf numFmtId="0" fontId="52" fillId="10" borderId="0" applyNumberFormat="0" applyBorder="0" applyAlignment="0" applyProtection="0"/>
    <xf numFmtId="0" fontId="51" fillId="10" borderId="0" applyNumberFormat="0" applyBorder="0" applyAlignment="0" applyProtection="0"/>
    <xf numFmtId="0" fontId="51" fillId="10" borderId="0" applyNumberFormat="0" applyBorder="0" applyAlignment="0" applyProtection="0"/>
    <xf numFmtId="0" fontId="51" fillId="10" borderId="0" applyNumberFormat="0" applyBorder="0" applyAlignment="0" applyProtection="0"/>
    <xf numFmtId="0" fontId="52" fillId="10" borderId="0" applyNumberFormat="0" applyBorder="0" applyAlignment="0" applyProtection="0"/>
    <xf numFmtId="0" fontId="51" fillId="10" borderId="0" applyNumberFormat="0" applyBorder="0" applyAlignment="0" applyProtection="0"/>
    <xf numFmtId="0" fontId="51" fillId="10" borderId="0" applyNumberFormat="0" applyBorder="0" applyAlignment="0" applyProtection="0"/>
    <xf numFmtId="0" fontId="52" fillId="10" borderId="0" applyNumberFormat="0" applyBorder="0" applyAlignment="0" applyProtection="0"/>
    <xf numFmtId="0" fontId="51" fillId="10" borderId="0" applyNumberFormat="0" applyBorder="0" applyAlignment="0" applyProtection="0"/>
    <xf numFmtId="0" fontId="52" fillId="10" borderId="0" applyNumberFormat="0" applyBorder="0" applyAlignment="0" applyProtection="0"/>
    <xf numFmtId="0" fontId="51" fillId="12" borderId="0" applyNumberFormat="0" applyBorder="0" applyAlignment="0" applyProtection="0"/>
    <xf numFmtId="0" fontId="51" fillId="12" borderId="0" applyNumberFormat="0" applyBorder="0" applyAlignment="0" applyProtection="0"/>
    <xf numFmtId="0" fontId="51" fillId="12" borderId="0" applyNumberFormat="0" applyBorder="0" applyAlignment="0" applyProtection="0"/>
    <xf numFmtId="0" fontId="51" fillId="12" borderId="0" applyNumberFormat="0" applyBorder="0" applyAlignment="0" applyProtection="0"/>
    <xf numFmtId="0" fontId="51" fillId="12" borderId="0" applyNumberFormat="0" applyBorder="0" applyAlignment="0" applyProtection="0"/>
    <xf numFmtId="0" fontId="52" fillId="12" borderId="0" applyNumberFormat="0" applyBorder="0" applyAlignment="0" applyProtection="0"/>
    <xf numFmtId="0" fontId="51" fillId="12" borderId="0" applyNumberFormat="0" applyBorder="0" applyAlignment="0" applyProtection="0"/>
    <xf numFmtId="0" fontId="51" fillId="12" borderId="0" applyNumberFormat="0" applyBorder="0" applyAlignment="0" applyProtection="0"/>
    <xf numFmtId="0" fontId="51" fillId="12" borderId="0" applyNumberFormat="0" applyBorder="0" applyAlignment="0" applyProtection="0"/>
    <xf numFmtId="0" fontId="52" fillId="12" borderId="0" applyNumberFormat="0" applyBorder="0" applyAlignment="0" applyProtection="0"/>
    <xf numFmtId="0" fontId="51" fillId="12" borderId="0" applyNumberFormat="0" applyBorder="0" applyAlignment="0" applyProtection="0"/>
    <xf numFmtId="0" fontId="51" fillId="12" borderId="0" applyNumberFormat="0" applyBorder="0" applyAlignment="0" applyProtection="0"/>
    <xf numFmtId="0" fontId="52" fillId="12" borderId="0" applyNumberFormat="0" applyBorder="0" applyAlignment="0" applyProtection="0"/>
    <xf numFmtId="0" fontId="51" fillId="12" borderId="0" applyNumberFormat="0" applyBorder="0" applyAlignment="0" applyProtection="0"/>
    <xf numFmtId="0" fontId="52" fillId="12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2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2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2" fillId="14" borderId="0" applyNumberFormat="0" applyBorder="0" applyAlignment="0" applyProtection="0"/>
    <xf numFmtId="0" fontId="51" fillId="14" borderId="0" applyNumberFormat="0" applyBorder="0" applyAlignment="0" applyProtection="0"/>
    <xf numFmtId="0" fontId="52" fillId="14" borderId="0" applyNumberFormat="0" applyBorder="0" applyAlignment="0" applyProtection="0"/>
    <xf numFmtId="0" fontId="51" fillId="16" borderId="0" applyNumberFormat="0" applyBorder="0" applyAlignment="0" applyProtection="0"/>
    <xf numFmtId="0" fontId="51" fillId="16" borderId="0" applyNumberFormat="0" applyBorder="0" applyAlignment="0" applyProtection="0"/>
    <xf numFmtId="0" fontId="51" fillId="16" borderId="0" applyNumberFormat="0" applyBorder="0" applyAlignment="0" applyProtection="0"/>
    <xf numFmtId="0" fontId="51" fillId="16" borderId="0" applyNumberFormat="0" applyBorder="0" applyAlignment="0" applyProtection="0"/>
    <xf numFmtId="0" fontId="51" fillId="16" borderId="0" applyNumberFormat="0" applyBorder="0" applyAlignment="0" applyProtection="0"/>
    <xf numFmtId="0" fontId="52" fillId="16" borderId="0" applyNumberFormat="0" applyBorder="0" applyAlignment="0" applyProtection="0"/>
    <xf numFmtId="0" fontId="51" fillId="16" borderId="0" applyNumberFormat="0" applyBorder="0" applyAlignment="0" applyProtection="0"/>
    <xf numFmtId="0" fontId="51" fillId="16" borderId="0" applyNumberFormat="0" applyBorder="0" applyAlignment="0" applyProtection="0"/>
    <xf numFmtId="0" fontId="51" fillId="16" borderId="0" applyNumberFormat="0" applyBorder="0" applyAlignment="0" applyProtection="0"/>
    <xf numFmtId="0" fontId="52" fillId="16" borderId="0" applyNumberFormat="0" applyBorder="0" applyAlignment="0" applyProtection="0"/>
    <xf numFmtId="0" fontId="51" fillId="16" borderId="0" applyNumberFormat="0" applyBorder="0" applyAlignment="0" applyProtection="0"/>
    <xf numFmtId="0" fontId="51" fillId="16" borderId="0" applyNumberFormat="0" applyBorder="0" applyAlignment="0" applyProtection="0"/>
    <xf numFmtId="0" fontId="52" fillId="16" borderId="0" applyNumberFormat="0" applyBorder="0" applyAlignment="0" applyProtection="0"/>
    <xf numFmtId="0" fontId="51" fillId="16" borderId="0" applyNumberFormat="0" applyBorder="0" applyAlignment="0" applyProtection="0"/>
    <xf numFmtId="0" fontId="52" fillId="16" borderId="0" applyNumberFormat="0" applyBorder="0" applyAlignment="0" applyProtection="0"/>
    <xf numFmtId="0" fontId="51" fillId="18" borderId="0" applyNumberFormat="0" applyBorder="0" applyAlignment="0" applyProtection="0"/>
    <xf numFmtId="0" fontId="51" fillId="18" borderId="0" applyNumberFormat="0" applyBorder="0" applyAlignment="0" applyProtection="0"/>
    <xf numFmtId="0" fontId="51" fillId="18" borderId="0" applyNumberFormat="0" applyBorder="0" applyAlignment="0" applyProtection="0"/>
    <xf numFmtId="0" fontId="51" fillId="18" borderId="0" applyNumberFormat="0" applyBorder="0" applyAlignment="0" applyProtection="0"/>
    <xf numFmtId="0" fontId="51" fillId="18" borderId="0" applyNumberFormat="0" applyBorder="0" applyAlignment="0" applyProtection="0"/>
    <xf numFmtId="0" fontId="52" fillId="18" borderId="0" applyNumberFormat="0" applyBorder="0" applyAlignment="0" applyProtection="0"/>
    <xf numFmtId="0" fontId="51" fillId="18" borderId="0" applyNumberFormat="0" applyBorder="0" applyAlignment="0" applyProtection="0"/>
    <xf numFmtId="0" fontId="51" fillId="18" borderId="0" applyNumberFormat="0" applyBorder="0" applyAlignment="0" applyProtection="0"/>
    <xf numFmtId="0" fontId="51" fillId="18" borderId="0" applyNumberFormat="0" applyBorder="0" applyAlignment="0" applyProtection="0"/>
    <xf numFmtId="0" fontId="52" fillId="18" borderId="0" applyNumberFormat="0" applyBorder="0" applyAlignment="0" applyProtection="0"/>
    <xf numFmtId="0" fontId="51" fillId="18" borderId="0" applyNumberFormat="0" applyBorder="0" applyAlignment="0" applyProtection="0"/>
    <xf numFmtId="0" fontId="51" fillId="18" borderId="0" applyNumberFormat="0" applyBorder="0" applyAlignment="0" applyProtection="0"/>
    <xf numFmtId="0" fontId="52" fillId="18" borderId="0" applyNumberFormat="0" applyBorder="0" applyAlignment="0" applyProtection="0"/>
    <xf numFmtId="0" fontId="51" fillId="18" borderId="0" applyNumberFormat="0" applyBorder="0" applyAlignment="0" applyProtection="0"/>
    <xf numFmtId="0" fontId="52" fillId="18" borderId="0" applyNumberFormat="0" applyBorder="0" applyAlignment="0" applyProtection="0"/>
    <xf numFmtId="0" fontId="51" fillId="20" borderId="0" applyNumberFormat="0" applyBorder="0" applyAlignment="0" applyProtection="0"/>
    <xf numFmtId="0" fontId="51" fillId="20" borderId="0" applyNumberFormat="0" applyBorder="0" applyAlignment="0" applyProtection="0"/>
    <xf numFmtId="0" fontId="51" fillId="20" borderId="0" applyNumberFormat="0" applyBorder="0" applyAlignment="0" applyProtection="0"/>
    <xf numFmtId="0" fontId="51" fillId="20" borderId="0" applyNumberFormat="0" applyBorder="0" applyAlignment="0" applyProtection="0"/>
    <xf numFmtId="0" fontId="51" fillId="20" borderId="0" applyNumberFormat="0" applyBorder="0" applyAlignment="0" applyProtection="0"/>
    <xf numFmtId="0" fontId="52" fillId="20" borderId="0" applyNumberFormat="0" applyBorder="0" applyAlignment="0" applyProtection="0"/>
    <xf numFmtId="0" fontId="51" fillId="20" borderId="0" applyNumberFormat="0" applyBorder="0" applyAlignment="0" applyProtection="0"/>
    <xf numFmtId="0" fontId="51" fillId="20" borderId="0" applyNumberFormat="0" applyBorder="0" applyAlignment="0" applyProtection="0"/>
    <xf numFmtId="0" fontId="51" fillId="20" borderId="0" applyNumberFormat="0" applyBorder="0" applyAlignment="0" applyProtection="0"/>
    <xf numFmtId="0" fontId="52" fillId="20" borderId="0" applyNumberFormat="0" applyBorder="0" applyAlignment="0" applyProtection="0"/>
    <xf numFmtId="0" fontId="51" fillId="20" borderId="0" applyNumberFormat="0" applyBorder="0" applyAlignment="0" applyProtection="0"/>
    <xf numFmtId="0" fontId="51" fillId="20" borderId="0" applyNumberFormat="0" applyBorder="0" applyAlignment="0" applyProtection="0"/>
    <xf numFmtId="0" fontId="52" fillId="20" borderId="0" applyNumberFormat="0" applyBorder="0" applyAlignment="0" applyProtection="0"/>
    <xf numFmtId="0" fontId="51" fillId="20" borderId="0" applyNumberFormat="0" applyBorder="0" applyAlignment="0" applyProtection="0"/>
    <xf numFmtId="0" fontId="52" fillId="2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19" borderId="0" applyNumberFormat="0" applyBorder="0" applyAlignment="0" applyProtection="0"/>
    <xf numFmtId="0" fontId="51" fillId="21" borderId="0" applyNumberFormat="0" applyBorder="0" applyAlignment="0" applyProtection="0"/>
    <xf numFmtId="0" fontId="31" fillId="19" borderId="0" applyNumberFormat="0" applyBorder="0" applyAlignment="0" applyProtection="0"/>
    <xf numFmtId="0" fontId="31" fillId="13" borderId="0" applyNumberFormat="0" applyBorder="0" applyAlignment="0" applyProtection="0"/>
    <xf numFmtId="0" fontId="51" fillId="13" borderId="0" applyNumberFormat="0" applyBorder="0" applyAlignment="0" applyProtection="0"/>
    <xf numFmtId="0" fontId="31" fillId="13" borderId="0" applyNumberFormat="0" applyBorder="0" applyAlignment="0" applyProtection="0"/>
    <xf numFmtId="0" fontId="31" fillId="22" borderId="0" applyNumberFormat="0" applyBorder="0" applyAlignment="0" applyProtection="0"/>
    <xf numFmtId="0" fontId="51" fillId="23" borderId="0" applyNumberFormat="0" applyBorder="0" applyAlignment="0" applyProtection="0"/>
    <xf numFmtId="0" fontId="31" fillId="22" borderId="0" applyNumberFormat="0" applyBorder="0" applyAlignment="0" applyProtection="0"/>
    <xf numFmtId="0" fontId="31" fillId="16" borderId="0" applyNumberFormat="0" applyBorder="0" applyAlignment="0" applyProtection="0"/>
    <xf numFmtId="0" fontId="51" fillId="24" borderId="0" applyNumberFormat="0" applyBorder="0" applyAlignment="0" applyProtection="0"/>
    <xf numFmtId="0" fontId="31" fillId="16" borderId="0" applyNumberFormat="0" applyBorder="0" applyAlignment="0" applyProtection="0"/>
    <xf numFmtId="0" fontId="31" fillId="19" borderId="0" applyNumberFormat="0" applyBorder="0" applyAlignment="0" applyProtection="0"/>
    <xf numFmtId="0" fontId="51" fillId="21" borderId="0" applyNumberFormat="0" applyBorder="0" applyAlignment="0" applyProtection="0"/>
    <xf numFmtId="0" fontId="31" fillId="19" borderId="0" applyNumberFormat="0" applyBorder="0" applyAlignment="0" applyProtection="0"/>
    <xf numFmtId="0" fontId="31" fillId="25" borderId="0" applyNumberFormat="0" applyBorder="0" applyAlignment="0" applyProtection="0"/>
    <xf numFmtId="0" fontId="51" fillId="20" borderId="0" applyNumberFormat="0" applyBorder="0" applyAlignment="0" applyProtection="0"/>
    <xf numFmtId="0" fontId="31" fillId="25" borderId="0" applyNumberFormat="0" applyBorder="0" applyAlignment="0" applyProtection="0"/>
    <xf numFmtId="0" fontId="52" fillId="19" borderId="0" applyNumberFormat="0" applyBorder="0" applyAlignment="0" applyProtection="0"/>
    <xf numFmtId="0" fontId="52" fillId="13" borderId="0" applyNumberFormat="0" applyBorder="0" applyAlignment="0" applyProtection="0"/>
    <xf numFmtId="0" fontId="52" fillId="22" borderId="0" applyNumberFormat="0" applyBorder="0" applyAlignment="0" applyProtection="0"/>
    <xf numFmtId="0" fontId="52" fillId="16" borderId="0" applyNumberFormat="0" applyBorder="0" applyAlignment="0" applyProtection="0"/>
    <xf numFmtId="0" fontId="52" fillId="19" borderId="0" applyNumberFormat="0" applyBorder="0" applyAlignment="0" applyProtection="0"/>
    <xf numFmtId="0" fontId="52" fillId="25" borderId="0" applyNumberFormat="0" applyBorder="0" applyAlignment="0" applyProtection="0"/>
    <xf numFmtId="0" fontId="51" fillId="19" borderId="0" applyNumberFormat="0" applyBorder="0" applyAlignment="0" applyProtection="0"/>
    <xf numFmtId="0" fontId="51" fillId="19" borderId="0" applyNumberFormat="0" applyBorder="0" applyAlignment="0" applyProtection="0"/>
    <xf numFmtId="0" fontId="51" fillId="19" borderId="0" applyNumberFormat="0" applyBorder="0" applyAlignment="0" applyProtection="0"/>
    <xf numFmtId="0" fontId="51" fillId="19" borderId="0" applyNumberFormat="0" applyBorder="0" applyAlignment="0" applyProtection="0"/>
    <xf numFmtId="0" fontId="51" fillId="19" borderId="0" applyNumberFormat="0" applyBorder="0" applyAlignment="0" applyProtection="0"/>
    <xf numFmtId="0" fontId="52" fillId="19" borderId="0" applyNumberFormat="0" applyBorder="0" applyAlignment="0" applyProtection="0"/>
    <xf numFmtId="0" fontId="51" fillId="19" borderId="0" applyNumberFormat="0" applyBorder="0" applyAlignment="0" applyProtection="0"/>
    <xf numFmtId="0" fontId="51" fillId="19" borderId="0" applyNumberFormat="0" applyBorder="0" applyAlignment="0" applyProtection="0"/>
    <xf numFmtId="0" fontId="51" fillId="19" borderId="0" applyNumberFormat="0" applyBorder="0" applyAlignment="0" applyProtection="0"/>
    <xf numFmtId="0" fontId="52" fillId="19" borderId="0" applyNumberFormat="0" applyBorder="0" applyAlignment="0" applyProtection="0"/>
    <xf numFmtId="0" fontId="51" fillId="19" borderId="0" applyNumberFormat="0" applyBorder="0" applyAlignment="0" applyProtection="0"/>
    <xf numFmtId="0" fontId="51" fillId="19" borderId="0" applyNumberFormat="0" applyBorder="0" applyAlignment="0" applyProtection="0"/>
    <xf numFmtId="0" fontId="52" fillId="19" borderId="0" applyNumberFormat="0" applyBorder="0" applyAlignment="0" applyProtection="0"/>
    <xf numFmtId="0" fontId="51" fillId="19" borderId="0" applyNumberFormat="0" applyBorder="0" applyAlignment="0" applyProtection="0"/>
    <xf numFmtId="0" fontId="52" fillId="19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2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2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2" fillId="13" borderId="0" applyNumberFormat="0" applyBorder="0" applyAlignment="0" applyProtection="0"/>
    <xf numFmtId="0" fontId="51" fillId="13" borderId="0" applyNumberFormat="0" applyBorder="0" applyAlignment="0" applyProtection="0"/>
    <xf numFmtId="0" fontId="52" fillId="13" borderId="0" applyNumberFormat="0" applyBorder="0" applyAlignment="0" applyProtection="0"/>
    <xf numFmtId="0" fontId="51" fillId="22" borderId="0" applyNumberFormat="0" applyBorder="0" applyAlignment="0" applyProtection="0"/>
    <xf numFmtId="0" fontId="51" fillId="22" borderId="0" applyNumberFormat="0" applyBorder="0" applyAlignment="0" applyProtection="0"/>
    <xf numFmtId="0" fontId="51" fillId="22" borderId="0" applyNumberFormat="0" applyBorder="0" applyAlignment="0" applyProtection="0"/>
    <xf numFmtId="0" fontId="51" fillId="22" borderId="0" applyNumberFormat="0" applyBorder="0" applyAlignment="0" applyProtection="0"/>
    <xf numFmtId="0" fontId="51" fillId="22" borderId="0" applyNumberFormat="0" applyBorder="0" applyAlignment="0" applyProtection="0"/>
    <xf numFmtId="0" fontId="52" fillId="22" borderId="0" applyNumberFormat="0" applyBorder="0" applyAlignment="0" applyProtection="0"/>
    <xf numFmtId="0" fontId="51" fillId="22" borderId="0" applyNumberFormat="0" applyBorder="0" applyAlignment="0" applyProtection="0"/>
    <xf numFmtId="0" fontId="51" fillId="22" borderId="0" applyNumberFormat="0" applyBorder="0" applyAlignment="0" applyProtection="0"/>
    <xf numFmtId="0" fontId="51" fillId="22" borderId="0" applyNumberFormat="0" applyBorder="0" applyAlignment="0" applyProtection="0"/>
    <xf numFmtId="0" fontId="52" fillId="22" borderId="0" applyNumberFormat="0" applyBorder="0" applyAlignment="0" applyProtection="0"/>
    <xf numFmtId="0" fontId="51" fillId="22" borderId="0" applyNumberFormat="0" applyBorder="0" applyAlignment="0" applyProtection="0"/>
    <xf numFmtId="0" fontId="51" fillId="22" borderId="0" applyNumberFormat="0" applyBorder="0" applyAlignment="0" applyProtection="0"/>
    <xf numFmtId="0" fontId="52" fillId="22" borderId="0" applyNumberFormat="0" applyBorder="0" applyAlignment="0" applyProtection="0"/>
    <xf numFmtId="0" fontId="51" fillId="22" borderId="0" applyNumberFormat="0" applyBorder="0" applyAlignment="0" applyProtection="0"/>
    <xf numFmtId="0" fontId="52" fillId="22" borderId="0" applyNumberFormat="0" applyBorder="0" applyAlignment="0" applyProtection="0"/>
    <xf numFmtId="0" fontId="51" fillId="16" borderId="0" applyNumberFormat="0" applyBorder="0" applyAlignment="0" applyProtection="0"/>
    <xf numFmtId="0" fontId="51" fillId="16" borderId="0" applyNumberFormat="0" applyBorder="0" applyAlignment="0" applyProtection="0"/>
    <xf numFmtId="0" fontId="51" fillId="16" borderId="0" applyNumberFormat="0" applyBorder="0" applyAlignment="0" applyProtection="0"/>
    <xf numFmtId="0" fontId="51" fillId="16" borderId="0" applyNumberFormat="0" applyBorder="0" applyAlignment="0" applyProtection="0"/>
    <xf numFmtId="0" fontId="51" fillId="16" borderId="0" applyNumberFormat="0" applyBorder="0" applyAlignment="0" applyProtection="0"/>
    <xf numFmtId="0" fontId="52" fillId="16" borderId="0" applyNumberFormat="0" applyBorder="0" applyAlignment="0" applyProtection="0"/>
    <xf numFmtId="0" fontId="51" fillId="16" borderId="0" applyNumberFormat="0" applyBorder="0" applyAlignment="0" applyProtection="0"/>
    <xf numFmtId="0" fontId="51" fillId="16" borderId="0" applyNumberFormat="0" applyBorder="0" applyAlignment="0" applyProtection="0"/>
    <xf numFmtId="0" fontId="51" fillId="16" borderId="0" applyNumberFormat="0" applyBorder="0" applyAlignment="0" applyProtection="0"/>
    <xf numFmtId="0" fontId="52" fillId="16" borderId="0" applyNumberFormat="0" applyBorder="0" applyAlignment="0" applyProtection="0"/>
    <xf numFmtId="0" fontId="51" fillId="16" borderId="0" applyNumberFormat="0" applyBorder="0" applyAlignment="0" applyProtection="0"/>
    <xf numFmtId="0" fontId="51" fillId="16" borderId="0" applyNumberFormat="0" applyBorder="0" applyAlignment="0" applyProtection="0"/>
    <xf numFmtId="0" fontId="52" fillId="16" borderId="0" applyNumberFormat="0" applyBorder="0" applyAlignment="0" applyProtection="0"/>
    <xf numFmtId="0" fontId="51" fillId="16" borderId="0" applyNumberFormat="0" applyBorder="0" applyAlignment="0" applyProtection="0"/>
    <xf numFmtId="0" fontId="52" fillId="16" borderId="0" applyNumberFormat="0" applyBorder="0" applyAlignment="0" applyProtection="0"/>
    <xf numFmtId="0" fontId="51" fillId="19" borderId="0" applyNumberFormat="0" applyBorder="0" applyAlignment="0" applyProtection="0"/>
    <xf numFmtId="0" fontId="51" fillId="19" borderId="0" applyNumberFormat="0" applyBorder="0" applyAlignment="0" applyProtection="0"/>
    <xf numFmtId="0" fontId="51" fillId="19" borderId="0" applyNumberFormat="0" applyBorder="0" applyAlignment="0" applyProtection="0"/>
    <xf numFmtId="0" fontId="51" fillId="19" borderId="0" applyNumberFormat="0" applyBorder="0" applyAlignment="0" applyProtection="0"/>
    <xf numFmtId="0" fontId="51" fillId="19" borderId="0" applyNumberFormat="0" applyBorder="0" applyAlignment="0" applyProtection="0"/>
    <xf numFmtId="0" fontId="52" fillId="19" borderId="0" applyNumberFormat="0" applyBorder="0" applyAlignment="0" applyProtection="0"/>
    <xf numFmtId="0" fontId="51" fillId="19" borderId="0" applyNumberFormat="0" applyBorder="0" applyAlignment="0" applyProtection="0"/>
    <xf numFmtId="0" fontId="51" fillId="19" borderId="0" applyNumberFormat="0" applyBorder="0" applyAlignment="0" applyProtection="0"/>
    <xf numFmtId="0" fontId="51" fillId="19" borderId="0" applyNumberFormat="0" applyBorder="0" applyAlignment="0" applyProtection="0"/>
    <xf numFmtId="0" fontId="52" fillId="19" borderId="0" applyNumberFormat="0" applyBorder="0" applyAlignment="0" applyProtection="0"/>
    <xf numFmtId="0" fontId="51" fillId="19" borderId="0" applyNumberFormat="0" applyBorder="0" applyAlignment="0" applyProtection="0"/>
    <xf numFmtId="0" fontId="51" fillId="19" borderId="0" applyNumberFormat="0" applyBorder="0" applyAlignment="0" applyProtection="0"/>
    <xf numFmtId="0" fontId="52" fillId="19" borderId="0" applyNumberFormat="0" applyBorder="0" applyAlignment="0" applyProtection="0"/>
    <xf numFmtId="0" fontId="51" fillId="19" borderId="0" applyNumberFormat="0" applyBorder="0" applyAlignment="0" applyProtection="0"/>
    <xf numFmtId="0" fontId="52" fillId="19" borderId="0" applyNumberFormat="0" applyBorder="0" applyAlignment="0" applyProtection="0"/>
    <xf numFmtId="0" fontId="51" fillId="25" borderId="0" applyNumberFormat="0" applyBorder="0" applyAlignment="0" applyProtection="0"/>
    <xf numFmtId="0" fontId="51" fillId="25" borderId="0" applyNumberFormat="0" applyBorder="0" applyAlignment="0" applyProtection="0"/>
    <xf numFmtId="0" fontId="51" fillId="25" borderId="0" applyNumberFormat="0" applyBorder="0" applyAlignment="0" applyProtection="0"/>
    <xf numFmtId="0" fontId="51" fillId="25" borderId="0" applyNumberFormat="0" applyBorder="0" applyAlignment="0" applyProtection="0"/>
    <xf numFmtId="0" fontId="51" fillId="25" borderId="0" applyNumberFormat="0" applyBorder="0" applyAlignment="0" applyProtection="0"/>
    <xf numFmtId="0" fontId="52" fillId="25" borderId="0" applyNumberFormat="0" applyBorder="0" applyAlignment="0" applyProtection="0"/>
    <xf numFmtId="0" fontId="51" fillId="25" borderId="0" applyNumberFormat="0" applyBorder="0" applyAlignment="0" applyProtection="0"/>
    <xf numFmtId="0" fontId="51" fillId="25" borderId="0" applyNumberFormat="0" applyBorder="0" applyAlignment="0" applyProtection="0"/>
    <xf numFmtId="0" fontId="51" fillId="25" borderId="0" applyNumberFormat="0" applyBorder="0" applyAlignment="0" applyProtection="0"/>
    <xf numFmtId="0" fontId="52" fillId="25" borderId="0" applyNumberFormat="0" applyBorder="0" applyAlignment="0" applyProtection="0"/>
    <xf numFmtId="0" fontId="51" fillId="25" borderId="0" applyNumberFormat="0" applyBorder="0" applyAlignment="0" applyProtection="0"/>
    <xf numFmtId="0" fontId="51" fillId="25" borderId="0" applyNumberFormat="0" applyBorder="0" applyAlignment="0" applyProtection="0"/>
    <xf numFmtId="0" fontId="52" fillId="25" borderId="0" applyNumberFormat="0" applyBorder="0" applyAlignment="0" applyProtection="0"/>
    <xf numFmtId="0" fontId="51" fillId="25" borderId="0" applyNumberFormat="0" applyBorder="0" applyAlignment="0" applyProtection="0"/>
    <xf numFmtId="0" fontId="52" fillId="25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3" borderId="0" applyNumberFormat="0" applyBorder="0" applyAlignment="0" applyProtection="0"/>
    <xf numFmtId="0" fontId="31" fillId="13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25" borderId="0" applyNumberFormat="0" applyBorder="0" applyAlignment="0" applyProtection="0"/>
    <xf numFmtId="0" fontId="31" fillId="25" borderId="0" applyNumberFormat="0" applyBorder="0" applyAlignment="0" applyProtection="0"/>
    <xf numFmtId="0" fontId="32" fillId="26" borderId="0" applyNumberFormat="0" applyBorder="0" applyAlignment="0" applyProtection="0"/>
    <xf numFmtId="0" fontId="53" fillId="21" borderId="0" applyNumberFormat="0" applyBorder="0" applyAlignment="0" applyProtection="0"/>
    <xf numFmtId="0" fontId="32" fillId="13" borderId="0" applyNumberFormat="0" applyBorder="0" applyAlignment="0" applyProtection="0"/>
    <xf numFmtId="0" fontId="53" fillId="13" borderId="0" applyNumberFormat="0" applyBorder="0" applyAlignment="0" applyProtection="0"/>
    <xf numFmtId="0" fontId="32" fillId="22" borderId="0" applyNumberFormat="0" applyBorder="0" applyAlignment="0" applyProtection="0"/>
    <xf numFmtId="0" fontId="53" fillId="23" borderId="0" applyNumberFormat="0" applyBorder="0" applyAlignment="0" applyProtection="0"/>
    <xf numFmtId="0" fontId="32" fillId="27" borderId="0" applyNumberFormat="0" applyBorder="0" applyAlignment="0" applyProtection="0"/>
    <xf numFmtId="0" fontId="53" fillId="24" borderId="0" applyNumberFormat="0" applyBorder="0" applyAlignment="0" applyProtection="0"/>
    <xf numFmtId="0" fontId="32" fillId="28" borderId="0" applyNumberFormat="0" applyBorder="0" applyAlignment="0" applyProtection="0"/>
    <xf numFmtId="0" fontId="53" fillId="21" borderId="0" applyNumberFormat="0" applyBorder="0" applyAlignment="0" applyProtection="0"/>
    <xf numFmtId="0" fontId="32" fillId="29" borderId="0" applyNumberFormat="0" applyBorder="0" applyAlignment="0" applyProtection="0"/>
    <xf numFmtId="0" fontId="53" fillId="20" borderId="0" applyNumberFormat="0" applyBorder="0" applyAlignment="0" applyProtection="0"/>
    <xf numFmtId="0" fontId="54" fillId="26" borderId="0" applyNumberFormat="0" applyBorder="0" applyAlignment="0" applyProtection="0"/>
    <xf numFmtId="0" fontId="54" fillId="13" borderId="0" applyNumberFormat="0" applyBorder="0" applyAlignment="0" applyProtection="0"/>
    <xf numFmtId="0" fontId="54" fillId="22" borderId="0" applyNumberFormat="0" applyBorder="0" applyAlignment="0" applyProtection="0"/>
    <xf numFmtId="0" fontId="54" fillId="27" borderId="0" applyNumberFormat="0" applyBorder="0" applyAlignment="0" applyProtection="0"/>
    <xf numFmtId="0" fontId="54" fillId="28" borderId="0" applyNumberFormat="0" applyBorder="0" applyAlignment="0" applyProtection="0"/>
    <xf numFmtId="0" fontId="54" fillId="29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4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4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4" fillId="26" borderId="0" applyNumberFormat="0" applyBorder="0" applyAlignment="0" applyProtection="0"/>
    <xf numFmtId="0" fontId="53" fillId="26" borderId="0" applyNumberFormat="0" applyBorder="0" applyAlignment="0" applyProtection="0"/>
    <xf numFmtId="0" fontId="54" fillId="26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4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4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4" fillId="13" borderId="0" applyNumberFormat="0" applyBorder="0" applyAlignment="0" applyProtection="0"/>
    <xf numFmtId="0" fontId="53" fillId="13" borderId="0" applyNumberFormat="0" applyBorder="0" applyAlignment="0" applyProtection="0"/>
    <xf numFmtId="0" fontId="54" fillId="13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4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4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4" fillId="22" borderId="0" applyNumberFormat="0" applyBorder="0" applyAlignment="0" applyProtection="0"/>
    <xf numFmtId="0" fontId="53" fillId="22" borderId="0" applyNumberFormat="0" applyBorder="0" applyAlignment="0" applyProtection="0"/>
    <xf numFmtId="0" fontId="54" fillId="22" borderId="0" applyNumberFormat="0" applyBorder="0" applyAlignment="0" applyProtection="0"/>
    <xf numFmtId="0" fontId="53" fillId="27" borderId="0" applyNumberFormat="0" applyBorder="0" applyAlignment="0" applyProtection="0"/>
    <xf numFmtId="0" fontId="53" fillId="27" borderId="0" applyNumberFormat="0" applyBorder="0" applyAlignment="0" applyProtection="0"/>
    <xf numFmtId="0" fontId="53" fillId="27" borderId="0" applyNumberFormat="0" applyBorder="0" applyAlignment="0" applyProtection="0"/>
    <xf numFmtId="0" fontId="53" fillId="27" borderId="0" applyNumberFormat="0" applyBorder="0" applyAlignment="0" applyProtection="0"/>
    <xf numFmtId="0" fontId="53" fillId="27" borderId="0" applyNumberFormat="0" applyBorder="0" applyAlignment="0" applyProtection="0"/>
    <xf numFmtId="0" fontId="54" fillId="27" borderId="0" applyNumberFormat="0" applyBorder="0" applyAlignment="0" applyProtection="0"/>
    <xf numFmtId="0" fontId="53" fillId="27" borderId="0" applyNumberFormat="0" applyBorder="0" applyAlignment="0" applyProtection="0"/>
    <xf numFmtId="0" fontId="53" fillId="27" borderId="0" applyNumberFormat="0" applyBorder="0" applyAlignment="0" applyProtection="0"/>
    <xf numFmtId="0" fontId="53" fillId="27" borderId="0" applyNumberFormat="0" applyBorder="0" applyAlignment="0" applyProtection="0"/>
    <xf numFmtId="0" fontId="54" fillId="27" borderId="0" applyNumberFormat="0" applyBorder="0" applyAlignment="0" applyProtection="0"/>
    <xf numFmtId="0" fontId="53" fillId="27" borderId="0" applyNumberFormat="0" applyBorder="0" applyAlignment="0" applyProtection="0"/>
    <xf numFmtId="0" fontId="53" fillId="27" borderId="0" applyNumberFormat="0" applyBorder="0" applyAlignment="0" applyProtection="0"/>
    <xf numFmtId="0" fontId="54" fillId="27" borderId="0" applyNumberFormat="0" applyBorder="0" applyAlignment="0" applyProtection="0"/>
    <xf numFmtId="0" fontId="53" fillId="27" borderId="0" applyNumberFormat="0" applyBorder="0" applyAlignment="0" applyProtection="0"/>
    <xf numFmtId="0" fontId="54" fillId="27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54" fillId="28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54" fillId="28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54" fillId="28" borderId="0" applyNumberFormat="0" applyBorder="0" applyAlignment="0" applyProtection="0"/>
    <xf numFmtId="0" fontId="53" fillId="28" borderId="0" applyNumberFormat="0" applyBorder="0" applyAlignment="0" applyProtection="0"/>
    <xf numFmtId="0" fontId="54" fillId="28" borderId="0" applyNumberFormat="0" applyBorder="0" applyAlignment="0" applyProtection="0"/>
    <xf numFmtId="0" fontId="53" fillId="29" borderId="0" applyNumberFormat="0" applyBorder="0" applyAlignment="0" applyProtection="0"/>
    <xf numFmtId="0" fontId="53" fillId="29" borderId="0" applyNumberFormat="0" applyBorder="0" applyAlignment="0" applyProtection="0"/>
    <xf numFmtId="0" fontId="53" fillId="29" borderId="0" applyNumberFormat="0" applyBorder="0" applyAlignment="0" applyProtection="0"/>
    <xf numFmtId="0" fontId="53" fillId="29" borderId="0" applyNumberFormat="0" applyBorder="0" applyAlignment="0" applyProtection="0"/>
    <xf numFmtId="0" fontId="53" fillId="29" borderId="0" applyNumberFormat="0" applyBorder="0" applyAlignment="0" applyProtection="0"/>
    <xf numFmtId="0" fontId="54" fillId="29" borderId="0" applyNumberFormat="0" applyBorder="0" applyAlignment="0" applyProtection="0"/>
    <xf numFmtId="0" fontId="53" fillId="29" borderId="0" applyNumberFormat="0" applyBorder="0" applyAlignment="0" applyProtection="0"/>
    <xf numFmtId="0" fontId="53" fillId="29" borderId="0" applyNumberFormat="0" applyBorder="0" applyAlignment="0" applyProtection="0"/>
    <xf numFmtId="0" fontId="53" fillId="29" borderId="0" applyNumberFormat="0" applyBorder="0" applyAlignment="0" applyProtection="0"/>
    <xf numFmtId="0" fontId="54" fillId="29" borderId="0" applyNumberFormat="0" applyBorder="0" applyAlignment="0" applyProtection="0"/>
    <xf numFmtId="0" fontId="53" fillId="29" borderId="0" applyNumberFormat="0" applyBorder="0" applyAlignment="0" applyProtection="0"/>
    <xf numFmtId="0" fontId="53" fillId="29" borderId="0" applyNumberFormat="0" applyBorder="0" applyAlignment="0" applyProtection="0"/>
    <xf numFmtId="0" fontId="54" fillId="29" borderId="0" applyNumberFormat="0" applyBorder="0" applyAlignment="0" applyProtection="0"/>
    <xf numFmtId="0" fontId="53" fillId="29" borderId="0" applyNumberFormat="0" applyBorder="0" applyAlignment="0" applyProtection="0"/>
    <xf numFmtId="0" fontId="54" fillId="29" borderId="0" applyNumberFormat="0" applyBorder="0" applyAlignment="0" applyProtection="0"/>
    <xf numFmtId="0" fontId="32" fillId="26" borderId="0" applyNumberFormat="0" applyBorder="0" applyAlignment="0" applyProtection="0"/>
    <xf numFmtId="0" fontId="32" fillId="13" borderId="0" applyNumberFormat="0" applyBorder="0" applyAlignment="0" applyProtection="0"/>
    <xf numFmtId="0" fontId="32" fillId="22" borderId="0" applyNumberFormat="0" applyBorder="0" applyAlignment="0" applyProtection="0"/>
    <xf numFmtId="0" fontId="32" fillId="27" borderId="0" applyNumberFormat="0" applyBorder="0" applyAlignment="0" applyProtection="0"/>
    <xf numFmtId="0" fontId="32" fillId="28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32" borderId="0" applyNumberFormat="0" applyBorder="0" applyAlignment="0" applyProtection="0"/>
    <xf numFmtId="0" fontId="54" fillId="33" borderId="0" applyNumberFormat="0" applyBorder="0" applyAlignment="0" applyProtection="0"/>
    <xf numFmtId="0" fontId="54" fillId="34" borderId="0" applyNumberFormat="0" applyBorder="0" applyAlignment="0" applyProtection="0"/>
    <xf numFmtId="0" fontId="54" fillId="34" borderId="0" applyNumberFormat="0" applyBorder="0" applyAlignment="0" applyProtection="0"/>
    <xf numFmtId="0" fontId="54" fillId="34" borderId="0" applyNumberFormat="0" applyBorder="0" applyAlignment="0" applyProtection="0"/>
    <xf numFmtId="0" fontId="54" fillId="34" borderId="0" applyNumberFormat="0" applyBorder="0" applyAlignment="0" applyProtection="0"/>
    <xf numFmtId="0" fontId="54" fillId="34" borderId="0" applyNumberFormat="0" applyBorder="0" applyAlignment="0" applyProtection="0"/>
    <xf numFmtId="0" fontId="54" fillId="34" borderId="0" applyNumberFormat="0" applyBorder="0" applyAlignment="0" applyProtection="0"/>
    <xf numFmtId="0" fontId="54" fillId="34" borderId="0" applyNumberFormat="0" applyBorder="0" applyAlignment="0" applyProtection="0"/>
    <xf numFmtId="0" fontId="54" fillId="34" borderId="0" applyNumberFormat="0" applyBorder="0" applyAlignment="0" applyProtection="0"/>
    <xf numFmtId="0" fontId="54" fillId="34" borderId="0" applyNumberFormat="0" applyBorder="0" applyAlignment="0" applyProtection="0"/>
    <xf numFmtId="0" fontId="54" fillId="34" borderId="0" applyNumberFormat="0" applyBorder="0" applyAlignment="0" applyProtection="0"/>
    <xf numFmtId="0" fontId="54" fillId="34" borderId="0" applyNumberFormat="0" applyBorder="0" applyAlignment="0" applyProtection="0"/>
    <xf numFmtId="0" fontId="54" fillId="34" borderId="0" applyNumberFormat="0" applyBorder="0" applyAlignment="0" applyProtection="0"/>
    <xf numFmtId="0" fontId="54" fillId="34" borderId="0" applyNumberFormat="0" applyBorder="0" applyAlignment="0" applyProtection="0"/>
    <xf numFmtId="0" fontId="54" fillId="34" borderId="0" applyNumberFormat="0" applyBorder="0" applyAlignment="0" applyProtection="0"/>
    <xf numFmtId="0" fontId="54" fillId="34" borderId="0" applyNumberFormat="0" applyBorder="0" applyAlignment="0" applyProtection="0"/>
    <xf numFmtId="0" fontId="32" fillId="35" borderId="0" applyNumberFormat="0" applyBorder="0" applyAlignment="0" applyProtection="0"/>
    <xf numFmtId="0" fontId="52" fillId="36" borderId="0" applyNumberFormat="0" applyBorder="0" applyAlignment="0" applyProtection="0"/>
    <xf numFmtId="0" fontId="52" fillId="37" borderId="0" applyNumberFormat="0" applyBorder="0" applyAlignment="0" applyProtection="0"/>
    <xf numFmtId="0" fontId="54" fillId="38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32" fillId="23" borderId="0" applyNumberFormat="0" applyBorder="0" applyAlignment="0" applyProtection="0"/>
    <xf numFmtId="0" fontId="52" fillId="40" borderId="0" applyNumberFormat="0" applyBorder="0" applyAlignment="0" applyProtection="0"/>
    <xf numFmtId="0" fontId="52" fillId="41" borderId="0" applyNumberFormat="0" applyBorder="0" applyAlignment="0" applyProtection="0"/>
    <xf numFmtId="0" fontId="54" fillId="42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32" fillId="27" borderId="0" applyNumberFormat="0" applyBorder="0" applyAlignment="0" applyProtection="0"/>
    <xf numFmtId="0" fontId="52" fillId="41" borderId="0" applyNumberFormat="0" applyBorder="0" applyAlignment="0" applyProtection="0"/>
    <xf numFmtId="0" fontId="52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32" fillId="28" borderId="0" applyNumberFormat="0" applyBorder="0" applyAlignment="0" applyProtection="0"/>
    <xf numFmtId="0" fontId="52" fillId="31" borderId="0" applyNumberFormat="0" applyBorder="0" applyAlignment="0" applyProtection="0"/>
    <xf numFmtId="0" fontId="52" fillId="32" borderId="0" applyNumberFormat="0" applyBorder="0" applyAlignment="0" applyProtection="0"/>
    <xf numFmtId="0" fontId="54" fillId="32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32" fillId="45" borderId="0" applyNumberFormat="0" applyBorder="0" applyAlignment="0" applyProtection="0"/>
    <xf numFmtId="0" fontId="52" fillId="46" borderId="0" applyNumberFormat="0" applyBorder="0" applyAlignment="0" applyProtection="0"/>
    <xf numFmtId="0" fontId="52" fillId="37" borderId="0" applyNumberFormat="0" applyBorder="0" applyAlignment="0" applyProtection="0"/>
    <xf numFmtId="0" fontId="54" fillId="47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30" borderId="0" applyNumberFormat="0" applyBorder="0" applyAlignment="0" applyProtection="0"/>
    <xf numFmtId="0" fontId="54" fillId="35" borderId="0" applyNumberFormat="0" applyBorder="0" applyAlignment="0" applyProtection="0"/>
    <xf numFmtId="0" fontId="54" fillId="23" borderId="0" applyNumberFormat="0" applyBorder="0" applyAlignment="0" applyProtection="0"/>
    <xf numFmtId="0" fontId="54" fillId="27" borderId="0" applyNumberFormat="0" applyBorder="0" applyAlignment="0" applyProtection="0"/>
    <xf numFmtId="0" fontId="54" fillId="28" borderId="0" applyNumberFormat="0" applyBorder="0" applyAlignment="0" applyProtection="0"/>
    <xf numFmtId="0" fontId="54" fillId="45" borderId="0" applyNumberFormat="0" applyBorder="0" applyAlignment="0" applyProtection="0"/>
    <xf numFmtId="0" fontId="29" fillId="0" borderId="0">
      <alignment horizontal="center" wrapText="1"/>
      <protection locked="0"/>
    </xf>
    <xf numFmtId="0" fontId="55" fillId="24" borderId="29" applyNumberFormat="0" applyAlignment="0" applyProtection="0"/>
    <xf numFmtId="0" fontId="55" fillId="24" borderId="29" applyNumberFormat="0" applyAlignment="0" applyProtection="0"/>
    <xf numFmtId="0" fontId="43" fillId="12" borderId="0" applyNumberFormat="0" applyBorder="0" applyAlignment="0" applyProtection="0"/>
    <xf numFmtId="0" fontId="56" fillId="37" borderId="0" applyNumberFormat="0" applyBorder="0" applyAlignment="0" applyProtection="0"/>
    <xf numFmtId="0" fontId="57" fillId="24" borderId="30" applyNumberFormat="0" applyAlignment="0" applyProtection="0"/>
    <xf numFmtId="0" fontId="57" fillId="24" borderId="30" applyNumberFormat="0" applyAlignment="0" applyProtection="0"/>
    <xf numFmtId="0" fontId="6" fillId="0" borderId="0" applyFill="0" applyBorder="0" applyAlignment="0" applyProtection="0"/>
    <xf numFmtId="0" fontId="107" fillId="0" borderId="0"/>
    <xf numFmtId="0" fontId="58" fillId="14" borderId="0" applyNumberFormat="0" applyBorder="0" applyAlignment="0" applyProtection="0"/>
    <xf numFmtId="0" fontId="58" fillId="14" borderId="0" applyNumberFormat="0" applyBorder="0" applyAlignment="0" applyProtection="0"/>
    <xf numFmtId="0" fontId="58" fillId="14" borderId="0" applyNumberFormat="0" applyBorder="0" applyAlignment="0" applyProtection="0"/>
    <xf numFmtId="0" fontId="58" fillId="14" borderId="0" applyNumberFormat="0" applyBorder="0" applyAlignment="0" applyProtection="0"/>
    <xf numFmtId="0" fontId="58" fillId="14" borderId="0" applyNumberFormat="0" applyBorder="0" applyAlignment="0" applyProtection="0"/>
    <xf numFmtId="0" fontId="59" fillId="14" borderId="0" applyNumberFormat="0" applyBorder="0" applyAlignment="0" applyProtection="0"/>
    <xf numFmtId="0" fontId="58" fillId="14" borderId="0" applyNumberFormat="0" applyBorder="0" applyAlignment="0" applyProtection="0"/>
    <xf numFmtId="0" fontId="58" fillId="14" borderId="0" applyNumberFormat="0" applyBorder="0" applyAlignment="0" applyProtection="0"/>
    <xf numFmtId="0" fontId="58" fillId="14" borderId="0" applyNumberFormat="0" applyBorder="0" applyAlignment="0" applyProtection="0"/>
    <xf numFmtId="0" fontId="59" fillId="14" borderId="0" applyNumberFormat="0" applyBorder="0" applyAlignment="0" applyProtection="0"/>
    <xf numFmtId="0" fontId="58" fillId="14" borderId="0" applyNumberFormat="0" applyBorder="0" applyAlignment="0" applyProtection="0"/>
    <xf numFmtId="0" fontId="58" fillId="14" borderId="0" applyNumberFormat="0" applyBorder="0" applyAlignment="0" applyProtection="0"/>
    <xf numFmtId="0" fontId="59" fillId="14" borderId="0" applyNumberFormat="0" applyBorder="0" applyAlignment="0" applyProtection="0"/>
    <xf numFmtId="0" fontId="58" fillId="14" borderId="0" applyNumberFormat="0" applyBorder="0" applyAlignment="0" applyProtection="0"/>
    <xf numFmtId="0" fontId="59" fillId="14" borderId="0" applyNumberFormat="0" applyBorder="0" applyAlignment="0" applyProtection="0"/>
    <xf numFmtId="200" fontId="6" fillId="0" borderId="0" applyFill="0" applyBorder="0" applyAlignment="0"/>
    <xf numFmtId="201" fontId="27" fillId="0" borderId="0" applyFill="0" applyBorder="0" applyAlignment="0"/>
    <xf numFmtId="169" fontId="27" fillId="0" borderId="0" applyFill="0" applyBorder="0" applyAlignment="0"/>
    <xf numFmtId="202" fontId="6" fillId="0" borderId="0" applyFill="0" applyBorder="0" applyAlignment="0"/>
    <xf numFmtId="203" fontId="6" fillId="0" borderId="0" applyFill="0" applyBorder="0" applyAlignment="0"/>
    <xf numFmtId="200" fontId="6" fillId="0" borderId="0" applyFill="0" applyBorder="0" applyAlignment="0"/>
    <xf numFmtId="204" fontId="6" fillId="0" borderId="0" applyFill="0" applyBorder="0" applyAlignment="0"/>
    <xf numFmtId="201" fontId="27" fillId="0" borderId="0" applyFill="0" applyBorder="0" applyAlignment="0"/>
    <xf numFmtId="0" fontId="35" fillId="24" borderId="30" applyNumberFormat="0" applyAlignment="0" applyProtection="0"/>
    <xf numFmtId="0" fontId="60" fillId="49" borderId="30" applyNumberFormat="0" applyAlignment="0" applyProtection="0"/>
    <xf numFmtId="0" fontId="60" fillId="49" borderId="30" applyNumberFormat="0" applyAlignment="0" applyProtection="0"/>
    <xf numFmtId="0" fontId="35" fillId="24" borderId="30" applyNumberFormat="0" applyAlignment="0" applyProtection="0"/>
    <xf numFmtId="0" fontId="61" fillId="24" borderId="30" applyNumberFormat="0" applyAlignment="0" applyProtection="0"/>
    <xf numFmtId="0" fontId="61" fillId="24" borderId="30" applyNumberFormat="0" applyAlignment="0" applyProtection="0"/>
    <xf numFmtId="0" fontId="61" fillId="24" borderId="30" applyNumberFormat="0" applyAlignment="0" applyProtection="0"/>
    <xf numFmtId="0" fontId="61" fillId="24" borderId="30" applyNumberFormat="0" applyAlignment="0" applyProtection="0"/>
    <xf numFmtId="0" fontId="61" fillId="24" borderId="30" applyNumberFormat="0" applyAlignment="0" applyProtection="0"/>
    <xf numFmtId="0" fontId="61" fillId="24" borderId="30" applyNumberFormat="0" applyAlignment="0" applyProtection="0"/>
    <xf numFmtId="0" fontId="61" fillId="24" borderId="30" applyNumberFormat="0" applyAlignment="0" applyProtection="0"/>
    <xf numFmtId="0" fontId="61" fillId="24" borderId="30" applyNumberFormat="0" applyAlignment="0" applyProtection="0"/>
    <xf numFmtId="0" fontId="61" fillId="24" borderId="30" applyNumberFormat="0" applyAlignment="0" applyProtection="0"/>
    <xf numFmtId="0" fontId="57" fillId="24" borderId="30" applyNumberFormat="0" applyAlignment="0" applyProtection="0"/>
    <xf numFmtId="0" fontId="61" fillId="24" borderId="30" applyNumberFormat="0" applyAlignment="0" applyProtection="0"/>
    <xf numFmtId="0" fontId="61" fillId="24" borderId="30" applyNumberFormat="0" applyAlignment="0" applyProtection="0"/>
    <xf numFmtId="0" fontId="61" fillId="24" borderId="30" applyNumberFormat="0" applyAlignment="0" applyProtection="0"/>
    <xf numFmtId="0" fontId="61" fillId="24" borderId="30" applyNumberFormat="0" applyAlignment="0" applyProtection="0"/>
    <xf numFmtId="0" fontId="61" fillId="24" borderId="30" applyNumberFormat="0" applyAlignment="0" applyProtection="0"/>
    <xf numFmtId="0" fontId="61" fillId="24" borderId="30" applyNumberFormat="0" applyAlignment="0" applyProtection="0"/>
    <xf numFmtId="0" fontId="57" fillId="24" borderId="30" applyNumberFormat="0" applyAlignment="0" applyProtection="0"/>
    <xf numFmtId="0" fontId="61" fillId="24" borderId="30" applyNumberFormat="0" applyAlignment="0" applyProtection="0"/>
    <xf numFmtId="0" fontId="61" fillId="24" borderId="30" applyNumberFormat="0" applyAlignment="0" applyProtection="0"/>
    <xf numFmtId="0" fontId="61" fillId="24" borderId="30" applyNumberFormat="0" applyAlignment="0" applyProtection="0"/>
    <xf numFmtId="0" fontId="61" fillId="24" borderId="30" applyNumberFormat="0" applyAlignment="0" applyProtection="0"/>
    <xf numFmtId="0" fontId="57" fillId="24" borderId="30" applyNumberFormat="0" applyAlignment="0" applyProtection="0"/>
    <xf numFmtId="0" fontId="61" fillId="24" borderId="30" applyNumberFormat="0" applyAlignment="0" applyProtection="0"/>
    <xf numFmtId="0" fontId="61" fillId="24" borderId="30" applyNumberFormat="0" applyAlignment="0" applyProtection="0"/>
    <xf numFmtId="0" fontId="61" fillId="24" borderId="30" applyNumberFormat="0" applyAlignment="0" applyProtection="0"/>
    <xf numFmtId="0" fontId="57" fillId="24" borderId="30" applyNumberFormat="0" applyAlignment="0" applyProtection="0"/>
    <xf numFmtId="0" fontId="62" fillId="50" borderId="31" applyNumberFormat="0" applyAlignment="0" applyProtection="0"/>
    <xf numFmtId="0" fontId="62" fillId="50" borderId="31" applyNumberFormat="0" applyAlignment="0" applyProtection="0"/>
    <xf numFmtId="0" fontId="62" fillId="50" borderId="31" applyNumberFormat="0" applyAlignment="0" applyProtection="0"/>
    <xf numFmtId="0" fontId="62" fillId="50" borderId="31" applyNumberFormat="0" applyAlignment="0" applyProtection="0"/>
    <xf numFmtId="0" fontId="62" fillId="50" borderId="31" applyNumberFormat="0" applyAlignment="0" applyProtection="0"/>
    <xf numFmtId="0" fontId="63" fillId="50" borderId="31" applyNumberFormat="0" applyAlignment="0" applyProtection="0"/>
    <xf numFmtId="0" fontId="62" fillId="50" borderId="31" applyNumberFormat="0" applyAlignment="0" applyProtection="0"/>
    <xf numFmtId="0" fontId="62" fillId="50" borderId="31" applyNumberFormat="0" applyAlignment="0" applyProtection="0"/>
    <xf numFmtId="0" fontId="62" fillId="50" borderId="31" applyNumberFormat="0" applyAlignment="0" applyProtection="0"/>
    <xf numFmtId="0" fontId="63" fillId="50" borderId="31" applyNumberFormat="0" applyAlignment="0" applyProtection="0"/>
    <xf numFmtId="0" fontId="62" fillId="50" borderId="31" applyNumberFormat="0" applyAlignment="0" applyProtection="0"/>
    <xf numFmtId="0" fontId="62" fillId="50" borderId="31" applyNumberFormat="0" applyAlignment="0" applyProtection="0"/>
    <xf numFmtId="0" fontId="63" fillId="50" borderId="31" applyNumberFormat="0" applyAlignment="0" applyProtection="0"/>
    <xf numFmtId="0" fontId="62" fillId="50" borderId="31" applyNumberFormat="0" applyAlignment="0" applyProtection="0"/>
    <xf numFmtId="0" fontId="63" fillId="50" borderId="31" applyNumberFormat="0" applyAlignment="0" applyProtection="0"/>
    <xf numFmtId="0" fontId="64" fillId="0" borderId="32" applyNumberFormat="0" applyFill="0" applyAlignment="0" applyProtection="0"/>
    <xf numFmtId="0" fontId="64" fillId="0" borderId="32" applyNumberFormat="0" applyFill="0" applyAlignment="0" applyProtection="0"/>
    <xf numFmtId="0" fontId="64" fillId="0" borderId="32" applyNumberFormat="0" applyFill="0" applyAlignment="0" applyProtection="0"/>
    <xf numFmtId="0" fontId="64" fillId="0" borderId="32" applyNumberFormat="0" applyFill="0" applyAlignment="0" applyProtection="0"/>
    <xf numFmtId="0" fontId="64" fillId="0" borderId="32" applyNumberFormat="0" applyFill="0" applyAlignment="0" applyProtection="0"/>
    <xf numFmtId="0" fontId="65" fillId="0" borderId="32" applyNumberFormat="0" applyFill="0" applyAlignment="0" applyProtection="0"/>
    <xf numFmtId="0" fontId="64" fillId="0" borderId="32" applyNumberFormat="0" applyFill="0" applyAlignment="0" applyProtection="0"/>
    <xf numFmtId="0" fontId="64" fillId="0" borderId="32" applyNumberFormat="0" applyFill="0" applyAlignment="0" applyProtection="0"/>
    <xf numFmtId="0" fontId="64" fillId="0" borderId="32" applyNumberFormat="0" applyFill="0" applyAlignment="0" applyProtection="0"/>
    <xf numFmtId="0" fontId="65" fillId="0" borderId="32" applyNumberFormat="0" applyFill="0" applyAlignment="0" applyProtection="0"/>
    <xf numFmtId="0" fontId="64" fillId="0" borderId="32" applyNumberFormat="0" applyFill="0" applyAlignment="0" applyProtection="0"/>
    <xf numFmtId="0" fontId="64" fillId="0" borderId="32" applyNumberFormat="0" applyFill="0" applyAlignment="0" applyProtection="0"/>
    <xf numFmtId="0" fontId="65" fillId="0" borderId="32" applyNumberFormat="0" applyFill="0" applyAlignment="0" applyProtection="0"/>
    <xf numFmtId="0" fontId="64" fillId="0" borderId="32" applyNumberFormat="0" applyFill="0" applyAlignment="0" applyProtection="0"/>
    <xf numFmtId="0" fontId="65" fillId="0" borderId="32" applyNumberFormat="0" applyFill="0" applyAlignment="0" applyProtection="0"/>
    <xf numFmtId="0" fontId="40" fillId="50" borderId="31" applyNumberFormat="0" applyAlignment="0" applyProtection="0"/>
    <xf numFmtId="0" fontId="63" fillId="38" borderId="31" applyNumberFormat="0" applyAlignment="0" applyProtection="0"/>
    <xf numFmtId="0" fontId="58" fillId="51" borderId="10" applyFill="0" applyBorder="0" applyAlignment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178" fontId="14" fillId="0" borderId="0" applyFont="0" applyFill="0" applyBorder="0" applyAlignment="0" applyProtection="0"/>
    <xf numFmtId="180" fontId="6" fillId="0" borderId="0" applyFont="0" applyFill="0" applyBorder="0" applyAlignment="0" applyProtection="0"/>
    <xf numFmtId="200" fontId="6" fillId="0" borderId="0" applyFill="0" applyBorder="0" applyAlignment="0" applyProtection="0"/>
    <xf numFmtId="205" fontId="6" fillId="0" borderId="0" applyFill="0" applyBorder="0" applyAlignment="0" applyProtection="0"/>
    <xf numFmtId="0" fontId="66" fillId="0" borderId="0" applyNumberFormat="0" applyFill="0" applyBorder="0" applyAlignment="0" applyProtection="0"/>
    <xf numFmtId="0" fontId="109" fillId="0" borderId="0" applyNumberFormat="0" applyAlignment="0"/>
    <xf numFmtId="186" fontId="6" fillId="0" borderId="0" applyFont="0" applyFill="0" applyBorder="0" applyAlignment="0" applyProtection="0"/>
    <xf numFmtId="201" fontId="6" fillId="0" borderId="0" applyFill="0" applyBorder="0" applyAlignment="0" applyProtection="0"/>
    <xf numFmtId="187" fontId="6" fillId="0" borderId="0" applyFont="0" applyFill="0" applyBorder="0" applyAlignment="0" applyProtection="0"/>
    <xf numFmtId="0" fontId="66" fillId="0" borderId="0" applyNumberFormat="0" applyFill="0" applyBorder="0" applyAlignment="0" applyProtection="0"/>
    <xf numFmtId="14" fontId="88" fillId="0" borderId="0" applyFill="0" applyBorder="0" applyAlignment="0"/>
    <xf numFmtId="167" fontId="6" fillId="0" borderId="33">
      <alignment vertical="center"/>
    </xf>
    <xf numFmtId="0" fontId="67" fillId="20" borderId="30" applyNumberFormat="0" applyAlignment="0" applyProtection="0"/>
    <xf numFmtId="0" fontId="67" fillId="20" borderId="30" applyNumberFormat="0" applyAlignment="0" applyProtection="0"/>
    <xf numFmtId="0" fontId="68" fillId="52" borderId="0" applyNumberFormat="0" applyBorder="0" applyAlignment="0" applyProtection="0"/>
    <xf numFmtId="0" fontId="68" fillId="53" borderId="0" applyNumberFormat="0" applyBorder="0" applyAlignment="0" applyProtection="0"/>
    <xf numFmtId="0" fontId="68" fillId="54" borderId="0" applyNumberFormat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53" fillId="30" borderId="0" applyNumberFormat="0" applyBorder="0" applyAlignment="0" applyProtection="0"/>
    <xf numFmtId="0" fontId="53" fillId="30" borderId="0" applyNumberFormat="0" applyBorder="0" applyAlignment="0" applyProtection="0"/>
    <xf numFmtId="0" fontId="53" fillId="30" borderId="0" applyNumberFormat="0" applyBorder="0" applyAlignment="0" applyProtection="0"/>
    <xf numFmtId="0" fontId="53" fillId="30" borderId="0" applyNumberFormat="0" applyBorder="0" applyAlignment="0" applyProtection="0"/>
    <xf numFmtId="0" fontId="53" fillId="30" borderId="0" applyNumberFormat="0" applyBorder="0" applyAlignment="0" applyProtection="0"/>
    <xf numFmtId="0" fontId="54" fillId="30" borderId="0" applyNumberFormat="0" applyBorder="0" applyAlignment="0" applyProtection="0"/>
    <xf numFmtId="0" fontId="53" fillId="30" borderId="0" applyNumberFormat="0" applyBorder="0" applyAlignment="0" applyProtection="0"/>
    <xf numFmtId="0" fontId="53" fillId="30" borderId="0" applyNumberFormat="0" applyBorder="0" applyAlignment="0" applyProtection="0"/>
    <xf numFmtId="0" fontId="53" fillId="30" borderId="0" applyNumberFormat="0" applyBorder="0" applyAlignment="0" applyProtection="0"/>
    <xf numFmtId="0" fontId="54" fillId="30" borderId="0" applyNumberFormat="0" applyBorder="0" applyAlignment="0" applyProtection="0"/>
    <xf numFmtId="0" fontId="53" fillId="30" borderId="0" applyNumberFormat="0" applyBorder="0" applyAlignment="0" applyProtection="0"/>
    <xf numFmtId="0" fontId="53" fillId="30" borderId="0" applyNumberFormat="0" applyBorder="0" applyAlignment="0" applyProtection="0"/>
    <xf numFmtId="0" fontId="54" fillId="30" borderId="0" applyNumberFormat="0" applyBorder="0" applyAlignment="0" applyProtection="0"/>
    <xf numFmtId="0" fontId="53" fillId="30" borderId="0" applyNumberFormat="0" applyBorder="0" applyAlignment="0" applyProtection="0"/>
    <xf numFmtId="0" fontId="54" fillId="30" borderId="0" applyNumberFormat="0" applyBorder="0" applyAlignment="0" applyProtection="0"/>
    <xf numFmtId="0" fontId="53" fillId="35" borderId="0" applyNumberFormat="0" applyBorder="0" applyAlignment="0" applyProtection="0"/>
    <xf numFmtId="0" fontId="53" fillId="35" borderId="0" applyNumberFormat="0" applyBorder="0" applyAlignment="0" applyProtection="0"/>
    <xf numFmtId="0" fontId="53" fillId="35" borderId="0" applyNumberFormat="0" applyBorder="0" applyAlignment="0" applyProtection="0"/>
    <xf numFmtId="0" fontId="53" fillId="35" borderId="0" applyNumberFormat="0" applyBorder="0" applyAlignment="0" applyProtection="0"/>
    <xf numFmtId="0" fontId="53" fillId="35" borderId="0" applyNumberFormat="0" applyBorder="0" applyAlignment="0" applyProtection="0"/>
    <xf numFmtId="0" fontId="54" fillId="35" borderId="0" applyNumberFormat="0" applyBorder="0" applyAlignment="0" applyProtection="0"/>
    <xf numFmtId="0" fontId="53" fillId="35" borderId="0" applyNumberFormat="0" applyBorder="0" applyAlignment="0" applyProtection="0"/>
    <xf numFmtId="0" fontId="53" fillId="35" borderId="0" applyNumberFormat="0" applyBorder="0" applyAlignment="0" applyProtection="0"/>
    <xf numFmtId="0" fontId="53" fillId="35" borderId="0" applyNumberFormat="0" applyBorder="0" applyAlignment="0" applyProtection="0"/>
    <xf numFmtId="0" fontId="54" fillId="35" borderId="0" applyNumberFormat="0" applyBorder="0" applyAlignment="0" applyProtection="0"/>
    <xf numFmtId="0" fontId="53" fillId="35" borderId="0" applyNumberFormat="0" applyBorder="0" applyAlignment="0" applyProtection="0"/>
    <xf numFmtId="0" fontId="53" fillId="35" borderId="0" applyNumberFormat="0" applyBorder="0" applyAlignment="0" applyProtection="0"/>
    <xf numFmtId="0" fontId="54" fillId="35" borderId="0" applyNumberFormat="0" applyBorder="0" applyAlignment="0" applyProtection="0"/>
    <xf numFmtId="0" fontId="53" fillId="35" borderId="0" applyNumberFormat="0" applyBorder="0" applyAlignment="0" applyProtection="0"/>
    <xf numFmtId="0" fontId="54" fillId="35" borderId="0" applyNumberFormat="0" applyBorder="0" applyAlignment="0" applyProtection="0"/>
    <xf numFmtId="0" fontId="53" fillId="23" borderId="0" applyNumberFormat="0" applyBorder="0" applyAlignment="0" applyProtection="0"/>
    <xf numFmtId="0" fontId="53" fillId="23" borderId="0" applyNumberFormat="0" applyBorder="0" applyAlignment="0" applyProtection="0"/>
    <xf numFmtId="0" fontId="53" fillId="23" borderId="0" applyNumberFormat="0" applyBorder="0" applyAlignment="0" applyProtection="0"/>
    <xf numFmtId="0" fontId="53" fillId="23" borderId="0" applyNumberFormat="0" applyBorder="0" applyAlignment="0" applyProtection="0"/>
    <xf numFmtId="0" fontId="53" fillId="23" borderId="0" applyNumberFormat="0" applyBorder="0" applyAlignment="0" applyProtection="0"/>
    <xf numFmtId="0" fontId="54" fillId="23" borderId="0" applyNumberFormat="0" applyBorder="0" applyAlignment="0" applyProtection="0"/>
    <xf numFmtId="0" fontId="53" fillId="23" borderId="0" applyNumberFormat="0" applyBorder="0" applyAlignment="0" applyProtection="0"/>
    <xf numFmtId="0" fontId="53" fillId="23" borderId="0" applyNumberFormat="0" applyBorder="0" applyAlignment="0" applyProtection="0"/>
    <xf numFmtId="0" fontId="53" fillId="23" borderId="0" applyNumberFormat="0" applyBorder="0" applyAlignment="0" applyProtection="0"/>
    <xf numFmtId="0" fontId="54" fillId="23" borderId="0" applyNumberFormat="0" applyBorder="0" applyAlignment="0" applyProtection="0"/>
    <xf numFmtId="0" fontId="53" fillId="23" borderId="0" applyNumberFormat="0" applyBorder="0" applyAlignment="0" applyProtection="0"/>
    <xf numFmtId="0" fontId="53" fillId="23" borderId="0" applyNumberFormat="0" applyBorder="0" applyAlignment="0" applyProtection="0"/>
    <xf numFmtId="0" fontId="54" fillId="23" borderId="0" applyNumberFormat="0" applyBorder="0" applyAlignment="0" applyProtection="0"/>
    <xf numFmtId="0" fontId="53" fillId="23" borderId="0" applyNumberFormat="0" applyBorder="0" applyAlignment="0" applyProtection="0"/>
    <xf numFmtId="0" fontId="54" fillId="23" borderId="0" applyNumberFormat="0" applyBorder="0" applyAlignment="0" applyProtection="0"/>
    <xf numFmtId="0" fontId="53" fillId="27" borderId="0" applyNumberFormat="0" applyBorder="0" applyAlignment="0" applyProtection="0"/>
    <xf numFmtId="0" fontId="53" fillId="27" borderId="0" applyNumberFormat="0" applyBorder="0" applyAlignment="0" applyProtection="0"/>
    <xf numFmtId="0" fontId="53" fillId="27" borderId="0" applyNumberFormat="0" applyBorder="0" applyAlignment="0" applyProtection="0"/>
    <xf numFmtId="0" fontId="53" fillId="27" borderId="0" applyNumberFormat="0" applyBorder="0" applyAlignment="0" applyProtection="0"/>
    <xf numFmtId="0" fontId="53" fillId="27" borderId="0" applyNumberFormat="0" applyBorder="0" applyAlignment="0" applyProtection="0"/>
    <xf numFmtId="0" fontId="54" fillId="27" borderId="0" applyNumberFormat="0" applyBorder="0" applyAlignment="0" applyProtection="0"/>
    <xf numFmtId="0" fontId="53" fillId="27" borderId="0" applyNumberFormat="0" applyBorder="0" applyAlignment="0" applyProtection="0"/>
    <xf numFmtId="0" fontId="53" fillId="27" borderId="0" applyNumberFormat="0" applyBorder="0" applyAlignment="0" applyProtection="0"/>
    <xf numFmtId="0" fontId="53" fillId="27" borderId="0" applyNumberFormat="0" applyBorder="0" applyAlignment="0" applyProtection="0"/>
    <xf numFmtId="0" fontId="54" fillId="27" borderId="0" applyNumberFormat="0" applyBorder="0" applyAlignment="0" applyProtection="0"/>
    <xf numFmtId="0" fontId="53" fillId="27" borderId="0" applyNumberFormat="0" applyBorder="0" applyAlignment="0" applyProtection="0"/>
    <xf numFmtId="0" fontId="53" fillId="27" borderId="0" applyNumberFormat="0" applyBorder="0" applyAlignment="0" applyProtection="0"/>
    <xf numFmtId="0" fontId="54" fillId="27" borderId="0" applyNumberFormat="0" applyBorder="0" applyAlignment="0" applyProtection="0"/>
    <xf numFmtId="0" fontId="53" fillId="27" borderId="0" applyNumberFormat="0" applyBorder="0" applyAlignment="0" applyProtection="0"/>
    <xf numFmtId="0" fontId="54" fillId="27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54" fillId="28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54" fillId="28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54" fillId="28" borderId="0" applyNumberFormat="0" applyBorder="0" applyAlignment="0" applyProtection="0"/>
    <xf numFmtId="0" fontId="53" fillId="28" borderId="0" applyNumberFormat="0" applyBorder="0" applyAlignment="0" applyProtection="0"/>
    <xf numFmtId="0" fontId="54" fillId="28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4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4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4" fillId="45" borderId="0" applyNumberFormat="0" applyBorder="0" applyAlignment="0" applyProtection="0"/>
    <xf numFmtId="0" fontId="53" fillId="45" borderId="0" applyNumberFormat="0" applyBorder="0" applyAlignment="0" applyProtection="0"/>
    <xf numFmtId="0" fontId="54" fillId="45" borderId="0" applyNumberFormat="0" applyBorder="0" applyAlignment="0" applyProtection="0"/>
    <xf numFmtId="200" fontId="6" fillId="0" borderId="0" applyFill="0" applyBorder="0" applyAlignment="0"/>
    <xf numFmtId="201" fontId="27" fillId="0" borderId="0" applyFill="0" applyBorder="0" applyAlignment="0"/>
    <xf numFmtId="200" fontId="6" fillId="0" borderId="0" applyFill="0" applyBorder="0" applyAlignment="0"/>
    <xf numFmtId="204" fontId="6" fillId="0" borderId="0" applyFill="0" applyBorder="0" applyAlignment="0"/>
    <xf numFmtId="201" fontId="27" fillId="0" borderId="0" applyFill="0" applyBorder="0" applyAlignment="0"/>
    <xf numFmtId="0" fontId="110" fillId="0" borderId="0" applyNumberFormat="0" applyAlignment="0"/>
    <xf numFmtId="0" fontId="71" fillId="20" borderId="30" applyNumberFormat="0" applyAlignment="0" applyProtection="0"/>
    <xf numFmtId="0" fontId="71" fillId="20" borderId="30" applyNumberFormat="0" applyAlignment="0" applyProtection="0"/>
    <xf numFmtId="0" fontId="71" fillId="20" borderId="30" applyNumberFormat="0" applyAlignment="0" applyProtection="0"/>
    <xf numFmtId="0" fontId="71" fillId="20" borderId="30" applyNumberFormat="0" applyAlignment="0" applyProtection="0"/>
    <xf numFmtId="0" fontId="71" fillId="20" borderId="30" applyNumberFormat="0" applyAlignment="0" applyProtection="0"/>
    <xf numFmtId="0" fontId="71" fillId="20" borderId="30" applyNumberFormat="0" applyAlignment="0" applyProtection="0"/>
    <xf numFmtId="0" fontId="71" fillId="20" borderId="30" applyNumberFormat="0" applyAlignment="0" applyProtection="0"/>
    <xf numFmtId="0" fontId="71" fillId="20" borderId="30" applyNumberFormat="0" applyAlignment="0" applyProtection="0"/>
    <xf numFmtId="0" fontId="71" fillId="20" borderId="30" applyNumberFormat="0" applyAlignment="0" applyProtection="0"/>
    <xf numFmtId="0" fontId="67" fillId="20" borderId="30" applyNumberFormat="0" applyAlignment="0" applyProtection="0"/>
    <xf numFmtId="0" fontId="71" fillId="20" borderId="30" applyNumberFormat="0" applyAlignment="0" applyProtection="0"/>
    <xf numFmtId="0" fontId="71" fillId="20" borderId="30" applyNumberFormat="0" applyAlignment="0" applyProtection="0"/>
    <xf numFmtId="0" fontId="71" fillId="20" borderId="30" applyNumberFormat="0" applyAlignment="0" applyProtection="0"/>
    <xf numFmtId="0" fontId="71" fillId="20" borderId="30" applyNumberFormat="0" applyAlignment="0" applyProtection="0"/>
    <xf numFmtId="0" fontId="71" fillId="20" borderId="30" applyNumberFormat="0" applyAlignment="0" applyProtection="0"/>
    <xf numFmtId="0" fontId="71" fillId="20" borderId="30" applyNumberFormat="0" applyAlignment="0" applyProtection="0"/>
    <xf numFmtId="0" fontId="67" fillId="20" borderId="30" applyNumberFormat="0" applyAlignment="0" applyProtection="0"/>
    <xf numFmtId="0" fontId="71" fillId="20" borderId="30" applyNumberFormat="0" applyAlignment="0" applyProtection="0"/>
    <xf numFmtId="0" fontId="71" fillId="20" borderId="30" applyNumberFormat="0" applyAlignment="0" applyProtection="0"/>
    <xf numFmtId="0" fontId="71" fillId="20" borderId="30" applyNumberFormat="0" applyAlignment="0" applyProtection="0"/>
    <xf numFmtId="0" fontId="71" fillId="20" borderId="30" applyNumberFormat="0" applyAlignment="0" applyProtection="0"/>
    <xf numFmtId="0" fontId="67" fillId="20" borderId="30" applyNumberFormat="0" applyAlignment="0" applyProtection="0"/>
    <xf numFmtId="0" fontId="71" fillId="20" borderId="30" applyNumberFormat="0" applyAlignment="0" applyProtection="0"/>
    <xf numFmtId="0" fontId="71" fillId="20" borderId="30" applyNumberFormat="0" applyAlignment="0" applyProtection="0"/>
    <xf numFmtId="0" fontId="71" fillId="20" borderId="30" applyNumberFormat="0" applyAlignment="0" applyProtection="0"/>
    <xf numFmtId="0" fontId="67" fillId="20" borderId="30" applyNumberFormat="0" applyAlignment="0" applyProtection="0"/>
    <xf numFmtId="0" fontId="68" fillId="0" borderId="34" applyNumberFormat="0" applyFill="0" applyAlignment="0" applyProtection="0"/>
    <xf numFmtId="0" fontId="68" fillId="0" borderId="34" applyNumberFormat="0" applyFill="0" applyAlignment="0" applyProtection="0"/>
    <xf numFmtId="0" fontId="72" fillId="0" borderId="0" applyNumberFormat="0" applyFill="0" applyBorder="0" applyAlignment="0" applyProtection="0"/>
    <xf numFmtId="0" fontId="6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6" fillId="0" borderId="0"/>
    <xf numFmtId="188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8" fontId="6" fillId="0" borderId="0" applyFill="0" applyBorder="0" applyAlignment="0" applyProtection="0"/>
    <xf numFmtId="189" fontId="73" fillId="0" borderId="0" applyFont="0" applyFill="0" applyBorder="0" applyAlignment="0" applyProtection="0"/>
    <xf numFmtId="0" fontId="4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2" fontId="111" fillId="0" borderId="0">
      <alignment horizontal="left"/>
    </xf>
    <xf numFmtId="0" fontId="47" fillId="14" borderId="0" applyNumberFormat="0" applyBorder="0" applyAlignment="0" applyProtection="0"/>
    <xf numFmtId="0" fontId="59" fillId="55" borderId="0" applyNumberFormat="0" applyBorder="0" applyAlignment="0" applyProtection="0"/>
    <xf numFmtId="0" fontId="9" fillId="56" borderId="0" applyNumberFormat="0" applyBorder="0" applyAlignment="0" applyProtection="0"/>
    <xf numFmtId="0" fontId="59" fillId="14" borderId="0" applyNumberFormat="0" applyBorder="0" applyAlignment="0" applyProtection="0"/>
    <xf numFmtId="0" fontId="15" fillId="0" borderId="0" applyNumberFormat="0" applyFill="0" applyBorder="0" applyProtection="0">
      <alignment horizontal="right"/>
    </xf>
    <xf numFmtId="0" fontId="20" fillId="0" borderId="35" applyNumberFormat="0" applyAlignment="0" applyProtection="0"/>
    <xf numFmtId="0" fontId="20" fillId="0" borderId="36">
      <alignment horizontal="left" vertical="center"/>
    </xf>
    <xf numFmtId="0" fontId="36" fillId="0" borderId="37" applyNumberFormat="0" applyFill="0" applyAlignment="0" applyProtection="0"/>
    <xf numFmtId="0" fontId="66" fillId="0" borderId="0" applyNumberFormat="0" applyFill="0" applyBorder="0" applyAlignment="0" applyProtection="0"/>
    <xf numFmtId="0" fontId="37" fillId="0" borderId="38" applyNumberFormat="0" applyFill="0" applyAlignment="0" applyProtection="0"/>
    <xf numFmtId="0" fontId="66" fillId="0" borderId="0" applyNumberFormat="0" applyFill="0" applyBorder="0" applyAlignment="0" applyProtection="0"/>
    <xf numFmtId="0" fontId="38" fillId="0" borderId="39" applyNumberFormat="0" applyFill="0" applyAlignment="0" applyProtection="0"/>
    <xf numFmtId="0" fontId="75" fillId="0" borderId="40" applyNumberFormat="0" applyFill="0" applyAlignment="0" applyProtection="0"/>
    <xf numFmtId="0" fontId="38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112" fillId="0" borderId="41">
      <alignment horizontal="center"/>
    </xf>
    <xf numFmtId="0" fontId="112" fillId="0" borderId="0">
      <alignment horizontal="center"/>
    </xf>
    <xf numFmtId="0" fontId="14" fillId="0" borderId="0">
      <alignment horizontal="center"/>
    </xf>
    <xf numFmtId="0" fontId="26" fillId="0" borderId="0" applyNumberFormat="0" applyFill="0" applyBorder="0" applyAlignment="0" applyProtection="0">
      <alignment vertical="top"/>
      <protection locked="0"/>
    </xf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7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7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7" fillId="12" borderId="0" applyNumberFormat="0" applyBorder="0" applyAlignment="0" applyProtection="0"/>
    <xf numFmtId="0" fontId="76" fillId="12" borderId="0" applyNumberFormat="0" applyBorder="0" applyAlignment="0" applyProtection="0"/>
    <xf numFmtId="0" fontId="77" fillId="12" borderId="0" applyNumberFormat="0" applyBorder="0" applyAlignment="0" applyProtection="0"/>
    <xf numFmtId="0" fontId="33" fillId="20" borderId="30" applyNumberFormat="0" applyAlignment="0" applyProtection="0"/>
    <xf numFmtId="0" fontId="9" fillId="57" borderId="0" applyNumberFormat="0" applyBorder="0" applyAlignment="0" applyProtection="0"/>
    <xf numFmtId="0" fontId="78" fillId="47" borderId="30" applyNumberFormat="0" applyAlignment="0" applyProtection="0"/>
    <xf numFmtId="0" fontId="78" fillId="47" borderId="30" applyNumberFormat="0" applyAlignment="0" applyProtection="0"/>
    <xf numFmtId="0" fontId="33" fillId="20" borderId="30" applyNumberFormat="0" applyAlignment="0" applyProtection="0"/>
    <xf numFmtId="200" fontId="6" fillId="0" borderId="0" applyFill="0" applyBorder="0" applyAlignment="0"/>
    <xf numFmtId="201" fontId="27" fillId="0" borderId="0" applyFill="0" applyBorder="0" applyAlignment="0"/>
    <xf numFmtId="200" fontId="6" fillId="0" borderId="0" applyFill="0" applyBorder="0" applyAlignment="0"/>
    <xf numFmtId="204" fontId="6" fillId="0" borderId="0" applyFill="0" applyBorder="0" applyAlignment="0"/>
    <xf numFmtId="201" fontId="27" fillId="0" borderId="0" applyFill="0" applyBorder="0" applyAlignment="0"/>
    <xf numFmtId="0" fontId="45" fillId="0" borderId="32" applyNumberFormat="0" applyFill="0" applyAlignment="0" applyProtection="0"/>
    <xf numFmtId="0" fontId="79" fillId="0" borderId="42" applyNumberFormat="0" applyFill="0" applyAlignment="0" applyProtection="0"/>
    <xf numFmtId="0" fontId="14" fillId="0" borderId="0">
      <alignment horizontal="center"/>
    </xf>
    <xf numFmtId="206" fontId="6" fillId="0" borderId="0" applyFill="0" applyBorder="0" applyAlignment="0" applyProtection="0"/>
    <xf numFmtId="190" fontId="14" fillId="0" borderId="0" applyFont="0" applyFill="0" applyBorder="0" applyAlignment="0" applyProtection="0"/>
    <xf numFmtId="191" fontId="14" fillId="0" borderId="0" applyFont="0" applyFill="0" applyBorder="0" applyAlignment="0" applyProtection="0"/>
    <xf numFmtId="0" fontId="42" fillId="58" borderId="0" applyNumberFormat="0" applyBorder="0" applyAlignment="0" applyProtection="0"/>
    <xf numFmtId="0" fontId="80" fillId="58" borderId="0" applyNumberFormat="0" applyBorder="0" applyAlignment="0" applyProtection="0"/>
    <xf numFmtId="0" fontId="80" fillId="58" borderId="0" applyNumberFormat="0" applyBorder="0" applyAlignment="0" applyProtection="0"/>
    <xf numFmtId="0" fontId="80" fillId="58" borderId="0" applyNumberFormat="0" applyBorder="0" applyAlignment="0" applyProtection="0"/>
    <xf numFmtId="0" fontId="80" fillId="58" borderId="0" applyNumberFormat="0" applyBorder="0" applyAlignment="0" applyProtection="0"/>
    <xf numFmtId="0" fontId="81" fillId="58" borderId="0" applyNumberFormat="0" applyBorder="0" applyAlignment="0" applyProtection="0"/>
    <xf numFmtId="0" fontId="80" fillId="58" borderId="0" applyNumberFormat="0" applyBorder="0" applyAlignment="0" applyProtection="0"/>
    <xf numFmtId="0" fontId="80" fillId="58" borderId="0" applyNumberFormat="0" applyBorder="0" applyAlignment="0" applyProtection="0"/>
    <xf numFmtId="0" fontId="80" fillId="58" borderId="0" applyNumberFormat="0" applyBorder="0" applyAlignment="0" applyProtection="0"/>
    <xf numFmtId="0" fontId="81" fillId="58" borderId="0" applyNumberFormat="0" applyBorder="0" applyAlignment="0" applyProtection="0"/>
    <xf numFmtId="0" fontId="80" fillId="58" borderId="0" applyNumberFormat="0" applyBorder="0" applyAlignment="0" applyProtection="0"/>
    <xf numFmtId="0" fontId="80" fillId="58" borderId="0" applyNumberFormat="0" applyBorder="0" applyAlignment="0" applyProtection="0"/>
    <xf numFmtId="0" fontId="81" fillId="58" borderId="0" applyNumberFormat="0" applyBorder="0" applyAlignment="0" applyProtection="0"/>
    <xf numFmtId="0" fontId="80" fillId="58" borderId="0" applyNumberFormat="0" applyBorder="0" applyAlignment="0" applyProtection="0"/>
    <xf numFmtId="0" fontId="80" fillId="58" borderId="0" applyNumberFormat="0" applyBorder="0" applyAlignment="0" applyProtection="0"/>
    <xf numFmtId="0" fontId="81" fillId="58" borderId="0" applyNumberFormat="0" applyBorder="0" applyAlignment="0" applyProtection="0"/>
    <xf numFmtId="207" fontId="6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" fillId="0" borderId="0"/>
    <xf numFmtId="0" fontId="1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1" fillId="0" borderId="0"/>
    <xf numFmtId="0" fontId="31" fillId="0" borderId="0"/>
    <xf numFmtId="0" fontId="14" fillId="0" borderId="0"/>
    <xf numFmtId="0" fontId="14" fillId="0" borderId="0"/>
    <xf numFmtId="0" fontId="14" fillId="0" borderId="0"/>
    <xf numFmtId="0" fontId="52" fillId="0" borderId="0"/>
    <xf numFmtId="0" fontId="14" fillId="0" borderId="0"/>
    <xf numFmtId="0" fontId="5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13" fillId="0" borderId="0"/>
    <xf numFmtId="0" fontId="82" fillId="0" borderId="0"/>
    <xf numFmtId="0" fontId="106" fillId="0" borderId="0"/>
    <xf numFmtId="0" fontId="50" fillId="0" borderId="0"/>
    <xf numFmtId="0" fontId="14" fillId="15" borderId="43" applyNumberFormat="0" applyFont="0" applyAlignment="0" applyProtection="0"/>
    <xf numFmtId="0" fontId="14" fillId="15" borderId="43" applyNumberFormat="0" applyFont="0" applyAlignment="0" applyProtection="0"/>
    <xf numFmtId="0" fontId="14" fillId="15" borderId="43" applyNumberFormat="0" applyFont="0" applyAlignment="0" applyProtection="0"/>
    <xf numFmtId="0" fontId="14" fillId="15" borderId="43" applyNumberFormat="0" applyFont="0" applyAlignment="0" applyProtection="0"/>
    <xf numFmtId="0" fontId="14" fillId="15" borderId="43" applyNumberFormat="0" applyFont="0" applyAlignment="0" applyProtection="0"/>
    <xf numFmtId="0" fontId="14" fillId="15" borderId="43" applyNumberFormat="0" applyFont="0" applyAlignment="0" applyProtection="0"/>
    <xf numFmtId="0" fontId="14" fillId="15" borderId="43" applyNumberFormat="0" applyFont="0" applyAlignment="0" applyProtection="0"/>
    <xf numFmtId="0" fontId="14" fillId="15" borderId="43" applyNumberFormat="0" applyFont="0" applyAlignment="0" applyProtection="0"/>
    <xf numFmtId="0" fontId="14" fillId="15" borderId="43" applyNumberFormat="0" applyFont="0" applyAlignment="0" applyProtection="0"/>
    <xf numFmtId="0" fontId="14" fillId="15" borderId="43" applyNumberFormat="0" applyFont="0" applyAlignment="0" applyProtection="0"/>
    <xf numFmtId="0" fontId="14" fillId="15" borderId="43" applyNumberFormat="0" applyFont="0" applyAlignment="0" applyProtection="0"/>
    <xf numFmtId="0" fontId="14" fillId="15" borderId="43" applyNumberFormat="0" applyFont="0" applyAlignment="0" applyProtection="0"/>
    <xf numFmtId="0" fontId="14" fillId="15" borderId="43" applyNumberFormat="0" applyFont="0" applyAlignment="0" applyProtection="0"/>
    <xf numFmtId="0" fontId="14" fillId="15" borderId="43" applyNumberFormat="0" applyFont="0" applyAlignment="0" applyProtection="0"/>
    <xf numFmtId="0" fontId="14" fillId="15" borderId="43" applyNumberFormat="0" applyFont="0" applyAlignment="0" applyProtection="0"/>
    <xf numFmtId="0" fontId="14" fillId="15" borderId="43" applyNumberFormat="0" applyFont="0" applyAlignment="0" applyProtection="0"/>
    <xf numFmtId="0" fontId="14" fillId="15" borderId="43" applyNumberFormat="0" applyFont="0" applyAlignment="0" applyProtection="0"/>
    <xf numFmtId="0" fontId="14" fillId="15" borderId="43" applyNumberFormat="0" applyFont="0" applyAlignment="0" applyProtection="0"/>
    <xf numFmtId="0" fontId="14" fillId="15" borderId="43" applyNumberFormat="0" applyFont="0" applyAlignment="0" applyProtection="0"/>
    <xf numFmtId="0" fontId="14" fillId="15" borderId="43" applyNumberFormat="0" applyFont="0" applyAlignment="0" applyProtection="0"/>
    <xf numFmtId="0" fontId="14" fillId="15" borderId="43" applyNumberFormat="0" applyFont="0" applyAlignment="0" applyProtection="0"/>
    <xf numFmtId="0" fontId="14" fillId="15" borderId="43" applyNumberFormat="0" applyFont="0" applyAlignment="0" applyProtection="0"/>
    <xf numFmtId="0" fontId="10" fillId="15" borderId="43" applyNumberFormat="0" applyFont="0" applyAlignment="0" applyProtection="0"/>
    <xf numFmtId="0" fontId="14" fillId="46" borderId="43" applyNumberFormat="0" applyFont="0" applyAlignment="0" applyProtection="0"/>
    <xf numFmtId="0" fontId="14" fillId="46" borderId="43" applyNumberFormat="0" applyFont="0" applyAlignment="0" applyProtection="0"/>
    <xf numFmtId="0" fontId="10" fillId="15" borderId="43" applyNumberFormat="0" applyFont="0" applyAlignment="0" applyProtection="0"/>
    <xf numFmtId="0" fontId="52" fillId="15" borderId="43" applyNumberFormat="0" applyFont="0" applyAlignment="0" applyProtection="0"/>
    <xf numFmtId="0" fontId="52" fillId="15" borderId="43" applyNumberFormat="0" applyFont="0" applyAlignment="0" applyProtection="0"/>
    <xf numFmtId="0" fontId="14" fillId="0" borderId="0"/>
    <xf numFmtId="0" fontId="83" fillId="0" borderId="0"/>
    <xf numFmtId="0" fontId="34" fillId="24" borderId="29" applyNumberFormat="0" applyAlignment="0" applyProtection="0"/>
    <xf numFmtId="0" fontId="55" fillId="49" borderId="29" applyNumberFormat="0" applyAlignment="0" applyProtection="0"/>
    <xf numFmtId="0" fontId="55" fillId="49" borderId="29" applyNumberFormat="0" applyAlignment="0" applyProtection="0"/>
    <xf numFmtId="0" fontId="34" fillId="24" borderId="29" applyNumberFormat="0" applyAlignment="0" applyProtection="0"/>
    <xf numFmtId="14" fontId="29" fillId="0" borderId="0">
      <alignment horizontal="center" wrapText="1"/>
      <protection locked="0"/>
    </xf>
    <xf numFmtId="185" fontId="6" fillId="0" borderId="0" applyFill="0" applyBorder="0" applyAlignment="0" applyProtection="0"/>
    <xf numFmtId="203" fontId="6" fillId="0" borderId="0" applyFill="0" applyBorder="0" applyAlignment="0" applyProtection="0"/>
    <xf numFmtId="208" fontId="6" fillId="0" borderId="0" applyFill="0" applyBorder="0" applyAlignment="0" applyProtection="0"/>
    <xf numFmtId="10" fontId="6" fillId="0" borderId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200" fontId="6" fillId="0" borderId="0" applyFill="0" applyBorder="0" applyAlignment="0"/>
    <xf numFmtId="201" fontId="27" fillId="0" borderId="0" applyFill="0" applyBorder="0" applyAlignment="0"/>
    <xf numFmtId="200" fontId="6" fillId="0" borderId="0" applyFill="0" applyBorder="0" applyAlignment="0"/>
    <xf numFmtId="204" fontId="6" fillId="0" borderId="0" applyFill="0" applyBorder="0" applyAlignment="0"/>
    <xf numFmtId="201" fontId="27" fillId="0" borderId="0" applyFill="0" applyBorder="0" applyAlignment="0"/>
    <xf numFmtId="0" fontId="6" fillId="59" borderId="0" applyNumberFormat="0" applyBorder="0" applyAlignment="0"/>
    <xf numFmtId="0" fontId="6" fillId="0" borderId="0" applyNumberFormat="0" applyFill="0" applyBorder="0" applyAlignment="0" applyProtection="0"/>
    <xf numFmtId="0" fontId="84" fillId="24" borderId="29" applyNumberFormat="0" applyAlignment="0" applyProtection="0"/>
    <xf numFmtId="0" fontId="84" fillId="24" borderId="29" applyNumberFormat="0" applyAlignment="0" applyProtection="0"/>
    <xf numFmtId="0" fontId="84" fillId="24" borderId="29" applyNumberFormat="0" applyAlignment="0" applyProtection="0"/>
    <xf numFmtId="0" fontId="84" fillId="24" borderId="29" applyNumberFormat="0" applyAlignment="0" applyProtection="0"/>
    <xf numFmtId="0" fontId="84" fillId="24" borderId="29" applyNumberFormat="0" applyAlignment="0" applyProtection="0"/>
    <xf numFmtId="0" fontId="84" fillId="24" borderId="29" applyNumberFormat="0" applyAlignment="0" applyProtection="0"/>
    <xf numFmtId="0" fontId="84" fillId="24" borderId="29" applyNumberFormat="0" applyAlignment="0" applyProtection="0"/>
    <xf numFmtId="0" fontId="84" fillId="24" borderId="29" applyNumberFormat="0" applyAlignment="0" applyProtection="0"/>
    <xf numFmtId="0" fontId="84" fillId="24" borderId="29" applyNumberFormat="0" applyAlignment="0" applyProtection="0"/>
    <xf numFmtId="0" fontId="55" fillId="24" borderId="29" applyNumberFormat="0" applyAlignment="0" applyProtection="0"/>
    <xf numFmtId="0" fontId="84" fillId="24" borderId="29" applyNumberFormat="0" applyAlignment="0" applyProtection="0"/>
    <xf numFmtId="0" fontId="84" fillId="24" borderId="29" applyNumberFormat="0" applyAlignment="0" applyProtection="0"/>
    <xf numFmtId="0" fontId="84" fillId="24" borderId="29" applyNumberFormat="0" applyAlignment="0" applyProtection="0"/>
    <xf numFmtId="0" fontId="84" fillId="24" borderId="29" applyNumberFormat="0" applyAlignment="0" applyProtection="0"/>
    <xf numFmtId="0" fontId="84" fillId="24" borderId="29" applyNumberFormat="0" applyAlignment="0" applyProtection="0"/>
    <xf numFmtId="0" fontId="84" fillId="24" borderId="29" applyNumberFormat="0" applyAlignment="0" applyProtection="0"/>
    <xf numFmtId="0" fontId="55" fillId="24" borderId="29" applyNumberFormat="0" applyAlignment="0" applyProtection="0"/>
    <xf numFmtId="0" fontId="84" fillId="24" borderId="29" applyNumberFormat="0" applyAlignment="0" applyProtection="0"/>
    <xf numFmtId="0" fontId="84" fillId="24" borderId="29" applyNumberFormat="0" applyAlignment="0" applyProtection="0"/>
    <xf numFmtId="0" fontId="84" fillId="24" borderId="29" applyNumberFormat="0" applyAlignment="0" applyProtection="0"/>
    <xf numFmtId="0" fontId="84" fillId="24" borderId="29" applyNumberFormat="0" applyAlignment="0" applyProtection="0"/>
    <xf numFmtId="0" fontId="55" fillId="24" borderId="29" applyNumberFormat="0" applyAlignment="0" applyProtection="0"/>
    <xf numFmtId="0" fontId="84" fillId="24" borderId="29" applyNumberFormat="0" applyAlignment="0" applyProtection="0"/>
    <xf numFmtId="0" fontId="84" fillId="24" borderId="29" applyNumberFormat="0" applyAlignment="0" applyProtection="0"/>
    <xf numFmtId="0" fontId="84" fillId="24" borderId="29" applyNumberFormat="0" applyAlignment="0" applyProtection="0"/>
    <xf numFmtId="0" fontId="55" fillId="24" borderId="29" applyNumberFormat="0" applyAlignment="0" applyProtection="0"/>
    <xf numFmtId="4" fontId="51" fillId="60" borderId="29" applyNumberFormat="0" applyProtection="0">
      <alignment vertical="center"/>
    </xf>
    <xf numFmtId="4" fontId="51" fillId="60" borderId="29" applyNumberFormat="0" applyProtection="0">
      <alignment vertical="center"/>
    </xf>
    <xf numFmtId="4" fontId="85" fillId="60" borderId="44" applyNumberFormat="0" applyProtection="0">
      <alignment vertical="center"/>
    </xf>
    <xf numFmtId="4" fontId="85" fillId="60" borderId="44" applyNumberFormat="0" applyProtection="0">
      <alignment vertical="center"/>
    </xf>
    <xf numFmtId="4" fontId="51" fillId="60" borderId="29" applyNumberFormat="0" applyProtection="0">
      <alignment horizontal="left" vertical="center" indent="1"/>
    </xf>
    <xf numFmtId="4" fontId="51" fillId="60" borderId="29" applyNumberFormat="0" applyProtection="0">
      <alignment horizontal="left" vertical="center" indent="1"/>
    </xf>
    <xf numFmtId="4" fontId="51" fillId="60" borderId="29" applyNumberFormat="0" applyProtection="0">
      <alignment horizontal="left" vertical="center" indent="1"/>
    </xf>
    <xf numFmtId="4" fontId="51" fillId="60" borderId="29" applyNumberFormat="0" applyProtection="0">
      <alignment horizontal="left" vertical="center" indent="1"/>
    </xf>
    <xf numFmtId="0" fontId="6" fillId="61" borderId="29" applyNumberFormat="0" applyProtection="0">
      <alignment horizontal="left" vertical="center" indent="1"/>
    </xf>
    <xf numFmtId="0" fontId="6" fillId="61" borderId="29" applyNumberFormat="0" applyProtection="0">
      <alignment horizontal="left" vertical="center" indent="1"/>
    </xf>
    <xf numFmtId="4" fontId="51" fillId="12" borderId="44" applyNumberFormat="0" applyProtection="0">
      <alignment horizontal="right" vertical="center"/>
    </xf>
    <xf numFmtId="4" fontId="51" fillId="12" borderId="44" applyNumberFormat="0" applyProtection="0">
      <alignment horizontal="right" vertical="center"/>
    </xf>
    <xf numFmtId="4" fontId="51" fillId="13" borderId="44" applyNumberFormat="0" applyProtection="0">
      <alignment horizontal="right" vertical="center"/>
    </xf>
    <xf numFmtId="4" fontId="51" fillId="13" borderId="44" applyNumberFormat="0" applyProtection="0">
      <alignment horizontal="right" vertical="center"/>
    </xf>
    <xf numFmtId="4" fontId="51" fillId="35" borderId="44" applyNumberFormat="0" applyProtection="0">
      <alignment horizontal="right" vertical="center"/>
    </xf>
    <xf numFmtId="4" fontId="51" fillId="35" borderId="44" applyNumberFormat="0" applyProtection="0">
      <alignment horizontal="right" vertical="center"/>
    </xf>
    <xf numFmtId="4" fontId="51" fillId="25" borderId="44" applyNumberFormat="0" applyProtection="0">
      <alignment horizontal="right" vertical="center"/>
    </xf>
    <xf numFmtId="4" fontId="51" fillId="25" borderId="44" applyNumberFormat="0" applyProtection="0">
      <alignment horizontal="right" vertical="center"/>
    </xf>
    <xf numFmtId="4" fontId="51" fillId="29" borderId="44" applyNumberFormat="0" applyProtection="0">
      <alignment horizontal="right" vertical="center"/>
    </xf>
    <xf numFmtId="4" fontId="51" fillId="29" borderId="44" applyNumberFormat="0" applyProtection="0">
      <alignment horizontal="right" vertical="center"/>
    </xf>
    <xf numFmtId="4" fontId="51" fillId="45" borderId="44" applyNumberFormat="0" applyProtection="0">
      <alignment horizontal="right" vertical="center"/>
    </xf>
    <xf numFmtId="4" fontId="51" fillId="45" borderId="44" applyNumberFormat="0" applyProtection="0">
      <alignment horizontal="right" vertical="center"/>
    </xf>
    <xf numFmtId="4" fontId="51" fillId="23" borderId="44" applyNumberFormat="0" applyProtection="0">
      <alignment horizontal="right" vertical="center"/>
    </xf>
    <xf numFmtId="4" fontId="51" fillId="23" borderId="44" applyNumberFormat="0" applyProtection="0">
      <alignment horizontal="right" vertical="center"/>
    </xf>
    <xf numFmtId="4" fontId="51" fillId="62" borderId="44" applyNumberFormat="0" applyProtection="0">
      <alignment horizontal="right" vertical="center"/>
    </xf>
    <xf numFmtId="4" fontId="51" fillId="62" borderId="44" applyNumberFormat="0" applyProtection="0">
      <alignment horizontal="right" vertical="center"/>
    </xf>
    <xf numFmtId="4" fontId="51" fillId="22" borderId="44" applyNumberFormat="0" applyProtection="0">
      <alignment horizontal="right" vertical="center"/>
    </xf>
    <xf numFmtId="4" fontId="51" fillId="22" borderId="44" applyNumberFormat="0" applyProtection="0">
      <alignment horizontal="right" vertical="center"/>
    </xf>
    <xf numFmtId="4" fontId="86" fillId="63" borderId="29" applyNumberFormat="0" applyProtection="0">
      <alignment horizontal="left" vertical="center" indent="1"/>
    </xf>
    <xf numFmtId="4" fontId="86" fillId="63" borderId="29" applyNumberFormat="0" applyProtection="0">
      <alignment horizontal="left" vertical="center" indent="1"/>
    </xf>
    <xf numFmtId="4" fontId="51" fillId="64" borderId="45" applyNumberFormat="0" applyProtection="0">
      <alignment horizontal="left" vertical="center" indent="1"/>
    </xf>
    <xf numFmtId="4" fontId="51" fillId="64" borderId="45" applyNumberFormat="0" applyProtection="0">
      <alignment horizontal="left" vertical="center" indent="1"/>
    </xf>
    <xf numFmtId="4" fontId="87" fillId="65" borderId="0" applyNumberFormat="0" applyProtection="0">
      <alignment horizontal="left" vertical="center" indent="1"/>
    </xf>
    <xf numFmtId="0" fontId="6" fillId="61" borderId="29" applyNumberFormat="0" applyProtection="0">
      <alignment horizontal="left" vertical="center" indent="1"/>
    </xf>
    <xf numFmtId="0" fontId="6" fillId="61" borderId="29" applyNumberFormat="0" applyProtection="0">
      <alignment horizontal="left" vertical="center" indent="1"/>
    </xf>
    <xf numFmtId="4" fontId="88" fillId="64" borderId="29" applyNumberFormat="0" applyProtection="0">
      <alignment horizontal="left" vertical="center" indent="1"/>
    </xf>
    <xf numFmtId="4" fontId="88" fillId="64" borderId="29" applyNumberFormat="0" applyProtection="0">
      <alignment horizontal="left" vertical="center" indent="1"/>
    </xf>
    <xf numFmtId="4" fontId="88" fillId="66" borderId="29" applyNumberFormat="0" applyProtection="0">
      <alignment horizontal="left" vertical="center" indent="1"/>
    </xf>
    <xf numFmtId="4" fontId="88" fillId="66" borderId="29" applyNumberFormat="0" applyProtection="0">
      <alignment horizontal="left" vertical="center" indent="1"/>
    </xf>
    <xf numFmtId="0" fontId="14" fillId="65" borderId="44" applyNumberFormat="0" applyProtection="0">
      <alignment horizontal="left" vertical="center" indent="1"/>
    </xf>
    <xf numFmtId="0" fontId="14" fillId="65" borderId="44" applyNumberFormat="0" applyProtection="0">
      <alignment horizontal="left" vertical="center" indent="1"/>
    </xf>
    <xf numFmtId="0" fontId="14" fillId="65" borderId="44" applyNumberFormat="0" applyProtection="0">
      <alignment horizontal="left" vertical="top" indent="1"/>
    </xf>
    <xf numFmtId="0" fontId="14" fillId="65" borderId="44" applyNumberFormat="0" applyProtection="0">
      <alignment horizontal="left" vertical="top" indent="1"/>
    </xf>
    <xf numFmtId="0" fontId="14" fillId="4" borderId="44" applyNumberFormat="0" applyProtection="0">
      <alignment horizontal="left" vertical="center" indent="1"/>
    </xf>
    <xf numFmtId="0" fontId="14" fillId="4" borderId="44" applyNumberFormat="0" applyProtection="0">
      <alignment horizontal="left" vertical="center" indent="1"/>
    </xf>
    <xf numFmtId="0" fontId="14" fillId="4" borderId="44" applyNumberFormat="0" applyProtection="0">
      <alignment horizontal="left" vertical="top" indent="1"/>
    </xf>
    <xf numFmtId="0" fontId="14" fillId="4" borderId="44" applyNumberFormat="0" applyProtection="0">
      <alignment horizontal="left" vertical="top" indent="1"/>
    </xf>
    <xf numFmtId="0" fontId="14" fillId="67" borderId="44" applyNumberFormat="0" applyProtection="0">
      <alignment horizontal="left" vertical="center" indent="1"/>
    </xf>
    <xf numFmtId="0" fontId="14" fillId="67" borderId="44" applyNumberFormat="0" applyProtection="0">
      <alignment horizontal="left" vertical="center" indent="1"/>
    </xf>
    <xf numFmtId="0" fontId="14" fillId="67" borderId="44" applyNumberFormat="0" applyProtection="0">
      <alignment horizontal="left" vertical="top" indent="1"/>
    </xf>
    <xf numFmtId="0" fontId="14" fillId="67" borderId="44" applyNumberFormat="0" applyProtection="0">
      <alignment horizontal="left" vertical="top" indent="1"/>
    </xf>
    <xf numFmtId="0" fontId="14" fillId="68" borderId="44" applyNumberFormat="0" applyProtection="0">
      <alignment horizontal="left" vertical="center" indent="1"/>
    </xf>
    <xf numFmtId="0" fontId="14" fillId="68" borderId="44" applyNumberFormat="0" applyProtection="0">
      <alignment horizontal="left" vertical="center" indent="1"/>
    </xf>
    <xf numFmtId="0" fontId="14" fillId="68" borderId="44" applyNumberFormat="0" applyProtection="0">
      <alignment horizontal="left" vertical="top" indent="1"/>
    </xf>
    <xf numFmtId="0" fontId="14" fillId="68" borderId="44" applyNumberFormat="0" applyProtection="0">
      <alignment horizontal="left" vertical="top" indent="1"/>
    </xf>
    <xf numFmtId="0" fontId="14" fillId="17" borderId="1" applyNumberFormat="0">
      <protection locked="0"/>
    </xf>
    <xf numFmtId="0" fontId="14" fillId="17" borderId="1" applyNumberFormat="0">
      <protection locked="0"/>
    </xf>
    <xf numFmtId="4" fontId="51" fillId="3" borderId="44" applyNumberFormat="0" applyProtection="0">
      <alignment vertical="center"/>
    </xf>
    <xf numFmtId="4" fontId="51" fillId="3" borderId="44" applyNumberFormat="0" applyProtection="0">
      <alignment vertical="center"/>
    </xf>
    <xf numFmtId="4" fontId="89" fillId="3" borderId="44" applyNumberFormat="0" applyProtection="0">
      <alignment vertical="center"/>
    </xf>
    <xf numFmtId="4" fontId="89" fillId="3" borderId="44" applyNumberFormat="0" applyProtection="0">
      <alignment vertical="center"/>
    </xf>
    <xf numFmtId="4" fontId="51" fillId="3" borderId="44" applyNumberFormat="0" applyProtection="0">
      <alignment horizontal="left" vertical="center" indent="1"/>
    </xf>
    <xf numFmtId="4" fontId="51" fillId="3" borderId="44" applyNumberFormat="0" applyProtection="0">
      <alignment horizontal="left" vertical="center" indent="1"/>
    </xf>
    <xf numFmtId="0" fontId="51" fillId="3" borderId="44" applyNumberFormat="0" applyProtection="0">
      <alignment horizontal="left" vertical="top" indent="1"/>
    </xf>
    <xf numFmtId="0" fontId="51" fillId="3" borderId="44" applyNumberFormat="0" applyProtection="0">
      <alignment horizontal="left" vertical="top" indent="1"/>
    </xf>
    <xf numFmtId="4" fontId="51" fillId="64" borderId="29" applyNumberFormat="0" applyProtection="0">
      <alignment horizontal="right" vertical="center"/>
    </xf>
    <xf numFmtId="4" fontId="51" fillId="64" borderId="29" applyNumberFormat="0" applyProtection="0">
      <alignment horizontal="right" vertical="center"/>
    </xf>
    <xf numFmtId="4" fontId="89" fillId="69" borderId="44" applyNumberFormat="0" applyProtection="0">
      <alignment horizontal="right" vertical="center"/>
    </xf>
    <xf numFmtId="4" fontId="89" fillId="69" borderId="44" applyNumberFormat="0" applyProtection="0">
      <alignment horizontal="right" vertical="center"/>
    </xf>
    <xf numFmtId="0" fontId="6" fillId="61" borderId="29" applyNumberFormat="0" applyProtection="0">
      <alignment horizontal="left" vertical="center" indent="1"/>
    </xf>
    <xf numFmtId="0" fontId="6" fillId="61" borderId="29" applyNumberFormat="0" applyProtection="0">
      <alignment horizontal="left" vertical="center" indent="1"/>
    </xf>
    <xf numFmtId="0" fontId="6" fillId="61" borderId="29" applyNumberFormat="0" applyProtection="0">
      <alignment horizontal="left" vertical="center" indent="1"/>
    </xf>
    <xf numFmtId="0" fontId="6" fillId="61" borderId="29" applyNumberFormat="0" applyProtection="0">
      <alignment horizontal="left" vertical="center" indent="1"/>
    </xf>
    <xf numFmtId="0" fontId="90" fillId="0" borderId="0"/>
    <xf numFmtId="4" fontId="91" fillId="69" borderId="44" applyNumberFormat="0" applyProtection="0">
      <alignment horizontal="right" vertical="center"/>
    </xf>
    <xf numFmtId="4" fontId="91" fillId="69" borderId="44" applyNumberFormat="0" applyProtection="0">
      <alignment horizontal="right" vertical="center"/>
    </xf>
    <xf numFmtId="0" fontId="77" fillId="12" borderId="0" applyNumberFormat="0" applyBorder="0" applyAlignment="0" applyProtection="0"/>
    <xf numFmtId="0" fontId="6" fillId="70" borderId="36" applyNumberFormat="0" applyAlignment="0"/>
    <xf numFmtId="0" fontId="92" fillId="0" borderId="0" applyNumberFormat="0" applyFill="0" applyBorder="0" applyAlignment="0" applyProtection="0"/>
    <xf numFmtId="0" fontId="114" fillId="0" borderId="0" applyNumberFormat="0" applyFill="0" applyBorder="0" applyAlignment="0"/>
    <xf numFmtId="0" fontId="93" fillId="0" borderId="0"/>
    <xf numFmtId="40" fontId="13" fillId="0" borderId="0" applyBorder="0">
      <alignment horizontal="right"/>
    </xf>
    <xf numFmtId="49" fontId="88" fillId="0" borderId="0" applyFill="0" applyBorder="0" applyAlignment="0"/>
    <xf numFmtId="209" fontId="6" fillId="0" borderId="0" applyFill="0" applyBorder="0" applyAlignment="0"/>
    <xf numFmtId="210" fontId="6" fillId="0" borderId="0" applyFill="0" applyBorder="0" applyAlignment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37" applyNumberFormat="0" applyFill="0" applyAlignment="0" applyProtection="0"/>
    <xf numFmtId="0" fontId="96" fillId="0" borderId="37" applyNumberFormat="0" applyFill="0" applyAlignment="0" applyProtection="0"/>
    <xf numFmtId="0" fontId="96" fillId="0" borderId="37" applyNumberFormat="0" applyFill="0" applyAlignment="0" applyProtection="0"/>
    <xf numFmtId="0" fontId="96" fillId="0" borderId="37" applyNumberFormat="0" applyFill="0" applyAlignment="0" applyProtection="0"/>
    <xf numFmtId="0" fontId="96" fillId="0" borderId="37" applyNumberFormat="0" applyFill="0" applyAlignment="0" applyProtection="0"/>
    <xf numFmtId="0" fontId="97" fillId="0" borderId="37" applyNumberFormat="0" applyFill="0" applyAlignment="0" applyProtection="0"/>
    <xf numFmtId="0" fontId="96" fillId="0" borderId="37" applyNumberFormat="0" applyFill="0" applyAlignment="0" applyProtection="0"/>
    <xf numFmtId="0" fontId="96" fillId="0" borderId="37" applyNumberFormat="0" applyFill="0" applyAlignment="0" applyProtection="0"/>
    <xf numFmtId="0" fontId="96" fillId="0" borderId="37" applyNumberFormat="0" applyFill="0" applyAlignment="0" applyProtection="0"/>
    <xf numFmtId="0" fontId="97" fillId="0" borderId="37" applyNumberFormat="0" applyFill="0" applyAlignment="0" applyProtection="0"/>
    <xf numFmtId="0" fontId="96" fillId="0" borderId="37" applyNumberFormat="0" applyFill="0" applyAlignment="0" applyProtection="0"/>
    <xf numFmtId="0" fontId="96" fillId="0" borderId="37" applyNumberFormat="0" applyFill="0" applyAlignment="0" applyProtection="0"/>
    <xf numFmtId="0" fontId="97" fillId="0" borderId="37" applyNumberFormat="0" applyFill="0" applyAlignment="0" applyProtection="0"/>
    <xf numFmtId="0" fontId="96" fillId="0" borderId="37" applyNumberFormat="0" applyFill="0" applyAlignment="0" applyProtection="0"/>
    <xf numFmtId="0" fontId="97" fillId="0" borderId="37" applyNumberFormat="0" applyFill="0" applyAlignment="0" applyProtection="0"/>
    <xf numFmtId="0" fontId="98" fillId="0" borderId="38" applyNumberFormat="0" applyFill="0" applyAlignment="0" applyProtection="0"/>
    <xf numFmtId="0" fontId="98" fillId="0" borderId="38" applyNumberFormat="0" applyFill="0" applyAlignment="0" applyProtection="0"/>
    <xf numFmtId="0" fontId="98" fillId="0" borderId="38" applyNumberFormat="0" applyFill="0" applyAlignment="0" applyProtection="0"/>
    <xf numFmtId="0" fontId="98" fillId="0" borderId="38" applyNumberFormat="0" applyFill="0" applyAlignment="0" applyProtection="0"/>
    <xf numFmtId="0" fontId="98" fillId="0" borderId="38" applyNumberFormat="0" applyFill="0" applyAlignment="0" applyProtection="0"/>
    <xf numFmtId="0" fontId="99" fillId="0" borderId="38" applyNumberFormat="0" applyFill="0" applyAlignment="0" applyProtection="0"/>
    <xf numFmtId="0" fontId="98" fillId="0" borderId="38" applyNumberFormat="0" applyFill="0" applyAlignment="0" applyProtection="0"/>
    <xf numFmtId="0" fontId="98" fillId="0" borderId="38" applyNumberFormat="0" applyFill="0" applyAlignment="0" applyProtection="0"/>
    <xf numFmtId="0" fontId="98" fillId="0" borderId="38" applyNumberFormat="0" applyFill="0" applyAlignment="0" applyProtection="0"/>
    <xf numFmtId="0" fontId="99" fillId="0" borderId="38" applyNumberFormat="0" applyFill="0" applyAlignment="0" applyProtection="0"/>
    <xf numFmtId="0" fontId="98" fillId="0" borderId="38" applyNumberFormat="0" applyFill="0" applyAlignment="0" applyProtection="0"/>
    <xf numFmtId="0" fontId="98" fillId="0" borderId="38" applyNumberFormat="0" applyFill="0" applyAlignment="0" applyProtection="0"/>
    <xf numFmtId="0" fontId="99" fillId="0" borderId="38" applyNumberFormat="0" applyFill="0" applyAlignment="0" applyProtection="0"/>
    <xf numFmtId="0" fontId="98" fillId="0" borderId="38" applyNumberFormat="0" applyFill="0" applyAlignment="0" applyProtection="0"/>
    <xf numFmtId="0" fontId="99" fillId="0" borderId="38" applyNumberFormat="0" applyFill="0" applyAlignment="0" applyProtection="0"/>
    <xf numFmtId="0" fontId="69" fillId="0" borderId="39" applyNumberFormat="0" applyFill="0" applyAlignment="0" applyProtection="0"/>
    <xf numFmtId="0" fontId="69" fillId="0" borderId="39" applyNumberFormat="0" applyFill="0" applyAlignment="0" applyProtection="0"/>
    <xf numFmtId="0" fontId="69" fillId="0" borderId="39" applyNumberFormat="0" applyFill="0" applyAlignment="0" applyProtection="0"/>
    <xf numFmtId="0" fontId="69" fillId="0" borderId="39" applyNumberFormat="0" applyFill="0" applyAlignment="0" applyProtection="0"/>
    <xf numFmtId="0" fontId="69" fillId="0" borderId="39" applyNumberFormat="0" applyFill="0" applyAlignment="0" applyProtection="0"/>
    <xf numFmtId="0" fontId="70" fillId="0" borderId="39" applyNumberFormat="0" applyFill="0" applyAlignment="0" applyProtection="0"/>
    <xf numFmtId="0" fontId="69" fillId="0" borderId="39" applyNumberFormat="0" applyFill="0" applyAlignment="0" applyProtection="0"/>
    <xf numFmtId="0" fontId="69" fillId="0" borderId="39" applyNumberFormat="0" applyFill="0" applyAlignment="0" applyProtection="0"/>
    <xf numFmtId="0" fontId="69" fillId="0" borderId="39" applyNumberFormat="0" applyFill="0" applyAlignment="0" applyProtection="0"/>
    <xf numFmtId="0" fontId="70" fillId="0" borderId="39" applyNumberFormat="0" applyFill="0" applyAlignment="0" applyProtection="0"/>
    <xf numFmtId="0" fontId="69" fillId="0" borderId="39" applyNumberFormat="0" applyFill="0" applyAlignment="0" applyProtection="0"/>
    <xf numFmtId="0" fontId="69" fillId="0" borderId="39" applyNumberFormat="0" applyFill="0" applyAlignment="0" applyProtection="0"/>
    <xf numFmtId="0" fontId="70" fillId="0" borderId="39" applyNumberFormat="0" applyFill="0" applyAlignment="0" applyProtection="0"/>
    <xf numFmtId="0" fontId="69" fillId="0" borderId="39" applyNumberFormat="0" applyFill="0" applyAlignment="0" applyProtection="0"/>
    <xf numFmtId="0" fontId="70" fillId="0" borderId="39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39" fillId="0" borderId="34" applyNumberFormat="0" applyFill="0" applyAlignment="0" applyProtection="0"/>
    <xf numFmtId="211" fontId="12" fillId="0" borderId="0">
      <alignment vertical="center"/>
    </xf>
    <xf numFmtId="0" fontId="86" fillId="0" borderId="34" applyNumberFormat="0" applyFill="0" applyAlignment="0" applyProtection="0"/>
    <xf numFmtId="0" fontId="86" fillId="0" borderId="34" applyNumberFormat="0" applyFill="0" applyAlignment="0" applyProtection="0"/>
    <xf numFmtId="0" fontId="86" fillId="0" borderId="34" applyNumberFormat="0" applyFill="0" applyAlignment="0" applyProtection="0"/>
    <xf numFmtId="0" fontId="86" fillId="0" borderId="34" applyNumberFormat="0" applyFill="0" applyAlignment="0" applyProtection="0"/>
    <xf numFmtId="0" fontId="86" fillId="0" borderId="34" applyNumberFormat="0" applyFill="0" applyAlignment="0" applyProtection="0"/>
    <xf numFmtId="0" fontId="86" fillId="0" borderId="34" applyNumberFormat="0" applyFill="0" applyAlignment="0" applyProtection="0"/>
    <xf numFmtId="0" fontId="86" fillId="0" borderId="34" applyNumberFormat="0" applyFill="0" applyAlignment="0" applyProtection="0"/>
    <xf numFmtId="0" fontId="86" fillId="0" borderId="34" applyNumberFormat="0" applyFill="0" applyAlignment="0" applyProtection="0"/>
    <xf numFmtId="0" fontId="68" fillId="0" borderId="34" applyNumberFormat="0" applyFill="0" applyAlignment="0" applyProtection="0"/>
    <xf numFmtId="0" fontId="86" fillId="0" borderId="34" applyNumberFormat="0" applyFill="0" applyAlignment="0" applyProtection="0"/>
    <xf numFmtId="0" fontId="86" fillId="0" borderId="34" applyNumberFormat="0" applyFill="0" applyAlignment="0" applyProtection="0"/>
    <xf numFmtId="0" fontId="86" fillId="0" borderId="34" applyNumberFormat="0" applyFill="0" applyAlignment="0" applyProtection="0"/>
    <xf numFmtId="0" fontId="86" fillId="0" borderId="34" applyNumberFormat="0" applyFill="0" applyAlignment="0" applyProtection="0"/>
    <xf numFmtId="0" fontId="86" fillId="0" borderId="34" applyNumberFormat="0" applyFill="0" applyAlignment="0" applyProtection="0"/>
    <xf numFmtId="0" fontId="86" fillId="0" borderId="34" applyNumberFormat="0" applyFill="0" applyAlignment="0" applyProtection="0"/>
    <xf numFmtId="0" fontId="68" fillId="0" borderId="34" applyNumberFormat="0" applyFill="0" applyAlignment="0" applyProtection="0"/>
    <xf numFmtId="0" fontId="86" fillId="0" borderId="34" applyNumberFormat="0" applyFill="0" applyAlignment="0" applyProtection="0"/>
    <xf numFmtId="0" fontId="86" fillId="0" borderId="34" applyNumberFormat="0" applyFill="0" applyAlignment="0" applyProtection="0"/>
    <xf numFmtId="0" fontId="86" fillId="0" borderId="34" applyNumberFormat="0" applyFill="0" applyAlignment="0" applyProtection="0"/>
    <xf numFmtId="0" fontId="86" fillId="0" borderId="34" applyNumberFormat="0" applyFill="0" applyAlignment="0" applyProtection="0"/>
    <xf numFmtId="0" fontId="68" fillId="0" borderId="34" applyNumberFormat="0" applyFill="0" applyAlignment="0" applyProtection="0"/>
    <xf numFmtId="0" fontId="86" fillId="0" borderId="34" applyNumberFormat="0" applyFill="0" applyAlignment="0" applyProtection="0"/>
    <xf numFmtId="0" fontId="86" fillId="0" borderId="34" applyNumberFormat="0" applyFill="0" applyAlignment="0" applyProtection="0"/>
    <xf numFmtId="0" fontId="86" fillId="0" borderId="34" applyNumberFormat="0" applyFill="0" applyAlignment="0" applyProtection="0"/>
    <xf numFmtId="0" fontId="86" fillId="0" borderId="34" applyNumberFormat="0" applyFill="0" applyAlignment="0" applyProtection="0"/>
    <xf numFmtId="0" fontId="39" fillId="0" borderId="34" applyNumberFormat="0" applyFill="0" applyAlignment="0" applyProtection="0"/>
    <xf numFmtId="211" fontId="12" fillId="0" borderId="0">
      <alignment vertical="center"/>
    </xf>
    <xf numFmtId="211" fontId="12" fillId="0" borderId="0">
      <alignment vertical="center"/>
    </xf>
    <xf numFmtId="0" fontId="66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97" fillId="0" borderId="37" applyNumberFormat="0" applyFill="0" applyAlignment="0" applyProtection="0"/>
    <xf numFmtId="0" fontId="99" fillId="0" borderId="38" applyNumberFormat="0" applyFill="0" applyAlignment="0" applyProtection="0"/>
    <xf numFmtId="0" fontId="70" fillId="0" borderId="39" applyNumberFormat="0" applyFill="0" applyAlignment="0" applyProtection="0"/>
    <xf numFmtId="0" fontId="70" fillId="0" borderId="0" applyNumberFormat="0" applyFill="0" applyBorder="0" applyAlignment="0" applyProtection="0"/>
    <xf numFmtId="212" fontId="6" fillId="0" borderId="0" applyFill="0" applyBorder="0" applyAlignment="0" applyProtection="0"/>
    <xf numFmtId="0" fontId="65" fillId="0" borderId="32" applyNumberFormat="0" applyFill="0" applyAlignment="0" applyProtection="0"/>
    <xf numFmtId="0" fontId="14" fillId="0" borderId="0">
      <alignment horizontal="center" textRotation="180"/>
    </xf>
    <xf numFmtId="197" fontId="6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18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63" fillId="50" borderId="31" applyNumberFormat="0" applyAlignment="0" applyProtection="0"/>
    <xf numFmtId="0" fontId="32" fillId="30" borderId="0" applyNumberFormat="0" applyBorder="0" applyAlignment="0" applyProtection="0"/>
    <xf numFmtId="0" fontId="32" fillId="35" borderId="0" applyNumberFormat="0" applyBorder="0" applyAlignment="0" applyProtection="0"/>
    <xf numFmtId="0" fontId="32" fillId="23" borderId="0" applyNumberFormat="0" applyBorder="0" applyAlignment="0" applyProtection="0"/>
    <xf numFmtId="0" fontId="32" fillId="27" borderId="0" applyNumberFormat="0" applyBorder="0" applyAlignment="0" applyProtection="0"/>
    <xf numFmtId="0" fontId="32" fillId="28" borderId="0" applyNumberFormat="0" applyBorder="0" applyAlignment="0" applyProtection="0"/>
    <xf numFmtId="0" fontId="32" fillId="45" borderId="0" applyNumberFormat="0" applyBorder="0" applyAlignment="0" applyProtection="0"/>
    <xf numFmtId="0" fontId="33" fillId="20" borderId="30" applyNumberFormat="0" applyAlignment="0" applyProtection="0"/>
    <xf numFmtId="0" fontId="33" fillId="20" borderId="30" applyNumberFormat="0" applyAlignment="0" applyProtection="0"/>
    <xf numFmtId="0" fontId="34" fillId="24" borderId="29" applyNumberFormat="0" applyAlignment="0" applyProtection="0"/>
    <xf numFmtId="0" fontId="34" fillId="24" borderId="29" applyNumberFormat="0" applyAlignment="0" applyProtection="0"/>
    <xf numFmtId="0" fontId="35" fillId="24" borderId="30" applyNumberFormat="0" applyAlignment="0" applyProtection="0"/>
    <xf numFmtId="0" fontId="35" fillId="24" borderId="30" applyNumberFormat="0" applyAlignment="0" applyProtection="0"/>
    <xf numFmtId="0" fontId="116" fillId="0" borderId="0" applyNumberFormat="0" applyFill="0" applyBorder="0" applyAlignment="0" applyProtection="0"/>
    <xf numFmtId="0" fontId="101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116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179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66" fontId="6" fillId="0" borderId="0" applyFill="0" applyBorder="0" applyAlignment="0" applyProtection="0"/>
    <xf numFmtId="179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99" fontId="6" fillId="0" borderId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0" fontId="36" fillId="0" borderId="37" applyNumberFormat="0" applyFill="0" applyAlignment="0" applyProtection="0"/>
    <xf numFmtId="0" fontId="37" fillId="0" borderId="38" applyNumberFormat="0" applyFill="0" applyAlignment="0" applyProtection="0"/>
    <xf numFmtId="0" fontId="38" fillId="0" borderId="39" applyNumberFormat="0" applyFill="0" applyAlignment="0" applyProtection="0"/>
    <xf numFmtId="0" fontId="38" fillId="0" borderId="0" applyNumberFormat="0" applyFill="0" applyBorder="0" applyAlignment="0" applyProtection="0"/>
    <xf numFmtId="0" fontId="117" fillId="0" borderId="0"/>
    <xf numFmtId="0" fontId="39" fillId="0" borderId="34" applyNumberFormat="0" applyFill="0" applyAlignment="0" applyProtection="0"/>
    <xf numFmtId="0" fontId="39" fillId="0" borderId="34" applyNumberFormat="0" applyFill="0" applyAlignment="0" applyProtection="0"/>
    <xf numFmtId="0" fontId="40" fillId="50" borderId="31" applyNumberFormat="0" applyAlignment="0" applyProtection="0"/>
    <xf numFmtId="0" fontId="41" fillId="0" borderId="0" applyNumberFormat="0" applyFill="0" applyBorder="0" applyAlignment="0" applyProtection="0"/>
    <xf numFmtId="0" fontId="42" fillId="58" borderId="0" applyNumberFormat="0" applyBorder="0" applyAlignment="0" applyProtection="0"/>
    <xf numFmtId="0" fontId="6" fillId="0" borderId="0"/>
    <xf numFmtId="0" fontId="51" fillId="0" borderId="0">
      <alignment vertical="top"/>
    </xf>
    <xf numFmtId="0" fontId="6" fillId="0" borderId="0"/>
    <xf numFmtId="0" fontId="117" fillId="0" borderId="0"/>
    <xf numFmtId="0" fontId="6" fillId="0" borderId="0"/>
    <xf numFmtId="0" fontId="6" fillId="0" borderId="0" applyNumberFormat="0" applyFont="0" applyFill="0" applyBorder="0" applyAlignment="0" applyProtection="0">
      <alignment vertical="top"/>
    </xf>
    <xf numFmtId="0" fontId="6" fillId="0" borderId="0"/>
    <xf numFmtId="0" fontId="1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8" fillId="0" borderId="0"/>
    <xf numFmtId="0" fontId="6" fillId="0" borderId="0"/>
    <xf numFmtId="0" fontId="6" fillId="0" borderId="0"/>
    <xf numFmtId="0" fontId="115" fillId="0" borderId="0"/>
    <xf numFmtId="0" fontId="2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" fillId="0" borderId="0"/>
    <xf numFmtId="0" fontId="3" fillId="0" borderId="0"/>
    <xf numFmtId="0" fontId="6" fillId="0" borderId="0"/>
    <xf numFmtId="0" fontId="31" fillId="0" borderId="0"/>
    <xf numFmtId="0" fontId="115" fillId="0" borderId="0"/>
    <xf numFmtId="0" fontId="31" fillId="0" borderId="0"/>
    <xf numFmtId="0" fontId="117" fillId="0" borderId="0"/>
    <xf numFmtId="0" fontId="31" fillId="0" borderId="0"/>
    <xf numFmtId="0" fontId="10" fillId="0" borderId="0"/>
    <xf numFmtId="0" fontId="6" fillId="0" borderId="0"/>
    <xf numFmtId="0" fontId="6" fillId="0" borderId="0"/>
    <xf numFmtId="0" fontId="6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" fillId="0" borderId="0"/>
    <xf numFmtId="0" fontId="11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" fillId="0" borderId="0"/>
    <xf numFmtId="0" fontId="6" fillId="0" borderId="0"/>
    <xf numFmtId="0" fontId="52" fillId="0" borderId="0"/>
    <xf numFmtId="0" fontId="11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6" fillId="0" borderId="0"/>
    <xf numFmtId="0" fontId="115" fillId="0" borderId="0"/>
    <xf numFmtId="0" fontId="16" fillId="0" borderId="0"/>
    <xf numFmtId="0" fontId="115" fillId="0" borderId="0"/>
    <xf numFmtId="0" fontId="6" fillId="0" borderId="0"/>
    <xf numFmtId="0" fontId="6" fillId="0" borderId="0"/>
    <xf numFmtId="0" fontId="43" fillId="12" borderId="0" applyNumberFormat="0" applyBorder="0" applyAlignment="0" applyProtection="0"/>
    <xf numFmtId="0" fontId="44" fillId="0" borderId="0" applyNumberFormat="0" applyFill="0" applyBorder="0" applyAlignment="0" applyProtection="0"/>
    <xf numFmtId="0" fontId="10" fillId="15" borderId="43" applyNumberFormat="0" applyFont="0" applyAlignment="0" applyProtection="0"/>
    <xf numFmtId="0" fontId="10" fillId="15" borderId="43" applyNumberFormat="0" applyFont="0" applyAlignment="0" applyProtection="0"/>
    <xf numFmtId="9" fontId="6" fillId="0" borderId="0" applyFill="0" applyBorder="0" applyAlignment="0" applyProtection="0"/>
    <xf numFmtId="9" fontId="6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45" fillId="0" borderId="32" applyNumberFormat="0" applyFill="0" applyAlignment="0" applyProtection="0"/>
    <xf numFmtId="0" fontId="7" fillId="0" borderId="0"/>
    <xf numFmtId="0" fontId="50" fillId="0" borderId="0"/>
    <xf numFmtId="0" fontId="48" fillId="0" borderId="0"/>
    <xf numFmtId="0" fontId="6" fillId="0" borderId="0"/>
    <xf numFmtId="0" fontId="48" fillId="0" borderId="0"/>
    <xf numFmtId="0" fontId="6" fillId="0" borderId="0"/>
    <xf numFmtId="0" fontId="103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192" fontId="10" fillId="0" borderId="0" applyFont="0" applyFill="0" applyBorder="0" applyAlignment="0" applyProtection="0"/>
    <xf numFmtId="40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93" fontId="51" fillId="0" borderId="0" applyFill="0" applyBorder="0" applyProtection="0">
      <alignment vertical="top"/>
    </xf>
    <xf numFmtId="196" fontId="10" fillId="0" borderId="0" applyFont="0" applyFill="0" applyBorder="0" applyAlignment="0" applyProtection="0"/>
    <xf numFmtId="182" fontId="6" fillId="0" borderId="0" applyFont="0" applyFill="0" applyBorder="0" applyAlignment="0" applyProtection="0"/>
    <xf numFmtId="195" fontId="14" fillId="0" borderId="0" applyFont="0" applyFill="0" applyBorder="0" applyAlignment="0" applyProtection="0"/>
    <xf numFmtId="180" fontId="10" fillId="0" borderId="0" applyFont="0" applyFill="0" applyBorder="0" applyAlignment="0" applyProtection="0"/>
    <xf numFmtId="181" fontId="10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10" fillId="0" borderId="0" applyFont="0" applyFill="0" applyBorder="0" applyAlignment="0" applyProtection="0"/>
    <xf numFmtId="181" fontId="10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10" fillId="0" borderId="0" applyFont="0" applyFill="0" applyBorder="0" applyAlignment="0" applyProtection="0"/>
    <xf numFmtId="181" fontId="10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10" fillId="0" borderId="0" applyFont="0" applyFill="0" applyBorder="0" applyAlignment="0" applyProtection="0"/>
    <xf numFmtId="181" fontId="10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10" fillId="0" borderId="0" applyFont="0" applyFill="0" applyBorder="0" applyAlignment="0" applyProtection="0"/>
    <xf numFmtId="181" fontId="10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10" fillId="0" borderId="0" applyFont="0" applyFill="0" applyBorder="0" applyAlignment="0" applyProtection="0"/>
    <xf numFmtId="181" fontId="10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10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10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94" fontId="6" fillId="0" borderId="0" applyFill="0" applyBorder="0" applyAlignment="0" applyProtection="0"/>
    <xf numFmtId="181" fontId="10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94" fontId="51" fillId="0" borderId="0" applyFill="0" applyBorder="0" applyProtection="0">
      <alignment vertical="top"/>
    </xf>
    <xf numFmtId="194" fontId="51" fillId="0" borderId="0" applyFill="0" applyBorder="0" applyProtection="0">
      <alignment vertical="top"/>
    </xf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10" fillId="0" borderId="0" applyFont="0" applyFill="0" applyBorder="0" applyAlignment="0" applyProtection="0"/>
    <xf numFmtId="181" fontId="31" fillId="0" borderId="0" applyFont="0" applyFill="0" applyBorder="0" applyAlignment="0" applyProtection="0"/>
    <xf numFmtId="181" fontId="31" fillId="0" borderId="0" applyFont="0" applyFill="0" applyBorder="0" applyAlignment="0" applyProtection="0"/>
    <xf numFmtId="181" fontId="31" fillId="0" borderId="0" applyFont="0" applyFill="0" applyBorder="0" applyAlignment="0" applyProtection="0"/>
    <xf numFmtId="181" fontId="31" fillId="0" borderId="0" applyFont="0" applyFill="0" applyBorder="0" applyAlignment="0" applyProtection="0"/>
    <xf numFmtId="213" fontId="6" fillId="0" borderId="0" applyFill="0" applyBorder="0" applyAlignment="0" applyProtection="0"/>
    <xf numFmtId="181" fontId="10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94" fontId="28" fillId="0" borderId="0" applyFill="0" applyBorder="0" applyAlignment="0" applyProtection="0"/>
    <xf numFmtId="181" fontId="10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213" fontId="28" fillId="0" borderId="0" applyFill="0" applyBorder="0" applyAlignment="0" applyProtection="0"/>
    <xf numFmtId="181" fontId="10" fillId="0" borderId="0" applyFont="0" applyFill="0" applyBorder="0" applyAlignment="0" applyProtection="0"/>
    <xf numFmtId="194" fontId="28" fillId="0" borderId="0" applyFill="0" applyBorder="0" applyAlignment="0" applyProtection="0"/>
    <xf numFmtId="194" fontId="28" fillId="0" borderId="0" applyFill="0" applyBorder="0" applyAlignment="0" applyProtection="0"/>
    <xf numFmtId="194" fontId="28" fillId="0" borderId="0" applyFill="0" applyBorder="0" applyAlignment="0" applyProtection="0"/>
    <xf numFmtId="194" fontId="28" fillId="0" borderId="0" applyFill="0" applyBorder="0" applyAlignment="0" applyProtection="0"/>
    <xf numFmtId="194" fontId="28" fillId="0" borderId="0" applyFill="0" applyBorder="0" applyAlignment="0" applyProtection="0"/>
    <xf numFmtId="194" fontId="28" fillId="0" borderId="0" applyFill="0" applyBorder="0" applyAlignment="0" applyProtection="0"/>
    <xf numFmtId="194" fontId="28" fillId="0" borderId="0" applyFill="0" applyBorder="0" applyAlignment="0" applyProtection="0"/>
    <xf numFmtId="194" fontId="28" fillId="0" borderId="0" applyFill="0" applyBorder="0" applyAlignment="0" applyProtection="0"/>
    <xf numFmtId="194" fontId="28" fillId="0" borderId="0" applyFill="0" applyBorder="0" applyAlignment="0" applyProtection="0"/>
    <xf numFmtId="194" fontId="28" fillId="0" borderId="0" applyFill="0" applyBorder="0" applyAlignment="0" applyProtection="0"/>
    <xf numFmtId="181" fontId="10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10" fillId="0" borderId="0" applyFont="0" applyFill="0" applyBorder="0" applyAlignment="0" applyProtection="0"/>
    <xf numFmtId="194" fontId="28" fillId="0" borderId="0" applyFill="0" applyBorder="0" applyAlignment="0" applyProtection="0"/>
    <xf numFmtId="194" fontId="28" fillId="0" borderId="0" applyFill="0" applyBorder="0" applyAlignment="0" applyProtection="0"/>
    <xf numFmtId="194" fontId="28" fillId="0" borderId="0" applyFill="0" applyBorder="0" applyAlignment="0" applyProtection="0"/>
    <xf numFmtId="194" fontId="28" fillId="0" borderId="0" applyFill="0" applyBorder="0" applyAlignment="0" applyProtection="0"/>
    <xf numFmtId="194" fontId="28" fillId="0" borderId="0" applyFill="0" applyBorder="0" applyAlignment="0" applyProtection="0"/>
    <xf numFmtId="194" fontId="28" fillId="0" borderId="0" applyFill="0" applyBorder="0" applyAlignment="0" applyProtection="0"/>
    <xf numFmtId="194" fontId="28" fillId="0" borderId="0" applyFill="0" applyBorder="0" applyAlignment="0" applyProtection="0"/>
    <xf numFmtId="194" fontId="28" fillId="0" borderId="0" applyFill="0" applyBorder="0" applyAlignment="0" applyProtection="0"/>
    <xf numFmtId="194" fontId="28" fillId="0" borderId="0" applyFill="0" applyBorder="0" applyAlignment="0" applyProtection="0"/>
    <xf numFmtId="194" fontId="28" fillId="0" borderId="0" applyFill="0" applyBorder="0" applyAlignment="0" applyProtection="0"/>
    <xf numFmtId="181" fontId="10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10" fillId="0" borderId="0" applyFont="0" applyFill="0" applyBorder="0" applyAlignment="0" applyProtection="0"/>
    <xf numFmtId="194" fontId="28" fillId="0" borderId="0" applyFill="0" applyBorder="0" applyAlignment="0" applyProtection="0"/>
    <xf numFmtId="194" fontId="28" fillId="0" borderId="0" applyFill="0" applyBorder="0" applyAlignment="0" applyProtection="0"/>
    <xf numFmtId="194" fontId="28" fillId="0" borderId="0" applyFill="0" applyBorder="0" applyAlignment="0" applyProtection="0"/>
    <xf numFmtId="194" fontId="28" fillId="0" borderId="0" applyFill="0" applyBorder="0" applyAlignment="0" applyProtection="0"/>
    <xf numFmtId="194" fontId="28" fillId="0" borderId="0" applyFill="0" applyBorder="0" applyAlignment="0" applyProtection="0"/>
    <xf numFmtId="194" fontId="28" fillId="0" borderId="0" applyFill="0" applyBorder="0" applyAlignment="0" applyProtection="0"/>
    <xf numFmtId="194" fontId="28" fillId="0" borderId="0" applyFill="0" applyBorder="0" applyAlignment="0" applyProtection="0"/>
    <xf numFmtId="194" fontId="28" fillId="0" borderId="0" applyFill="0" applyBorder="0" applyAlignment="0" applyProtection="0"/>
    <xf numFmtId="194" fontId="28" fillId="0" borderId="0" applyFill="0" applyBorder="0" applyAlignment="0" applyProtection="0"/>
    <xf numFmtId="194" fontId="28" fillId="0" borderId="0" applyFill="0" applyBorder="0" applyAlignment="0" applyProtection="0"/>
    <xf numFmtId="181" fontId="10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10" fillId="0" borderId="0" applyFont="0" applyFill="0" applyBorder="0" applyAlignment="0" applyProtection="0"/>
    <xf numFmtId="194" fontId="28" fillId="0" borderId="0" applyFill="0" applyBorder="0" applyAlignment="0" applyProtection="0"/>
    <xf numFmtId="194" fontId="28" fillId="0" borderId="0" applyFill="0" applyBorder="0" applyAlignment="0" applyProtection="0"/>
    <xf numFmtId="181" fontId="10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10" fillId="0" borderId="0" applyFont="0" applyFill="0" applyBorder="0" applyAlignment="0" applyProtection="0"/>
    <xf numFmtId="181" fontId="10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10" fillId="0" borderId="0" applyFont="0" applyFill="0" applyBorder="0" applyAlignment="0" applyProtection="0"/>
    <xf numFmtId="0" fontId="47" fillId="14" borderId="0" applyNumberFormat="0" applyBorder="0" applyAlignment="0" applyProtection="0"/>
    <xf numFmtId="0" fontId="104" fillId="0" borderId="0">
      <alignment vertical="center"/>
    </xf>
    <xf numFmtId="0" fontId="14" fillId="0" borderId="0"/>
    <xf numFmtId="0" fontId="30" fillId="0" borderId="0">
      <alignment vertical="center"/>
    </xf>
    <xf numFmtId="0" fontId="30" fillId="0" borderId="0"/>
    <xf numFmtId="0" fontId="14" fillId="0" borderId="0"/>
    <xf numFmtId="0" fontId="3" fillId="0" borderId="0"/>
    <xf numFmtId="0" fontId="10" fillId="0" borderId="0"/>
    <xf numFmtId="0" fontId="10" fillId="15" borderId="43" applyNumberFormat="0" applyFont="0" applyAlignment="0" applyProtection="0"/>
    <xf numFmtId="0" fontId="10" fillId="15" borderId="43" applyNumberFormat="0" applyFont="0" applyAlignment="0" applyProtection="0"/>
    <xf numFmtId="179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0" fontId="10" fillId="0" borderId="0"/>
    <xf numFmtId="0" fontId="3" fillId="0" borderId="0"/>
    <xf numFmtId="0" fontId="3" fillId="0" borderId="0"/>
    <xf numFmtId="0" fontId="1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0" fillId="15" borderId="43" applyNumberFormat="0" applyFont="0" applyAlignment="0" applyProtection="0"/>
    <xf numFmtId="0" fontId="10" fillId="15" borderId="43" applyNumberFormat="0" applyFont="0" applyAlignment="0" applyProtection="0"/>
    <xf numFmtId="9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96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81" fontId="10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10" fillId="0" borderId="0" applyFont="0" applyFill="0" applyBorder="0" applyAlignment="0" applyProtection="0"/>
    <xf numFmtId="181" fontId="10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10" fillId="0" borderId="0" applyFont="0" applyFill="0" applyBorder="0" applyAlignment="0" applyProtection="0"/>
    <xf numFmtId="181" fontId="10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10" fillId="0" borderId="0" applyFont="0" applyFill="0" applyBorder="0" applyAlignment="0" applyProtection="0"/>
    <xf numFmtId="181" fontId="10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10" fillId="0" borderId="0" applyFont="0" applyFill="0" applyBorder="0" applyAlignment="0" applyProtection="0"/>
    <xf numFmtId="181" fontId="10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10" fillId="0" borderId="0" applyFont="0" applyFill="0" applyBorder="0" applyAlignment="0" applyProtection="0"/>
    <xf numFmtId="181" fontId="10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10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10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10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10" fillId="0" borderId="0" applyFont="0" applyFill="0" applyBorder="0" applyAlignment="0" applyProtection="0"/>
    <xf numFmtId="181" fontId="31" fillId="0" borderId="0" applyFont="0" applyFill="0" applyBorder="0" applyAlignment="0" applyProtection="0"/>
    <xf numFmtId="181" fontId="31" fillId="0" borderId="0" applyFont="0" applyFill="0" applyBorder="0" applyAlignment="0" applyProtection="0"/>
    <xf numFmtId="181" fontId="31" fillId="0" borderId="0" applyFont="0" applyFill="0" applyBorder="0" applyAlignment="0" applyProtection="0"/>
    <xf numFmtId="181" fontId="31" fillId="0" borderId="0" applyFont="0" applyFill="0" applyBorder="0" applyAlignment="0" applyProtection="0"/>
    <xf numFmtId="181" fontId="10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10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10" fillId="0" borderId="0" applyFont="0" applyFill="0" applyBorder="0" applyAlignment="0" applyProtection="0"/>
    <xf numFmtId="181" fontId="10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10" fillId="0" borderId="0" applyFont="0" applyFill="0" applyBorder="0" applyAlignment="0" applyProtection="0"/>
    <xf numFmtId="181" fontId="10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10" fillId="0" borderId="0" applyFont="0" applyFill="0" applyBorder="0" applyAlignment="0" applyProtection="0"/>
    <xf numFmtId="181" fontId="10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10" fillId="0" borderId="0" applyFont="0" applyFill="0" applyBorder="0" applyAlignment="0" applyProtection="0"/>
    <xf numFmtId="181" fontId="10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10" fillId="0" borderId="0" applyFont="0" applyFill="0" applyBorder="0" applyAlignment="0" applyProtection="0"/>
    <xf numFmtId="181" fontId="10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10" fillId="0" borderId="0" applyFont="0" applyFill="0" applyBorder="0" applyAlignment="0" applyProtection="0"/>
    <xf numFmtId="0" fontId="3" fillId="0" borderId="0"/>
    <xf numFmtId="179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0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81" fontId="10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10" fillId="0" borderId="0" applyFont="0" applyFill="0" applyBorder="0" applyAlignment="0" applyProtection="0"/>
    <xf numFmtId="181" fontId="10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10" fillId="0" borderId="0" applyFont="0" applyFill="0" applyBorder="0" applyAlignment="0" applyProtection="0"/>
    <xf numFmtId="181" fontId="10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10" fillId="0" borderId="0" applyFont="0" applyFill="0" applyBorder="0" applyAlignment="0" applyProtection="0"/>
    <xf numFmtId="181" fontId="10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10" fillId="0" borderId="0" applyFont="0" applyFill="0" applyBorder="0" applyAlignment="0" applyProtection="0"/>
    <xf numFmtId="181" fontId="10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10" fillId="0" borderId="0" applyFont="0" applyFill="0" applyBorder="0" applyAlignment="0" applyProtection="0"/>
    <xf numFmtId="181" fontId="10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10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10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10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10" fillId="0" borderId="0" applyFont="0" applyFill="0" applyBorder="0" applyAlignment="0" applyProtection="0"/>
    <xf numFmtId="181" fontId="31" fillId="0" borderId="0" applyFont="0" applyFill="0" applyBorder="0" applyAlignment="0" applyProtection="0"/>
    <xf numFmtId="181" fontId="31" fillId="0" borderId="0" applyFont="0" applyFill="0" applyBorder="0" applyAlignment="0" applyProtection="0"/>
    <xf numFmtId="181" fontId="31" fillId="0" borderId="0" applyFont="0" applyFill="0" applyBorder="0" applyAlignment="0" applyProtection="0"/>
    <xf numFmtId="181" fontId="31" fillId="0" borderId="0" applyFont="0" applyFill="0" applyBorder="0" applyAlignment="0" applyProtection="0"/>
    <xf numFmtId="181" fontId="10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10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10" fillId="0" borderId="0" applyFont="0" applyFill="0" applyBorder="0" applyAlignment="0" applyProtection="0"/>
    <xf numFmtId="181" fontId="10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10" fillId="0" borderId="0" applyFont="0" applyFill="0" applyBorder="0" applyAlignment="0" applyProtection="0"/>
    <xf numFmtId="181" fontId="10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10" fillId="0" borderId="0" applyFont="0" applyFill="0" applyBorder="0" applyAlignment="0" applyProtection="0"/>
    <xf numFmtId="181" fontId="10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10" fillId="0" borderId="0" applyFont="0" applyFill="0" applyBorder="0" applyAlignment="0" applyProtection="0"/>
    <xf numFmtId="181" fontId="10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10" fillId="0" borderId="0" applyFont="0" applyFill="0" applyBorder="0" applyAlignment="0" applyProtection="0"/>
    <xf numFmtId="181" fontId="10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10" fillId="0" borderId="0" applyFont="0" applyFill="0" applyBorder="0" applyAlignment="0" applyProtection="0"/>
    <xf numFmtId="0" fontId="3" fillId="0" borderId="0"/>
    <xf numFmtId="179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0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81" fontId="10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10" fillId="0" borderId="0" applyFont="0" applyFill="0" applyBorder="0" applyAlignment="0" applyProtection="0"/>
    <xf numFmtId="181" fontId="10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10" fillId="0" borderId="0" applyFont="0" applyFill="0" applyBorder="0" applyAlignment="0" applyProtection="0"/>
    <xf numFmtId="181" fontId="10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10" fillId="0" borderId="0" applyFont="0" applyFill="0" applyBorder="0" applyAlignment="0" applyProtection="0"/>
    <xf numFmtId="181" fontId="10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10" fillId="0" borderId="0" applyFont="0" applyFill="0" applyBorder="0" applyAlignment="0" applyProtection="0"/>
    <xf numFmtId="181" fontId="10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10" fillId="0" borderId="0" applyFont="0" applyFill="0" applyBorder="0" applyAlignment="0" applyProtection="0"/>
    <xf numFmtId="181" fontId="10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10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10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10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10" fillId="0" borderId="0" applyFont="0" applyFill="0" applyBorder="0" applyAlignment="0" applyProtection="0"/>
    <xf numFmtId="181" fontId="31" fillId="0" borderId="0" applyFont="0" applyFill="0" applyBorder="0" applyAlignment="0" applyProtection="0"/>
    <xf numFmtId="181" fontId="31" fillId="0" borderId="0" applyFont="0" applyFill="0" applyBorder="0" applyAlignment="0" applyProtection="0"/>
    <xf numFmtId="181" fontId="31" fillId="0" borderId="0" applyFont="0" applyFill="0" applyBorder="0" applyAlignment="0" applyProtection="0"/>
    <xf numFmtId="181" fontId="31" fillId="0" borderId="0" applyFont="0" applyFill="0" applyBorder="0" applyAlignment="0" applyProtection="0"/>
    <xf numFmtId="181" fontId="10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10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10" fillId="0" borderId="0" applyFont="0" applyFill="0" applyBorder="0" applyAlignment="0" applyProtection="0"/>
    <xf numFmtId="181" fontId="10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10" fillId="0" borderId="0" applyFont="0" applyFill="0" applyBorder="0" applyAlignment="0" applyProtection="0"/>
    <xf numFmtId="181" fontId="10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10" fillId="0" borderId="0" applyFont="0" applyFill="0" applyBorder="0" applyAlignment="0" applyProtection="0"/>
    <xf numFmtId="181" fontId="10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10" fillId="0" borderId="0" applyFont="0" applyFill="0" applyBorder="0" applyAlignment="0" applyProtection="0"/>
    <xf numFmtId="181" fontId="10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10" fillId="0" borderId="0" applyFont="0" applyFill="0" applyBorder="0" applyAlignment="0" applyProtection="0"/>
    <xf numFmtId="181" fontId="10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10" fillId="0" borderId="0" applyFont="0" applyFill="0" applyBorder="0" applyAlignment="0" applyProtection="0"/>
    <xf numFmtId="0" fontId="118" fillId="0" borderId="0"/>
    <xf numFmtId="0" fontId="10" fillId="0" borderId="0"/>
    <xf numFmtId="0" fontId="23" fillId="0" borderId="0">
      <alignment vertical="center"/>
    </xf>
    <xf numFmtId="0" fontId="23" fillId="0" borderId="0">
      <alignment vertical="center"/>
    </xf>
    <xf numFmtId="0" fontId="16" fillId="0" borderId="0"/>
    <xf numFmtId="0" fontId="48" fillId="0" borderId="0"/>
    <xf numFmtId="9" fontId="23" fillId="0" borderId="0" applyFont="0" applyFill="0" applyBorder="0" applyAlignment="0" applyProtection="0">
      <alignment vertical="center"/>
    </xf>
    <xf numFmtId="0" fontId="120" fillId="0" borderId="0"/>
    <xf numFmtId="0" fontId="23" fillId="0" borderId="0"/>
    <xf numFmtId="0" fontId="48" fillId="0" borderId="0"/>
    <xf numFmtId="0" fontId="23" fillId="0" borderId="0"/>
    <xf numFmtId="9" fontId="23" fillId="0" borderId="0" applyFont="0" applyFill="0" applyBorder="0" applyAlignment="0" applyProtection="0">
      <alignment vertical="center"/>
    </xf>
    <xf numFmtId="0" fontId="23" fillId="0" borderId="0"/>
    <xf numFmtId="0" fontId="23" fillId="0" borderId="0"/>
    <xf numFmtId="214" fontId="23" fillId="0" borderId="0" applyFont="0" applyFill="0" applyBorder="0" applyAlignment="0" applyProtection="0">
      <alignment vertical="center"/>
    </xf>
    <xf numFmtId="0" fontId="120" fillId="0" borderId="0">
      <alignment vertical="center"/>
    </xf>
    <xf numFmtId="215" fontId="23" fillId="0" borderId="0" applyFont="0" applyFill="0" applyBorder="0" applyAlignment="0" applyProtection="0">
      <alignment vertical="center"/>
    </xf>
    <xf numFmtId="0" fontId="7" fillId="0" borderId="0"/>
    <xf numFmtId="0" fontId="117" fillId="0" borderId="0"/>
    <xf numFmtId="0" fontId="117" fillId="0" borderId="0"/>
    <xf numFmtId="0" fontId="123" fillId="0" borderId="0"/>
    <xf numFmtId="0" fontId="124" fillId="0" borderId="0"/>
    <xf numFmtId="214" fontId="122" fillId="0" borderId="0" applyFont="0" applyFill="0" applyBorder="0" applyAlignment="0" applyProtection="0">
      <alignment vertical="center"/>
    </xf>
    <xf numFmtId="0" fontId="124" fillId="0" borderId="0"/>
    <xf numFmtId="0" fontId="14" fillId="0" borderId="0"/>
    <xf numFmtId="0" fontId="121" fillId="0" borderId="0"/>
    <xf numFmtId="0" fontId="123" fillId="0" borderId="0"/>
    <xf numFmtId="0" fontId="119" fillId="0" borderId="0">
      <alignment vertical="center"/>
    </xf>
    <xf numFmtId="0" fontId="119" fillId="0" borderId="0">
      <alignment vertical="center"/>
    </xf>
    <xf numFmtId="0" fontId="123" fillId="0" borderId="0"/>
    <xf numFmtId="0" fontId="117" fillId="0" borderId="0"/>
    <xf numFmtId="0" fontId="117" fillId="0" borderId="0"/>
    <xf numFmtId="0" fontId="117" fillId="0" borderId="0"/>
    <xf numFmtId="214" fontId="124" fillId="0" borderId="0" applyFont="0" applyFill="0" applyBorder="0" applyAlignment="0" applyProtection="0">
      <alignment vertical="center"/>
    </xf>
    <xf numFmtId="214" fontId="124" fillId="0" borderId="0" applyFont="0" applyFill="0" applyBorder="0" applyAlignment="0" applyProtection="0">
      <alignment vertical="center"/>
    </xf>
    <xf numFmtId="214" fontId="125" fillId="0" borderId="0" applyFont="0" applyFill="0" applyBorder="0" applyAlignment="0" applyProtection="0"/>
    <xf numFmtId="214" fontId="117" fillId="0" borderId="0" applyFont="0" applyFill="0" applyBorder="0" applyAlignment="0" applyProtection="0">
      <alignment vertical="center"/>
    </xf>
    <xf numFmtId="0" fontId="23" fillId="0" borderId="0"/>
    <xf numFmtId="0" fontId="119" fillId="0" borderId="0">
      <alignment vertical="center"/>
    </xf>
    <xf numFmtId="0" fontId="126" fillId="0" borderId="0">
      <alignment vertical="center"/>
    </xf>
    <xf numFmtId="0" fontId="127" fillId="0" borderId="0"/>
    <xf numFmtId="9" fontId="23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3" fillId="0" borderId="0"/>
    <xf numFmtId="0" fontId="25" fillId="0" borderId="0"/>
    <xf numFmtId="0" fontId="3" fillId="0" borderId="0"/>
    <xf numFmtId="181" fontId="3" fillId="0" borderId="0" applyFont="0" applyFill="0" applyBorder="0" applyAlignment="0" applyProtection="0"/>
    <xf numFmtId="214" fontId="23" fillId="0" borderId="0" applyFont="0" applyFill="0" applyBorder="0" applyAlignment="0" applyProtection="0">
      <alignment vertical="center"/>
    </xf>
    <xf numFmtId="0" fontId="117" fillId="0" borderId="0"/>
    <xf numFmtId="0" fontId="124" fillId="0" borderId="0"/>
    <xf numFmtId="0" fontId="124" fillId="0" borderId="0"/>
    <xf numFmtId="0" fontId="117" fillId="0" borderId="0"/>
    <xf numFmtId="9" fontId="3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10" fillId="0" borderId="0"/>
    <xf numFmtId="0" fontId="3" fillId="0" borderId="0"/>
    <xf numFmtId="0" fontId="10" fillId="0" borderId="0"/>
    <xf numFmtId="43" fontId="6" fillId="0" borderId="0" applyFont="0" applyFill="0" applyBorder="0" applyAlignment="0" applyProtection="0"/>
    <xf numFmtId="0" fontId="3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" fillId="0" borderId="0"/>
    <xf numFmtId="0" fontId="128" fillId="0" borderId="0">
      <alignment vertical="center"/>
    </xf>
    <xf numFmtId="0" fontId="2" fillId="0" borderId="0"/>
    <xf numFmtId="0" fontId="1" fillId="0" borderId="0"/>
  </cellStyleXfs>
  <cellXfs count="1013">
    <xf numFmtId="0" fontId="0" fillId="0" borderId="0" xfId="0"/>
    <xf numFmtId="0" fontId="10" fillId="0" borderId="0" xfId="7" applyAlignment="1">
      <alignment vertical="center"/>
    </xf>
    <xf numFmtId="0" fontId="12" fillId="0" borderId="0" xfId="7" applyFont="1" applyAlignment="1">
      <alignment horizontal="left" vertical="center"/>
    </xf>
    <xf numFmtId="0" fontId="22" fillId="0" borderId="0" xfId="4" applyFill="1" applyAlignment="1" applyProtection="1">
      <alignment horizontal="center" vertical="center"/>
    </xf>
    <xf numFmtId="0" fontId="6" fillId="0" borderId="0" xfId="1392"/>
    <xf numFmtId="0" fontId="6" fillId="0" borderId="0" xfId="1392" applyBorder="1"/>
    <xf numFmtId="9" fontId="129" fillId="0" borderId="46" xfId="1392" applyNumberFormat="1" applyFont="1" applyBorder="1" applyAlignment="1">
      <alignment horizontal="center" vertical="center"/>
    </xf>
    <xf numFmtId="0" fontId="6" fillId="0" borderId="0" xfId="1392" applyAlignment="1">
      <alignment horizontal="center" vertical="center"/>
    </xf>
    <xf numFmtId="0" fontId="6" fillId="0" borderId="0" xfId="1392" applyFont="1"/>
    <xf numFmtId="4" fontId="6" fillId="0" borderId="0" xfId="1392" applyNumberFormat="1"/>
    <xf numFmtId="0" fontId="17" fillId="0" borderId="0" xfId="1392" applyFont="1" applyAlignment="1">
      <alignment horizontal="center" vertical="center"/>
    </xf>
    <xf numFmtId="0" fontId="6" fillId="0" borderId="0" xfId="1392" applyFont="1" applyAlignment="1">
      <alignment wrapText="1"/>
    </xf>
    <xf numFmtId="0" fontId="6" fillId="0" borderId="0" xfId="1392" applyFont="1" applyAlignment="1">
      <alignment vertical="top" wrapText="1"/>
    </xf>
    <xf numFmtId="0" fontId="2" fillId="0" borderId="0" xfId="2197"/>
    <xf numFmtId="3" fontId="2" fillId="0" borderId="0" xfId="2197" applyNumberFormat="1"/>
    <xf numFmtId="0" fontId="130" fillId="0" borderId="0" xfId="8" applyFont="1"/>
    <xf numFmtId="0" fontId="130" fillId="0" borderId="0" xfId="1392" applyFont="1" applyBorder="1" applyAlignment="1">
      <alignment horizontal="justify" vertical="center" wrapText="1"/>
    </xf>
    <xf numFmtId="0" fontId="130" fillId="0" borderId="0" xfId="1392" applyFont="1" applyBorder="1" applyAlignment="1">
      <alignment horizontal="left" vertical="center" wrapText="1"/>
    </xf>
    <xf numFmtId="3" fontId="11" fillId="0" borderId="0" xfId="7" applyNumberFormat="1" applyFont="1" applyAlignment="1">
      <alignment horizontal="center" vertical="center"/>
    </xf>
    <xf numFmtId="0" fontId="131" fillId="0" borderId="0" xfId="6" applyFont="1" applyAlignment="1">
      <alignment horizontal="center"/>
    </xf>
    <xf numFmtId="166" fontId="132" fillId="0" borderId="0" xfId="6" applyNumberFormat="1" applyFont="1" applyAlignment="1">
      <alignment horizontal="center"/>
    </xf>
    <xf numFmtId="0" fontId="133" fillId="9" borderId="6" xfId="7" applyFont="1" applyFill="1" applyBorder="1" applyAlignment="1">
      <alignment horizontal="right" vertical="center"/>
    </xf>
    <xf numFmtId="169" fontId="131" fillId="0" borderId="1" xfId="6" applyNumberFormat="1" applyFont="1" applyBorder="1" applyAlignment="1">
      <alignment horizontal="center"/>
    </xf>
    <xf numFmtId="9" fontId="131" fillId="0" borderId="0" xfId="14" applyFont="1" applyFill="1" applyBorder="1" applyAlignment="1">
      <alignment horizontal="center"/>
    </xf>
    <xf numFmtId="2" fontId="131" fillId="0" borderId="1" xfId="6" applyNumberFormat="1" applyFont="1" applyBorder="1" applyAlignment="1">
      <alignment horizontal="center"/>
    </xf>
    <xf numFmtId="3" fontId="134" fillId="0" borderId="0" xfId="6" applyNumberFormat="1" applyFont="1" applyAlignment="1">
      <alignment horizontal="center"/>
    </xf>
    <xf numFmtId="2" fontId="131" fillId="0" borderId="0" xfId="6" applyNumberFormat="1" applyFont="1" applyAlignment="1">
      <alignment horizontal="center"/>
    </xf>
    <xf numFmtId="0" fontId="135" fillId="0" borderId="0" xfId="6" applyFont="1" applyFill="1" applyBorder="1" applyAlignment="1">
      <alignment vertical="center"/>
    </xf>
    <xf numFmtId="0" fontId="136" fillId="0" borderId="0" xfId="6" applyFont="1" applyFill="1" applyBorder="1" applyAlignment="1">
      <alignment vertical="center"/>
    </xf>
    <xf numFmtId="9" fontId="131" fillId="0" borderId="0" xfId="14" applyFont="1" applyFill="1" applyBorder="1" applyAlignment="1">
      <alignment horizontal="center" vertical="center" wrapText="1"/>
    </xf>
    <xf numFmtId="0" fontId="133" fillId="0" borderId="25" xfId="7" applyFont="1" applyFill="1" applyBorder="1" applyAlignment="1">
      <alignment horizontal="center" vertical="center"/>
    </xf>
    <xf numFmtId="0" fontId="133" fillId="0" borderId="0" xfId="7" applyFont="1" applyFill="1" applyBorder="1" applyAlignment="1">
      <alignment horizontal="right" vertical="center"/>
    </xf>
    <xf numFmtId="0" fontId="133" fillId="0" borderId="28" xfId="7" applyFont="1" applyFill="1" applyBorder="1" applyAlignment="1">
      <alignment horizontal="right" vertical="center"/>
    </xf>
    <xf numFmtId="4" fontId="133" fillId="0" borderId="27" xfId="7" applyNumberFormat="1" applyFont="1" applyFill="1" applyBorder="1" applyAlignment="1">
      <alignment horizontal="center" vertical="center"/>
    </xf>
    <xf numFmtId="2" fontId="131" fillId="0" borderId="0" xfId="1392" applyNumberFormat="1" applyFont="1" applyFill="1" applyBorder="1" applyAlignment="1">
      <alignment horizontal="center" vertical="center" wrapText="1"/>
    </xf>
    <xf numFmtId="0" fontId="133" fillId="0" borderId="0" xfId="7" applyFont="1" applyAlignment="1">
      <alignment horizontal="center" vertical="center"/>
    </xf>
    <xf numFmtId="0" fontId="131" fillId="0" borderId="0" xfId="1392" applyFont="1" applyAlignment="1">
      <alignment horizontal="center"/>
    </xf>
    <xf numFmtId="166" fontId="137" fillId="7" borderId="1" xfId="6" applyNumberFormat="1" applyFont="1" applyFill="1" applyBorder="1" applyAlignment="1">
      <alignment horizontal="center" vertical="center"/>
    </xf>
    <xf numFmtId="0" fontId="136" fillId="0" borderId="6" xfId="6" applyFont="1" applyFill="1" applyBorder="1" applyAlignment="1">
      <alignment vertical="center"/>
    </xf>
    <xf numFmtId="0" fontId="136" fillId="0" borderId="7" xfId="6" applyFont="1" applyFill="1" applyBorder="1" applyAlignment="1">
      <alignment vertical="center"/>
    </xf>
    <xf numFmtId="0" fontId="136" fillId="0" borderId="12" xfId="6" applyFont="1" applyFill="1" applyBorder="1" applyAlignment="1">
      <alignment vertical="center"/>
    </xf>
    <xf numFmtId="0" fontId="140" fillId="6" borderId="7" xfId="7" applyFont="1" applyFill="1" applyBorder="1" applyAlignment="1">
      <alignment vertical="center"/>
    </xf>
    <xf numFmtId="0" fontId="140" fillId="6" borderId="12" xfId="7" applyFont="1" applyFill="1" applyBorder="1" applyAlignment="1">
      <alignment vertical="center"/>
    </xf>
    <xf numFmtId="9" fontId="131" fillId="0" borderId="0" xfId="14" applyFont="1" applyFill="1" applyBorder="1" applyAlignment="1">
      <alignment horizontal="center" vertical="center"/>
    </xf>
    <xf numFmtId="0" fontId="131" fillId="0" borderId="0" xfId="6" applyFont="1" applyAlignment="1">
      <alignment horizontal="center" vertical="center"/>
    </xf>
    <xf numFmtId="0" fontId="141" fillId="0" borderId="6" xfId="7" applyFont="1" applyFill="1" applyBorder="1" applyAlignment="1">
      <alignment vertical="center" wrapText="1"/>
    </xf>
    <xf numFmtId="0" fontId="141" fillId="0" borderId="7" xfId="7" applyFont="1" applyFill="1" applyBorder="1" applyAlignment="1">
      <alignment vertical="center" wrapText="1"/>
    </xf>
    <xf numFmtId="0" fontId="141" fillId="0" borderId="12" xfId="7" applyFont="1" applyFill="1" applyBorder="1" applyAlignment="1">
      <alignment vertical="center" wrapText="1"/>
    </xf>
    <xf numFmtId="0" fontId="141" fillId="0" borderId="1" xfId="7" applyFont="1" applyFill="1" applyBorder="1" applyAlignment="1">
      <alignment horizontal="left" vertical="center" wrapText="1"/>
    </xf>
    <xf numFmtId="0" fontId="142" fillId="0" borderId="6" xfId="7" applyFont="1" applyFill="1" applyBorder="1" applyAlignment="1">
      <alignment vertical="center"/>
    </xf>
    <xf numFmtId="0" fontId="142" fillId="0" borderId="12" xfId="7" applyFont="1" applyFill="1" applyBorder="1" applyAlignment="1">
      <alignment vertical="center"/>
    </xf>
    <xf numFmtId="0" fontId="131" fillId="2" borderId="1" xfId="6" applyFont="1" applyFill="1" applyBorder="1" applyAlignment="1">
      <alignment horizontal="left" vertical="center"/>
    </xf>
    <xf numFmtId="166" fontId="131" fillId="0" borderId="1" xfId="6" applyNumberFormat="1" applyFont="1" applyBorder="1" applyAlignment="1">
      <alignment horizontal="center" vertical="center"/>
    </xf>
    <xf numFmtId="1" fontId="131" fillId="0" borderId="1" xfId="6" applyNumberFormat="1" applyFont="1" applyBorder="1" applyAlignment="1">
      <alignment horizontal="center" vertical="center"/>
    </xf>
    <xf numFmtId="169" fontId="131" fillId="0" borderId="1" xfId="6" applyNumberFormat="1" applyFont="1" applyBorder="1" applyAlignment="1">
      <alignment horizontal="center" vertical="center"/>
    </xf>
    <xf numFmtId="3" fontId="143" fillId="0" borderId="1" xfId="6" applyNumberFormat="1" applyFont="1" applyBorder="1" applyAlignment="1">
      <alignment horizontal="center" vertical="center"/>
    </xf>
    <xf numFmtId="4" fontId="131" fillId="0" borderId="1" xfId="7" applyNumberFormat="1" applyFont="1" applyBorder="1" applyAlignment="1">
      <alignment horizontal="center" vertical="center"/>
    </xf>
    <xf numFmtId="3" fontId="131" fillId="0" borderId="1" xfId="7" applyNumberFormat="1" applyFont="1" applyBorder="1" applyAlignment="1">
      <alignment horizontal="center" vertical="center"/>
    </xf>
    <xf numFmtId="166" fontId="131" fillId="0" borderId="1" xfId="6" quotePrefix="1" applyNumberFormat="1" applyFont="1" applyBorder="1" applyAlignment="1">
      <alignment horizontal="center" vertical="center"/>
    </xf>
    <xf numFmtId="0" fontId="131" fillId="0" borderId="1" xfId="6" applyFont="1" applyBorder="1" applyAlignment="1">
      <alignment horizontal="left" vertical="center"/>
    </xf>
    <xf numFmtId="3" fontId="131" fillId="0" borderId="1" xfId="6" applyNumberFormat="1" applyFont="1" applyBorder="1" applyAlignment="1">
      <alignment horizontal="left" vertical="center"/>
    </xf>
    <xf numFmtId="166" fontId="131" fillId="0" borderId="1" xfId="6" applyNumberFormat="1" applyFont="1" applyBorder="1" applyAlignment="1">
      <alignment horizontal="center"/>
    </xf>
    <xf numFmtId="0" fontId="131" fillId="0" borderId="1" xfId="6" applyFont="1" applyBorder="1" applyAlignment="1">
      <alignment horizontal="center" vertical="center"/>
    </xf>
    <xf numFmtId="3" fontId="131" fillId="73" borderId="6" xfId="6" applyNumberFormat="1" applyFont="1" applyFill="1" applyBorder="1" applyAlignment="1">
      <alignment horizontal="left" vertical="center"/>
    </xf>
    <xf numFmtId="0" fontId="131" fillId="73" borderId="7" xfId="6" applyFont="1" applyFill="1" applyBorder="1" applyAlignment="1">
      <alignment horizontal="center" vertical="center"/>
    </xf>
    <xf numFmtId="166" fontId="131" fillId="73" borderId="7" xfId="6" applyNumberFormat="1" applyFont="1" applyFill="1" applyBorder="1" applyAlignment="1">
      <alignment horizontal="center" vertical="center"/>
    </xf>
    <xf numFmtId="1" fontId="131" fillId="73" borderId="7" xfId="6" applyNumberFormat="1" applyFont="1" applyFill="1" applyBorder="1" applyAlignment="1">
      <alignment horizontal="center" vertical="center"/>
    </xf>
    <xf numFmtId="169" fontId="131" fillId="73" borderId="7" xfId="6" applyNumberFormat="1" applyFont="1" applyFill="1" applyBorder="1" applyAlignment="1">
      <alignment horizontal="center" vertical="center"/>
    </xf>
    <xf numFmtId="3" fontId="143" fillId="73" borderId="7" xfId="6" applyNumberFormat="1" applyFont="1" applyFill="1" applyBorder="1" applyAlignment="1">
      <alignment horizontal="center" vertical="center"/>
    </xf>
    <xf numFmtId="4" fontId="131" fillId="73" borderId="7" xfId="7" applyNumberFormat="1" applyFont="1" applyFill="1" applyBorder="1" applyAlignment="1">
      <alignment horizontal="center" vertical="center"/>
    </xf>
    <xf numFmtId="3" fontId="131" fillId="73" borderId="12" xfId="7" applyNumberFormat="1" applyFont="1" applyFill="1" applyBorder="1" applyAlignment="1">
      <alignment horizontal="center" vertical="center"/>
    </xf>
    <xf numFmtId="0" fontId="144" fillId="0" borderId="0" xfId="6" applyFont="1" applyAlignment="1">
      <alignment horizontal="center" vertical="center"/>
    </xf>
    <xf numFmtId="0" fontId="131" fillId="0" borderId="6" xfId="7" applyFont="1" applyFill="1" applyBorder="1" applyAlignment="1">
      <alignment vertical="center" wrapText="1"/>
    </xf>
    <xf numFmtId="0" fontId="131" fillId="0" borderId="7" xfId="7" applyFont="1" applyFill="1" applyBorder="1" applyAlignment="1">
      <alignment vertical="center" wrapText="1"/>
    </xf>
    <xf numFmtId="0" fontId="131" fillId="0" borderId="12" xfId="7" applyFont="1" applyFill="1" applyBorder="1" applyAlignment="1">
      <alignment vertical="center" wrapText="1"/>
    </xf>
    <xf numFmtId="0" fontId="131" fillId="0" borderId="1" xfId="6" applyFont="1" applyBorder="1" applyAlignment="1">
      <alignment horizontal="left" vertical="center" wrapText="1"/>
    </xf>
    <xf numFmtId="166" fontId="131" fillId="0" borderId="1" xfId="6" applyNumberFormat="1" applyFont="1" applyBorder="1" applyAlignment="1">
      <alignment horizontal="center" vertical="center" wrapText="1"/>
    </xf>
    <xf numFmtId="166" fontId="131" fillId="0" borderId="1" xfId="6" quotePrefix="1" applyNumberFormat="1" applyFont="1" applyBorder="1" applyAlignment="1">
      <alignment horizontal="center" vertical="center" wrapText="1"/>
    </xf>
    <xf numFmtId="1" fontId="131" fillId="0" borderId="1" xfId="6" quotePrefix="1" applyNumberFormat="1" applyFont="1" applyBorder="1" applyAlignment="1">
      <alignment horizontal="center" vertical="center" wrapText="1"/>
    </xf>
    <xf numFmtId="1" fontId="131" fillId="0" borderId="1" xfId="6" applyNumberFormat="1" applyFont="1" applyBorder="1" applyAlignment="1">
      <alignment horizontal="center" vertical="center" wrapText="1"/>
    </xf>
    <xf numFmtId="0" fontId="145" fillId="74" borderId="7" xfId="7" applyFont="1" applyFill="1" applyBorder="1" applyAlignment="1">
      <alignment vertical="center" wrapText="1"/>
    </xf>
    <xf numFmtId="0" fontId="145" fillId="74" borderId="12" xfId="7" applyFont="1" applyFill="1" applyBorder="1" applyAlignment="1">
      <alignment vertical="center" wrapText="1"/>
    </xf>
    <xf numFmtId="0" fontId="131" fillId="0" borderId="1" xfId="6" applyFont="1" applyBorder="1" applyAlignment="1">
      <alignment horizontal="center"/>
    </xf>
    <xf numFmtId="0" fontId="146" fillId="0" borderId="1" xfId="7" applyFont="1" applyFill="1" applyBorder="1" applyAlignment="1">
      <alignment vertical="center" wrapText="1"/>
    </xf>
    <xf numFmtId="0" fontId="131" fillId="0" borderId="1" xfId="6" applyFont="1" applyFill="1" applyBorder="1" applyAlignment="1">
      <alignment horizontal="left" vertical="center"/>
    </xf>
    <xf numFmtId="0" fontId="131" fillId="0" borderId="1" xfId="6" quotePrefix="1" applyFont="1" applyBorder="1" applyAlignment="1">
      <alignment horizontal="center" vertical="center"/>
    </xf>
    <xf numFmtId="0" fontId="131" fillId="0" borderId="1" xfId="1392" applyFont="1" applyBorder="1" applyAlignment="1">
      <alignment horizontal="left" vertical="center"/>
    </xf>
    <xf numFmtId="0" fontId="131" fillId="0" borderId="6" xfId="6" applyFont="1" applyBorder="1" applyAlignment="1"/>
    <xf numFmtId="0" fontId="131" fillId="0" borderId="7" xfId="6" applyFont="1" applyBorder="1" applyAlignment="1"/>
    <xf numFmtId="0" fontId="131" fillId="0" borderId="12" xfId="6" applyFont="1" applyBorder="1" applyAlignment="1"/>
    <xf numFmtId="2" fontId="131" fillId="0" borderId="1" xfId="1392" applyNumberFormat="1" applyFont="1" applyBorder="1" applyAlignment="1">
      <alignment horizontal="center"/>
    </xf>
    <xf numFmtId="1" fontId="131" fillId="0" borderId="1" xfId="6" applyNumberFormat="1" applyFont="1" applyBorder="1" applyAlignment="1">
      <alignment horizontal="center"/>
    </xf>
    <xf numFmtId="3" fontId="131" fillId="0" borderId="1" xfId="6" applyNumberFormat="1" applyFont="1" applyBorder="1" applyAlignment="1">
      <alignment horizontal="center"/>
    </xf>
    <xf numFmtId="0" fontId="131" fillId="0" borderId="6" xfId="6" applyFont="1" applyBorder="1" applyAlignment="1">
      <alignment vertical="center"/>
    </xf>
    <xf numFmtId="0" fontId="131" fillId="0" borderId="7" xfId="6" applyFont="1" applyBorder="1" applyAlignment="1">
      <alignment vertical="center"/>
    </xf>
    <xf numFmtId="0" fontId="131" fillId="0" borderId="12" xfId="6" applyFont="1" applyBorder="1" applyAlignment="1">
      <alignment vertical="center"/>
    </xf>
    <xf numFmtId="3" fontId="131" fillId="0" borderId="1" xfId="6" applyNumberFormat="1" applyFont="1" applyBorder="1" applyAlignment="1">
      <alignment horizontal="center" vertical="center"/>
    </xf>
    <xf numFmtId="0" fontId="147" fillId="0" borderId="1" xfId="6" applyFont="1" applyBorder="1"/>
    <xf numFmtId="0" fontId="147" fillId="0" borderId="1" xfId="6" applyFont="1" applyBorder="1" applyAlignment="1">
      <alignment wrapText="1"/>
    </xf>
    <xf numFmtId="0" fontId="131" fillId="0" borderId="1" xfId="6" applyFont="1" applyBorder="1" applyAlignment="1">
      <alignment horizontal="center" wrapText="1"/>
    </xf>
    <xf numFmtId="0" fontId="131" fillId="0" borderId="1" xfId="6" applyFont="1" applyBorder="1" applyAlignment="1">
      <alignment horizontal="center" vertical="center" wrapText="1"/>
    </xf>
    <xf numFmtId="2" fontId="148" fillId="0" borderId="1" xfId="7" applyNumberFormat="1" applyFont="1" applyBorder="1" applyAlignment="1">
      <alignment horizontal="center"/>
    </xf>
    <xf numFmtId="3" fontId="149" fillId="0" borderId="1" xfId="7" applyNumberFormat="1" applyFont="1" applyBorder="1" applyAlignment="1">
      <alignment horizontal="center" vertical="center"/>
    </xf>
    <xf numFmtId="2" fontId="131" fillId="0" borderId="0" xfId="6" applyNumberFormat="1" applyFont="1" applyBorder="1" applyAlignment="1">
      <alignment horizontal="center"/>
    </xf>
    <xf numFmtId="0" fontId="150" fillId="0" borderId="0" xfId="1392" applyFont="1" applyAlignment="1">
      <alignment horizontal="center"/>
    </xf>
    <xf numFmtId="0" fontId="136" fillId="0" borderId="124" xfId="6" applyFont="1" applyFill="1" applyBorder="1" applyAlignment="1">
      <alignment vertical="center"/>
    </xf>
    <xf numFmtId="0" fontId="136" fillId="0" borderId="132" xfId="6" applyFont="1" applyFill="1" applyBorder="1" applyAlignment="1">
      <alignment vertical="center"/>
    </xf>
    <xf numFmtId="0" fontId="136" fillId="0" borderId="16" xfId="6" applyFont="1" applyFill="1" applyBorder="1" applyAlignment="1">
      <alignment vertical="center"/>
    </xf>
    <xf numFmtId="172" fontId="148" fillId="6" borderId="3" xfId="9" applyNumberFormat="1" applyFont="1" applyFill="1" applyBorder="1" applyAlignment="1">
      <alignment horizontal="center" vertical="center"/>
    </xf>
    <xf numFmtId="0" fontId="150" fillId="0" borderId="0" xfId="1392" applyFont="1" applyAlignment="1">
      <alignment horizontal="center" vertical="center"/>
    </xf>
    <xf numFmtId="0" fontId="137" fillId="0" borderId="0" xfId="1392" applyFont="1" applyAlignment="1">
      <alignment horizontal="center" vertical="center" wrapText="1"/>
    </xf>
    <xf numFmtId="0" fontId="131" fillId="0" borderId="0" xfId="1392" applyFont="1" applyAlignment="1">
      <alignment horizontal="center" vertical="center"/>
    </xf>
    <xf numFmtId="0" fontId="141" fillId="0" borderId="7" xfId="7" applyFont="1" applyFill="1" applyBorder="1" applyAlignment="1">
      <alignment horizontal="left" vertical="center" wrapText="1"/>
    </xf>
    <xf numFmtId="0" fontId="142" fillId="0" borderId="7" xfId="7" applyFont="1" applyFill="1" applyBorder="1" applyAlignment="1">
      <alignment vertical="center"/>
    </xf>
    <xf numFmtId="0" fontId="131" fillId="2" borderId="5" xfId="1392" applyFont="1" applyFill="1" applyBorder="1" applyAlignment="1">
      <alignment horizontal="left" vertical="center"/>
    </xf>
    <xf numFmtId="166" fontId="131" fillId="0" borderId="5" xfId="1392" applyNumberFormat="1" applyFont="1" applyBorder="1" applyAlignment="1">
      <alignment horizontal="center" vertical="center"/>
    </xf>
    <xf numFmtId="1" fontId="131" fillId="0" borderId="5" xfId="1392" applyNumberFormat="1" applyFont="1" applyBorder="1" applyAlignment="1">
      <alignment horizontal="center" vertical="center"/>
    </xf>
    <xf numFmtId="169" fontId="131" fillId="0" borderId="5" xfId="1392" applyNumberFormat="1" applyFont="1" applyBorder="1" applyAlignment="1">
      <alignment horizontal="center" vertical="center"/>
    </xf>
    <xf numFmtId="3" fontId="134" fillId="0" borderId="5" xfId="1392" applyNumberFormat="1" applyFont="1" applyBorder="1" applyAlignment="1">
      <alignment horizontal="center" vertical="center"/>
    </xf>
    <xf numFmtId="4" fontId="131" fillId="0" borderId="5" xfId="7" applyNumberFormat="1" applyFont="1" applyBorder="1" applyAlignment="1">
      <alignment horizontal="center" vertical="center"/>
    </xf>
    <xf numFmtId="172" fontId="131" fillId="0" borderId="5" xfId="9" applyNumberFormat="1" applyFont="1" applyFill="1" applyBorder="1" applyAlignment="1">
      <alignment horizontal="center" vertical="center"/>
    </xf>
    <xf numFmtId="172" fontId="150" fillId="0" borderId="0" xfId="1392" applyNumberFormat="1" applyFont="1" applyAlignment="1">
      <alignment horizontal="center"/>
    </xf>
    <xf numFmtId="172" fontId="131" fillId="0" borderId="0" xfId="1392" applyNumberFormat="1" applyFont="1" applyAlignment="1">
      <alignment horizontal="center"/>
    </xf>
    <xf numFmtId="173" fontId="131" fillId="0" borderId="0" xfId="1392" applyNumberFormat="1" applyFont="1" applyAlignment="1">
      <alignment horizontal="center"/>
    </xf>
    <xf numFmtId="4" fontId="131" fillId="0" borderId="0" xfId="1392" applyNumberFormat="1" applyFont="1" applyAlignment="1">
      <alignment horizontal="center"/>
    </xf>
    <xf numFmtId="0" fontId="131" fillId="2" borderId="1" xfId="1392" applyFont="1" applyFill="1" applyBorder="1" applyAlignment="1">
      <alignment horizontal="left" vertical="center"/>
    </xf>
    <xf numFmtId="166" fontId="131" fillId="0" borderId="1" xfId="1392" applyNumberFormat="1" applyFont="1" applyBorder="1" applyAlignment="1">
      <alignment horizontal="center" vertical="center"/>
    </xf>
    <xf numFmtId="1" fontId="131" fillId="0" borderId="1" xfId="1392" applyNumberFormat="1" applyFont="1" applyBorder="1" applyAlignment="1">
      <alignment horizontal="center" vertical="center"/>
    </xf>
    <xf numFmtId="169" fontId="131" fillId="0" borderId="1" xfId="1392" applyNumberFormat="1" applyFont="1" applyBorder="1" applyAlignment="1">
      <alignment horizontal="center" vertical="center"/>
    </xf>
    <xf numFmtId="3" fontId="134" fillId="0" borderId="1" xfId="1392" applyNumberFormat="1" applyFont="1" applyBorder="1" applyAlignment="1">
      <alignment horizontal="center" vertical="center"/>
    </xf>
    <xf numFmtId="172" fontId="131" fillId="0" borderId="1" xfId="9" applyNumberFormat="1" applyFont="1" applyFill="1" applyBorder="1" applyAlignment="1">
      <alignment horizontal="center" vertical="center"/>
    </xf>
    <xf numFmtId="172" fontId="148" fillId="6" borderId="1" xfId="9" applyNumberFormat="1" applyFont="1" applyFill="1" applyBorder="1" applyAlignment="1">
      <alignment horizontal="center" vertical="center"/>
    </xf>
    <xf numFmtId="172" fontId="145" fillId="6" borderId="1" xfId="9" applyNumberFormat="1" applyFont="1" applyFill="1" applyBorder="1" applyAlignment="1">
      <alignment horizontal="center" vertical="center" wrapText="1"/>
    </xf>
    <xf numFmtId="4" fontId="131" fillId="0" borderId="0" xfId="1392" applyNumberFormat="1" applyFont="1" applyAlignment="1">
      <alignment horizontal="center" vertical="center"/>
    </xf>
    <xf numFmtId="0" fontId="131" fillId="0" borderId="1" xfId="1392" applyFont="1" applyBorder="1" applyAlignment="1">
      <alignment horizontal="center" vertical="center"/>
    </xf>
    <xf numFmtId="0" fontId="145" fillId="74" borderId="7" xfId="7" applyFont="1" applyFill="1" applyBorder="1" applyAlignment="1">
      <alignment vertical="center"/>
    </xf>
    <xf numFmtId="0" fontId="131" fillId="0" borderId="3" xfId="1392" applyFont="1" applyBorder="1" applyAlignment="1">
      <alignment horizontal="left" vertical="center"/>
    </xf>
    <xf numFmtId="166" fontId="131" fillId="0" borderId="3" xfId="1392" applyNumberFormat="1" applyFont="1" applyBorder="1" applyAlignment="1">
      <alignment horizontal="center" vertical="center"/>
    </xf>
    <xf numFmtId="0" fontId="131" fillId="0" borderId="3" xfId="1392" applyFont="1" applyBorder="1" applyAlignment="1">
      <alignment horizontal="center" vertical="center"/>
    </xf>
    <xf numFmtId="169" fontId="131" fillId="0" borderId="3" xfId="1392" applyNumberFormat="1" applyFont="1" applyBorder="1" applyAlignment="1">
      <alignment horizontal="center" vertical="center"/>
    </xf>
    <xf numFmtId="3" fontId="134" fillId="0" borderId="3" xfId="1392" applyNumberFormat="1" applyFont="1" applyBorder="1" applyAlignment="1">
      <alignment horizontal="center" vertical="center"/>
    </xf>
    <xf numFmtId="4" fontId="131" fillId="0" borderId="3" xfId="7" applyNumberFormat="1" applyFont="1" applyBorder="1" applyAlignment="1">
      <alignment horizontal="center" vertical="center"/>
    </xf>
    <xf numFmtId="172" fontId="131" fillId="0" borderId="3" xfId="9" applyNumberFormat="1" applyFont="1" applyFill="1" applyBorder="1" applyAlignment="1">
      <alignment horizontal="center" vertical="center"/>
    </xf>
    <xf numFmtId="0" fontId="151" fillId="6" borderId="6" xfId="7" applyFont="1" applyFill="1" applyBorder="1" applyAlignment="1">
      <alignment vertical="center"/>
    </xf>
    <xf numFmtId="0" fontId="151" fillId="6" borderId="7" xfId="7" applyFont="1" applyFill="1" applyBorder="1" applyAlignment="1">
      <alignment vertical="center"/>
    </xf>
    <xf numFmtId="172" fontId="145" fillId="6" borderId="12" xfId="9" applyNumberFormat="1" applyFont="1" applyFill="1" applyBorder="1" applyAlignment="1">
      <alignment horizontal="center" vertical="center" wrapText="1"/>
    </xf>
    <xf numFmtId="3" fontId="131" fillId="0" borderId="5" xfId="1392" applyNumberFormat="1" applyFont="1" applyBorder="1" applyAlignment="1">
      <alignment horizontal="left" vertical="center"/>
    </xf>
    <xf numFmtId="0" fontId="131" fillId="0" borderId="5" xfId="1392" applyFont="1" applyBorder="1" applyAlignment="1">
      <alignment horizontal="center" vertical="center"/>
    </xf>
    <xf numFmtId="3" fontId="131" fillId="0" borderId="1" xfId="1392" applyNumberFormat="1" applyFont="1" applyBorder="1" applyAlignment="1">
      <alignment horizontal="left" vertical="center"/>
    </xf>
    <xf numFmtId="0" fontId="148" fillId="6" borderId="7" xfId="7" applyFont="1" applyFill="1" applyBorder="1" applyAlignment="1">
      <alignment horizontal="center" vertical="center"/>
    </xf>
    <xf numFmtId="3" fontId="152" fillId="6" borderId="7" xfId="7" applyNumberFormat="1" applyFont="1" applyFill="1" applyBorder="1" applyAlignment="1">
      <alignment horizontal="center" vertical="center"/>
    </xf>
    <xf numFmtId="2" fontId="148" fillId="6" borderId="7" xfId="7" applyNumberFormat="1" applyFont="1" applyFill="1" applyBorder="1" applyAlignment="1">
      <alignment horizontal="center" vertical="center"/>
    </xf>
    <xf numFmtId="166" fontId="131" fillId="0" borderId="1" xfId="1392" applyNumberFormat="1" applyFont="1" applyBorder="1" applyAlignment="1">
      <alignment horizontal="center"/>
    </xf>
    <xf numFmtId="3" fontId="131" fillId="0" borderId="3" xfId="1392" applyNumberFormat="1" applyFont="1" applyBorder="1" applyAlignment="1">
      <alignment horizontal="left" vertical="center"/>
    </xf>
    <xf numFmtId="1" fontId="131" fillId="0" borderId="3" xfId="1392" applyNumberFormat="1" applyFont="1" applyBorder="1" applyAlignment="1">
      <alignment horizontal="center" vertical="center"/>
    </xf>
    <xf numFmtId="166" fontId="131" fillId="0" borderId="5" xfId="1392" applyNumberFormat="1" applyFont="1" applyBorder="1" applyAlignment="1">
      <alignment horizontal="center"/>
    </xf>
    <xf numFmtId="2" fontId="131" fillId="0" borderId="1" xfId="1392" applyNumberFormat="1" applyFont="1" applyFill="1" applyBorder="1" applyAlignment="1">
      <alignment horizontal="center"/>
    </xf>
    <xf numFmtId="1" fontId="131" fillId="0" borderId="1" xfId="1392" applyNumberFormat="1" applyFont="1" applyFill="1" applyBorder="1" applyAlignment="1">
      <alignment horizontal="center" vertical="center"/>
    </xf>
    <xf numFmtId="2" fontId="131" fillId="0" borderId="3" xfId="1392" applyNumberFormat="1" applyFont="1" applyBorder="1" applyAlignment="1">
      <alignment horizontal="center"/>
    </xf>
    <xf numFmtId="2" fontId="131" fillId="0" borderId="3" xfId="1392" applyNumberFormat="1" applyFont="1" applyFill="1" applyBorder="1" applyAlignment="1">
      <alignment horizontal="center"/>
    </xf>
    <xf numFmtId="1" fontId="131" fillId="0" borderId="3" xfId="1392" applyNumberFormat="1" applyFont="1" applyFill="1" applyBorder="1" applyAlignment="1">
      <alignment horizontal="center" vertical="center"/>
    </xf>
    <xf numFmtId="0" fontId="131" fillId="0" borderId="5" xfId="1392" applyFont="1" applyBorder="1" applyAlignment="1">
      <alignment horizontal="left" vertical="center"/>
    </xf>
    <xf numFmtId="2" fontId="131" fillId="0" borderId="5" xfId="1392" applyNumberFormat="1" applyFont="1" applyBorder="1" applyAlignment="1">
      <alignment horizontal="center"/>
    </xf>
    <xf numFmtId="0" fontId="153" fillId="0" borderId="0" xfId="1392" applyFont="1" applyAlignment="1">
      <alignment horizontal="center" vertical="center"/>
    </xf>
    <xf numFmtId="4" fontId="153" fillId="0" borderId="0" xfId="1392" applyNumberFormat="1" applyFont="1" applyAlignment="1">
      <alignment horizontal="center" vertical="center"/>
    </xf>
    <xf numFmtId="0" fontId="133" fillId="6" borderId="12" xfId="1392" applyFont="1" applyFill="1" applyBorder="1"/>
    <xf numFmtId="0" fontId="131" fillId="0" borderId="1" xfId="1392" applyFont="1" applyBorder="1" applyAlignment="1">
      <alignment horizontal="left" vertical="center" wrapText="1"/>
    </xf>
    <xf numFmtId="166" fontId="131" fillId="0" borderId="1" xfId="1392" applyNumberFormat="1" applyFont="1" applyBorder="1" applyAlignment="1">
      <alignment horizontal="center" vertical="center" wrapText="1"/>
    </xf>
    <xf numFmtId="166" fontId="131" fillId="0" borderId="1" xfId="1392" quotePrefix="1" applyNumberFormat="1" applyFont="1" applyBorder="1" applyAlignment="1">
      <alignment horizontal="center" vertical="center" wrapText="1"/>
    </xf>
    <xf numFmtId="1" fontId="131" fillId="0" borderId="1" xfId="1392" quotePrefix="1" applyNumberFormat="1" applyFont="1" applyBorder="1" applyAlignment="1">
      <alignment horizontal="center" vertical="center" wrapText="1"/>
    </xf>
    <xf numFmtId="0" fontId="131" fillId="0" borderId="1" xfId="1392" applyFont="1" applyBorder="1" applyAlignment="1">
      <alignment horizontal="center" vertical="center" wrapText="1"/>
    </xf>
    <xf numFmtId="0" fontId="131" fillId="0" borderId="1" xfId="1392" quotePrefix="1" applyFont="1" applyBorder="1" applyAlignment="1">
      <alignment horizontal="center" vertical="center" wrapText="1"/>
    </xf>
    <xf numFmtId="0" fontId="131" fillId="0" borderId="1" xfId="1392" applyFont="1" applyBorder="1" applyAlignment="1">
      <alignment horizontal="center"/>
    </xf>
    <xf numFmtId="0" fontId="131" fillId="0" borderId="1" xfId="1392" quotePrefix="1" applyFont="1" applyBorder="1" applyAlignment="1">
      <alignment horizontal="center" vertical="center"/>
    </xf>
    <xf numFmtId="0" fontId="131" fillId="0" borderId="22" xfId="7" applyFont="1" applyFill="1" applyBorder="1" applyAlignment="1">
      <alignment vertical="center" wrapText="1"/>
    </xf>
    <xf numFmtId="0" fontId="131" fillId="0" borderId="23" xfId="7" applyFont="1" applyFill="1" applyBorder="1" applyAlignment="1">
      <alignment vertical="center" wrapText="1"/>
    </xf>
    <xf numFmtId="0" fontId="141" fillId="0" borderId="23" xfId="7" applyFont="1" applyFill="1" applyBorder="1" applyAlignment="1">
      <alignment vertical="center" wrapText="1"/>
    </xf>
    <xf numFmtId="0" fontId="142" fillId="0" borderId="23" xfId="7" applyFont="1" applyFill="1" applyBorder="1" applyAlignment="1">
      <alignment vertical="center"/>
    </xf>
    <xf numFmtId="0" fontId="142" fillId="0" borderId="15" xfId="7" applyFont="1" applyFill="1" applyBorder="1" applyAlignment="1">
      <alignment vertical="center"/>
    </xf>
    <xf numFmtId="1" fontId="131" fillId="0" borderId="1" xfId="1392" applyNumberFormat="1" applyFont="1" applyBorder="1" applyAlignment="1">
      <alignment horizontal="center" vertical="center" wrapText="1"/>
    </xf>
    <xf numFmtId="0" fontId="131" fillId="2" borderId="1" xfId="1392" quotePrefix="1" applyFont="1" applyFill="1" applyBorder="1" applyAlignment="1">
      <alignment horizontal="left" vertical="center"/>
    </xf>
    <xf numFmtId="172" fontId="148" fillId="6" borderId="12" xfId="9" applyNumberFormat="1" applyFont="1" applyFill="1" applyBorder="1" applyAlignment="1">
      <alignment horizontal="center"/>
    </xf>
    <xf numFmtId="0" fontId="131" fillId="0" borderId="1" xfId="1392" applyFont="1" applyBorder="1"/>
    <xf numFmtId="0" fontId="131" fillId="0" borderId="5" xfId="1392" applyFont="1" applyBorder="1" applyAlignment="1">
      <alignment vertical="center"/>
    </xf>
    <xf numFmtId="0" fontId="147" fillId="0" borderId="5" xfId="1392" applyFont="1" applyBorder="1" applyAlignment="1">
      <alignment wrapText="1"/>
    </xf>
    <xf numFmtId="0" fontId="131" fillId="0" borderId="1" xfId="1392" applyFont="1" applyBorder="1" applyAlignment="1">
      <alignment vertical="center"/>
    </xf>
    <xf numFmtId="0" fontId="147" fillId="0" borderId="1" xfId="1392" applyFont="1" applyBorder="1" applyAlignment="1">
      <alignment wrapText="1"/>
    </xf>
    <xf numFmtId="0" fontId="147" fillId="0" borderId="1" xfId="1392" applyFont="1" applyBorder="1" applyAlignment="1">
      <alignment vertical="center" wrapText="1"/>
    </xf>
    <xf numFmtId="0" fontId="131" fillId="0" borderId="1" xfId="1392" applyFont="1" applyBorder="1" applyAlignment="1">
      <alignment horizontal="left" vertical="top"/>
    </xf>
    <xf numFmtId="166" fontId="131" fillId="0" borderId="1" xfId="1392" applyNumberFormat="1" applyFont="1" applyBorder="1" applyAlignment="1">
      <alignment vertical="center"/>
    </xf>
    <xf numFmtId="0" fontId="131" fillId="0" borderId="1" xfId="1392" applyFont="1" applyBorder="1" applyAlignment="1">
      <alignment wrapText="1"/>
    </xf>
    <xf numFmtId="0" fontId="131" fillId="0" borderId="1" xfId="1392" applyFont="1" applyBorder="1" applyAlignment="1">
      <alignment horizontal="center" wrapText="1"/>
    </xf>
    <xf numFmtId="0" fontId="131" fillId="2" borderId="1" xfId="1392" applyFont="1" applyFill="1" applyBorder="1" applyAlignment="1">
      <alignment horizontal="left" vertical="center" wrapText="1"/>
    </xf>
    <xf numFmtId="3" fontId="134" fillId="0" borderId="1" xfId="1392" applyNumberFormat="1" applyFont="1" applyBorder="1" applyAlignment="1">
      <alignment horizontal="center" vertical="center" wrapText="1"/>
    </xf>
    <xf numFmtId="2" fontId="131" fillId="0" borderId="1" xfId="1392" applyNumberFormat="1" applyFont="1" applyBorder="1" applyAlignment="1">
      <alignment horizontal="center" vertical="center"/>
    </xf>
    <xf numFmtId="3" fontId="134" fillId="0" borderId="1" xfId="1392" applyNumberFormat="1" applyFont="1" applyBorder="1" applyAlignment="1">
      <alignment horizontal="center" wrapText="1"/>
    </xf>
    <xf numFmtId="0" fontId="154" fillId="0" borderId="0" xfId="1392" applyFont="1"/>
    <xf numFmtId="166" fontId="132" fillId="0" borderId="0" xfId="1392" applyNumberFormat="1" applyFont="1" applyAlignment="1">
      <alignment horizontal="center"/>
    </xf>
    <xf numFmtId="3" fontId="134" fillId="0" borderId="0" xfId="1392" applyNumberFormat="1" applyFont="1" applyAlignment="1">
      <alignment horizontal="center"/>
    </xf>
    <xf numFmtId="2" fontId="131" fillId="0" borderId="0" xfId="1392" applyNumberFormat="1" applyFont="1" applyAlignment="1">
      <alignment horizontal="center"/>
    </xf>
    <xf numFmtId="172" fontId="131" fillId="0" borderId="0" xfId="9" applyNumberFormat="1" applyFont="1" applyAlignment="1">
      <alignment horizontal="center"/>
    </xf>
    <xf numFmtId="166" fontId="137" fillId="7" borderId="3" xfId="6" applyNumberFormat="1" applyFont="1" applyFill="1" applyBorder="1" applyAlignment="1">
      <alignment horizontal="center" vertical="center"/>
    </xf>
    <xf numFmtId="172" fontId="148" fillId="6" borderId="12" xfId="9" applyNumberFormat="1" applyFont="1" applyFill="1" applyBorder="1" applyAlignment="1">
      <alignment horizontal="center" vertical="center"/>
    </xf>
    <xf numFmtId="172" fontId="131" fillId="0" borderId="5" xfId="12" applyNumberFormat="1" applyFont="1" applyFill="1" applyBorder="1" applyAlignment="1">
      <alignment horizontal="right" vertical="center"/>
    </xf>
    <xf numFmtId="43" fontId="131" fillId="0" borderId="0" xfId="1392" applyNumberFormat="1" applyFont="1" applyAlignment="1">
      <alignment horizontal="center"/>
    </xf>
    <xf numFmtId="172" fontId="131" fillId="0" borderId="1" xfId="12" applyNumberFormat="1" applyFont="1" applyFill="1" applyBorder="1" applyAlignment="1">
      <alignment horizontal="right" vertical="center"/>
    </xf>
    <xf numFmtId="0" fontId="131" fillId="0" borderId="5" xfId="1392" applyFont="1" applyBorder="1" applyAlignment="1">
      <alignment horizontal="left" vertical="center" wrapText="1"/>
    </xf>
    <xf numFmtId="0" fontId="131" fillId="0" borderId="5" xfId="1392" applyFont="1" applyBorder="1" applyAlignment="1">
      <alignment horizontal="center" vertical="center" wrapText="1"/>
    </xf>
    <xf numFmtId="166" fontId="131" fillId="0" borderId="5" xfId="1392" quotePrefix="1" applyNumberFormat="1" applyFont="1" applyBorder="1" applyAlignment="1">
      <alignment horizontal="center" vertical="center" wrapText="1"/>
    </xf>
    <xf numFmtId="0" fontId="131" fillId="0" borderId="5" xfId="1392" quotePrefix="1" applyFont="1" applyBorder="1" applyAlignment="1">
      <alignment horizontal="center" vertical="center" wrapText="1"/>
    </xf>
    <xf numFmtId="166" fontId="131" fillId="0" borderId="5" xfId="1392" applyNumberFormat="1" applyFont="1" applyBorder="1" applyAlignment="1">
      <alignment horizontal="center" vertical="center" wrapText="1"/>
    </xf>
    <xf numFmtId="0" fontId="155" fillId="0" borderId="1" xfId="1392" applyFont="1" applyBorder="1" applyAlignment="1">
      <alignment vertical="center"/>
    </xf>
    <xf numFmtId="0" fontId="150" fillId="0" borderId="0" xfId="1392" applyFont="1"/>
    <xf numFmtId="0" fontId="133" fillId="0" borderId="0" xfId="7" applyFont="1" applyAlignment="1">
      <alignment vertical="center"/>
    </xf>
    <xf numFmtId="0" fontId="137" fillId="7" borderId="3" xfId="7" applyFont="1" applyFill="1" applyBorder="1" applyAlignment="1">
      <alignment horizontal="center" vertical="center" wrapText="1"/>
    </xf>
    <xf numFmtId="0" fontId="131" fillId="0" borderId="1" xfId="7" applyFont="1" applyBorder="1" applyAlignment="1">
      <alignment horizontal="left" vertical="center"/>
    </xf>
    <xf numFmtId="166" fontId="157" fillId="0" borderId="1" xfId="7" applyNumberFormat="1" applyFont="1" applyBorder="1" applyAlignment="1">
      <alignment horizontal="center" vertical="center" wrapText="1"/>
    </xf>
    <xf numFmtId="169" fontId="157" fillId="0" borderId="1" xfId="7" applyNumberFormat="1" applyFont="1" applyBorder="1" applyAlignment="1">
      <alignment horizontal="center" vertical="center" wrapText="1"/>
    </xf>
    <xf numFmtId="1" fontId="157" fillId="0" borderId="1" xfId="7" applyNumberFormat="1" applyFont="1" applyBorder="1" applyAlignment="1">
      <alignment horizontal="center" vertical="center" wrapText="1"/>
    </xf>
    <xf numFmtId="0" fontId="131" fillId="0" borderId="1" xfId="7" applyFont="1" applyBorder="1" applyAlignment="1">
      <alignment horizontal="center" vertical="center" wrapText="1"/>
    </xf>
    <xf numFmtId="172" fontId="131" fillId="0" borderId="1" xfId="9" applyNumberFormat="1" applyFont="1" applyFill="1" applyBorder="1" applyAlignment="1">
      <alignment vertical="center"/>
    </xf>
    <xf numFmtId="169" fontId="157" fillId="0" borderId="1" xfId="7" applyNumberFormat="1" applyFont="1" applyFill="1" applyBorder="1" applyAlignment="1">
      <alignment horizontal="center" vertical="center" wrapText="1"/>
    </xf>
    <xf numFmtId="1" fontId="157" fillId="0" borderId="1" xfId="7" applyNumberFormat="1" applyFont="1" applyFill="1" applyBorder="1" applyAlignment="1">
      <alignment horizontal="center" vertical="center" wrapText="1"/>
    </xf>
    <xf numFmtId="166" fontId="157" fillId="0" borderId="1" xfId="7" applyNumberFormat="1" applyFont="1" applyFill="1" applyBorder="1" applyAlignment="1">
      <alignment horizontal="center" vertical="center" wrapText="1"/>
    </xf>
    <xf numFmtId="0" fontId="131" fillId="0" borderId="1" xfId="7" applyFont="1" applyBorder="1" applyAlignment="1">
      <alignment horizontal="left" vertical="center" wrapText="1"/>
    </xf>
    <xf numFmtId="0" fontId="131" fillId="0" borderId="3" xfId="7" applyFont="1" applyBorder="1" applyAlignment="1">
      <alignment horizontal="left" vertical="center" wrapText="1"/>
    </xf>
    <xf numFmtId="0" fontId="133" fillId="0" borderId="0" xfId="7" applyFont="1" applyAlignment="1">
      <alignment horizontal="left" vertical="center"/>
    </xf>
    <xf numFmtId="2" fontId="131" fillId="0" borderId="1" xfId="7" applyNumberFormat="1" applyFont="1" applyBorder="1" applyAlignment="1">
      <alignment horizontal="center" vertical="center" wrapText="1"/>
    </xf>
    <xf numFmtId="49" fontId="131" fillId="0" borderId="1" xfId="7" applyNumberFormat="1" applyFont="1" applyBorder="1" applyAlignment="1">
      <alignment horizontal="center" vertical="center" wrapText="1"/>
    </xf>
    <xf numFmtId="3" fontId="134" fillId="0" borderId="1" xfId="6" applyNumberFormat="1" applyFont="1" applyBorder="1" applyAlignment="1">
      <alignment horizontal="center" vertical="center"/>
    </xf>
    <xf numFmtId="166" fontId="131" fillId="0" borderId="1" xfId="7" applyNumberFormat="1" applyFont="1" applyBorder="1" applyAlignment="1">
      <alignment horizontal="center" vertical="center" wrapText="1"/>
    </xf>
    <xf numFmtId="0" fontId="150" fillId="0" borderId="0" xfId="7" applyFont="1" applyAlignment="1">
      <alignment horizontal="left" vertical="center" wrapText="1"/>
    </xf>
    <xf numFmtId="4" fontId="131" fillId="0" borderId="0" xfId="7" applyNumberFormat="1" applyFont="1" applyAlignment="1">
      <alignment horizontal="center" vertical="center"/>
    </xf>
    <xf numFmtId="0" fontId="158" fillId="0" borderId="0" xfId="7" applyFont="1" applyAlignment="1">
      <alignment horizontal="left" vertical="center"/>
    </xf>
    <xf numFmtId="0" fontId="137" fillId="7" borderId="1" xfId="7" applyFont="1" applyFill="1" applyBorder="1" applyAlignment="1">
      <alignment horizontal="center" vertical="center" wrapText="1"/>
    </xf>
    <xf numFmtId="2" fontId="131" fillId="4" borderId="0" xfId="1392" applyNumberFormat="1" applyFont="1" applyFill="1" applyAlignment="1">
      <alignment horizontal="center" vertical="center" wrapText="1"/>
    </xf>
    <xf numFmtId="0" fontId="131" fillId="0" borderId="0" xfId="1392" applyFont="1" applyAlignment="1">
      <alignment horizontal="center" wrapText="1"/>
    </xf>
    <xf numFmtId="0" fontId="148" fillId="0" borderId="7" xfId="7" applyFont="1" applyFill="1" applyBorder="1" applyAlignment="1">
      <alignment horizontal="center"/>
    </xf>
    <xf numFmtId="3" fontId="144" fillId="0" borderId="7" xfId="7" applyNumberFormat="1" applyFont="1" applyFill="1" applyBorder="1" applyAlignment="1">
      <alignment horizontal="center"/>
    </xf>
    <xf numFmtId="0" fontId="133" fillId="0" borderId="7" xfId="7" applyFont="1" applyFill="1" applyBorder="1" applyAlignment="1">
      <alignment vertical="center"/>
    </xf>
    <xf numFmtId="0" fontId="133" fillId="0" borderId="12" xfId="7" applyFont="1" applyFill="1" applyBorder="1" applyAlignment="1">
      <alignment vertical="center"/>
    </xf>
    <xf numFmtId="4" fontId="145" fillId="5" borderId="0" xfId="7" applyNumberFormat="1" applyFont="1" applyFill="1" applyAlignment="1">
      <alignment horizontal="center"/>
    </xf>
    <xf numFmtId="172" fontId="148" fillId="6" borderId="23" xfId="9" applyNumberFormat="1" applyFont="1" applyFill="1" applyBorder="1" applyAlignment="1">
      <alignment horizontal="center" vertical="center"/>
    </xf>
    <xf numFmtId="172" fontId="148" fillId="6" borderId="15" xfId="9" applyNumberFormat="1" applyFont="1" applyFill="1" applyBorder="1" applyAlignment="1">
      <alignment horizontal="center" vertical="center"/>
    </xf>
    <xf numFmtId="9" fontId="131" fillId="0" borderId="12" xfId="14" applyFont="1" applyFill="1" applyBorder="1" applyAlignment="1">
      <alignment horizontal="center" vertical="center" wrapText="1"/>
    </xf>
    <xf numFmtId="0" fontId="133" fillId="0" borderId="1" xfId="7" applyFont="1" applyBorder="1" applyAlignment="1">
      <alignment vertical="center"/>
    </xf>
    <xf numFmtId="4" fontId="133" fillId="8" borderId="0" xfId="7" applyNumberFormat="1" applyFont="1" applyFill="1" applyAlignment="1">
      <alignment horizontal="center" vertical="center"/>
    </xf>
    <xf numFmtId="172" fontId="133" fillId="0" borderId="0" xfId="7" applyNumberFormat="1" applyFont="1" applyAlignment="1">
      <alignment vertical="center"/>
    </xf>
    <xf numFmtId="172" fontId="148" fillId="6" borderId="7" xfId="9" applyNumberFormat="1" applyFont="1" applyFill="1" applyBorder="1" applyAlignment="1">
      <alignment horizontal="center" vertical="center"/>
    </xf>
    <xf numFmtId="4" fontId="133" fillId="0" borderId="0" xfId="7" applyNumberFormat="1" applyFont="1" applyAlignment="1">
      <alignment horizontal="center" vertical="center"/>
    </xf>
    <xf numFmtId="0" fontId="131" fillId="0" borderId="3" xfId="7" applyFont="1" applyBorder="1" applyAlignment="1">
      <alignment horizontal="left" vertical="center"/>
    </xf>
    <xf numFmtId="166" fontId="157" fillId="0" borderId="3" xfId="7" applyNumberFormat="1" applyFont="1" applyBorder="1" applyAlignment="1">
      <alignment horizontal="center" vertical="center" wrapText="1"/>
    </xf>
    <xf numFmtId="1" fontId="157" fillId="0" borderId="3" xfId="7" applyNumberFormat="1" applyFont="1" applyBorder="1" applyAlignment="1">
      <alignment horizontal="center" vertical="center" wrapText="1"/>
    </xf>
    <xf numFmtId="0" fontId="131" fillId="0" borderId="3" xfId="7" applyFont="1" applyBorder="1" applyAlignment="1">
      <alignment horizontal="center" vertical="center" wrapText="1"/>
    </xf>
    <xf numFmtId="0" fontId="133" fillId="0" borderId="3" xfId="7" applyFont="1" applyBorder="1" applyAlignment="1">
      <alignment vertical="center"/>
    </xf>
    <xf numFmtId="172" fontId="131" fillId="0" borderId="3" xfId="9" applyNumberFormat="1" applyFont="1" applyFill="1" applyBorder="1" applyAlignment="1">
      <alignment vertical="center"/>
    </xf>
    <xf numFmtId="0" fontId="145" fillId="74" borderId="6" xfId="7" applyFont="1" applyFill="1" applyBorder="1" applyAlignment="1">
      <alignment vertical="center"/>
    </xf>
    <xf numFmtId="0" fontId="131" fillId="0" borderId="5" xfId="7" applyFont="1" applyBorder="1" applyAlignment="1">
      <alignment horizontal="left" vertical="center"/>
    </xf>
    <xf numFmtId="166" fontId="157" fillId="0" borderId="5" xfId="7" applyNumberFormat="1" applyFont="1" applyBorder="1" applyAlignment="1">
      <alignment horizontal="center" vertical="center" wrapText="1"/>
    </xf>
    <xf numFmtId="1" fontId="157" fillId="0" borderId="5" xfId="7" applyNumberFormat="1" applyFont="1" applyBorder="1" applyAlignment="1">
      <alignment horizontal="center" vertical="center" wrapText="1"/>
    </xf>
    <xf numFmtId="0" fontId="131" fillId="0" borderId="5" xfId="7" applyFont="1" applyBorder="1" applyAlignment="1">
      <alignment horizontal="center" vertical="center" wrapText="1"/>
    </xf>
    <xf numFmtId="0" fontId="133" fillId="0" borderId="5" xfId="7" applyFont="1" applyBorder="1" applyAlignment="1">
      <alignment vertical="center"/>
    </xf>
    <xf numFmtId="172" fontId="131" fillId="0" borderId="5" xfId="9" applyNumberFormat="1" applyFont="1" applyFill="1" applyBorder="1" applyAlignment="1">
      <alignment vertical="center"/>
    </xf>
    <xf numFmtId="166" fontId="157" fillId="0" borderId="1" xfId="7" applyNumberFormat="1" applyFont="1" applyBorder="1" applyAlignment="1">
      <alignment horizontal="left" vertical="center" wrapText="1"/>
    </xf>
    <xf numFmtId="0" fontId="154" fillId="0" borderId="0" xfId="7" applyFont="1" applyAlignment="1">
      <alignment vertical="center"/>
    </xf>
    <xf numFmtId="9" fontId="133" fillId="0" borderId="0" xfId="14" applyFont="1" applyAlignment="1">
      <alignment vertical="center"/>
    </xf>
    <xf numFmtId="0" fontId="154" fillId="0" borderId="0" xfId="1392" applyFont="1" applyAlignment="1">
      <alignment horizontal="left" vertical="center"/>
    </xf>
    <xf numFmtId="0" fontId="160" fillId="0" borderId="0" xfId="7" applyFont="1" applyAlignment="1">
      <alignment vertical="center"/>
    </xf>
    <xf numFmtId="0" fontId="146" fillId="74" borderId="6" xfId="4" applyFont="1" applyFill="1" applyBorder="1" applyAlignment="1" applyProtection="1">
      <alignment vertical="center"/>
    </xf>
    <xf numFmtId="0" fontId="153" fillId="0" borderId="0" xfId="1392" applyFont="1"/>
    <xf numFmtId="0" fontId="131" fillId="8" borderId="0" xfId="1392" applyFont="1" applyFill="1" applyAlignment="1">
      <alignment horizontal="center" wrapText="1"/>
    </xf>
    <xf numFmtId="168" fontId="131" fillId="0" borderId="1" xfId="1392" applyNumberFormat="1" applyFont="1" applyBorder="1" applyAlignment="1">
      <alignment horizontal="left" vertical="center" wrapText="1"/>
    </xf>
    <xf numFmtId="0" fontId="131" fillId="0" borderId="1" xfId="7" applyFont="1" applyBorder="1" applyAlignment="1">
      <alignment horizontal="center" vertical="center"/>
    </xf>
    <xf numFmtId="2" fontId="133" fillId="0" borderId="1" xfId="7" applyNumberFormat="1" applyFont="1" applyBorder="1" applyAlignment="1">
      <alignment vertical="center"/>
    </xf>
    <xf numFmtId="3" fontId="133" fillId="8" borderId="0" xfId="7" applyNumberFormat="1" applyFont="1" applyFill="1" applyAlignment="1">
      <alignment vertical="center"/>
    </xf>
    <xf numFmtId="3" fontId="133" fillId="8" borderId="0" xfId="7" applyNumberFormat="1" applyFont="1" applyFill="1" applyAlignment="1">
      <alignment horizontal="center" vertical="center"/>
    </xf>
    <xf numFmtId="2" fontId="157" fillId="0" borderId="1" xfId="7" applyNumberFormat="1" applyFont="1" applyBorder="1" applyAlignment="1">
      <alignment horizontal="center" vertical="center" wrapText="1"/>
    </xf>
    <xf numFmtId="0" fontId="161" fillId="0" borderId="0" xfId="2198" applyFont="1"/>
    <xf numFmtId="1" fontId="153" fillId="0" borderId="1" xfId="2198" applyNumberFormat="1" applyFont="1" applyBorder="1" applyAlignment="1">
      <alignment horizontal="center" vertical="center" shrinkToFit="1"/>
    </xf>
    <xf numFmtId="0" fontId="131" fillId="7" borderId="1" xfId="7" applyFont="1" applyFill="1" applyBorder="1" applyAlignment="1">
      <alignment horizontal="center" vertical="center" wrapText="1"/>
    </xf>
    <xf numFmtId="2" fontId="133" fillId="0" borderId="0" xfId="7" applyNumberFormat="1" applyFont="1" applyAlignment="1">
      <alignment vertical="center"/>
    </xf>
    <xf numFmtId="172" fontId="133" fillId="0" borderId="0" xfId="9" applyNumberFormat="1" applyFont="1" applyFill="1" applyAlignment="1">
      <alignment vertical="center"/>
    </xf>
    <xf numFmtId="171" fontId="133" fillId="0" borderId="0" xfId="7" applyNumberFormat="1" applyFont="1" applyAlignment="1">
      <alignment horizontal="center" vertical="center"/>
    </xf>
    <xf numFmtId="3" fontId="133" fillId="0" borderId="0" xfId="7" applyNumberFormat="1" applyFont="1" applyAlignment="1">
      <alignment vertical="center"/>
    </xf>
    <xf numFmtId="3" fontId="133" fillId="0" borderId="0" xfId="7" applyNumberFormat="1" applyFont="1" applyAlignment="1">
      <alignment horizontal="center" vertical="center"/>
    </xf>
    <xf numFmtId="0" fontId="131" fillId="2" borderId="1" xfId="7" applyFont="1" applyFill="1" applyBorder="1" applyAlignment="1">
      <alignment horizontal="center" vertical="center"/>
    </xf>
    <xf numFmtId="170" fontId="133" fillId="0" borderId="0" xfId="7" applyNumberFormat="1" applyFont="1" applyAlignment="1">
      <alignment horizontal="center" vertical="center"/>
    </xf>
    <xf numFmtId="0" fontId="131" fillId="2" borderId="1" xfId="7" applyFont="1" applyFill="1" applyBorder="1" applyAlignment="1">
      <alignment vertical="center" wrapText="1"/>
    </xf>
    <xf numFmtId="3" fontId="131" fillId="0" borderId="0" xfId="7" applyNumberFormat="1" applyFont="1" applyAlignment="1">
      <alignment horizontal="center" vertical="center"/>
    </xf>
    <xf numFmtId="0" fontId="131" fillId="0" borderId="0" xfId="7" applyFont="1" applyAlignment="1">
      <alignment horizontal="left" vertical="center"/>
    </xf>
    <xf numFmtId="2" fontId="131" fillId="0" borderId="0" xfId="6" applyNumberFormat="1" applyFont="1" applyAlignment="1">
      <alignment horizontal="center" vertical="center" wrapText="1"/>
    </xf>
    <xf numFmtId="0" fontId="133" fillId="0" borderId="12" xfId="7" applyFont="1" applyBorder="1" applyAlignment="1">
      <alignment vertical="center"/>
    </xf>
    <xf numFmtId="2" fontId="131" fillId="0" borderId="0" xfId="7" applyNumberFormat="1" applyFont="1" applyAlignment="1">
      <alignment horizontal="center" vertical="center"/>
    </xf>
    <xf numFmtId="0" fontId="158" fillId="0" borderId="12" xfId="7" applyFont="1" applyBorder="1" applyAlignment="1">
      <alignment horizontal="center" vertical="center" wrapText="1"/>
    </xf>
    <xf numFmtId="169" fontId="131" fillId="0" borderId="1" xfId="7" applyNumberFormat="1" applyFont="1" applyBorder="1" applyAlignment="1">
      <alignment horizontal="center" vertical="center" wrapText="1"/>
    </xf>
    <xf numFmtId="1" fontId="131" fillId="0" borderId="1" xfId="7" applyNumberFormat="1" applyFont="1" applyBorder="1" applyAlignment="1">
      <alignment horizontal="center" vertical="center" wrapText="1"/>
    </xf>
    <xf numFmtId="2" fontId="148" fillId="0" borderId="0" xfId="7" applyNumberFormat="1" applyFont="1" applyAlignment="1">
      <alignment horizontal="left"/>
    </xf>
    <xf numFmtId="0" fontId="157" fillId="0" borderId="1" xfId="7" applyFont="1" applyBorder="1" applyAlignment="1">
      <alignment horizontal="left" vertical="center" wrapText="1"/>
    </xf>
    <xf numFmtId="0" fontId="158" fillId="0" borderId="1" xfId="7" applyFont="1" applyBorder="1" applyAlignment="1">
      <alignment horizontal="left" vertical="center" wrapText="1"/>
    </xf>
    <xf numFmtId="2" fontId="131" fillId="0" borderId="1" xfId="7" applyNumberFormat="1" applyFont="1" applyBorder="1" applyAlignment="1">
      <alignment horizontal="center" vertical="center"/>
    </xf>
    <xf numFmtId="0" fontId="131" fillId="0" borderId="1" xfId="7" applyFont="1" applyBorder="1" applyAlignment="1">
      <alignment vertical="center"/>
    </xf>
    <xf numFmtId="0" fontId="151" fillId="6" borderId="22" xfId="7" applyFont="1" applyFill="1" applyBorder="1" applyAlignment="1">
      <alignment vertical="center"/>
    </xf>
    <xf numFmtId="0" fontId="151" fillId="6" borderId="23" xfId="7" applyFont="1" applyFill="1" applyBorder="1" applyAlignment="1">
      <alignment vertical="center"/>
    </xf>
    <xf numFmtId="3" fontId="131" fillId="0" borderId="12" xfId="7" applyNumberFormat="1" applyFont="1" applyBorder="1" applyAlignment="1">
      <alignment horizontal="center" vertical="center"/>
    </xf>
    <xf numFmtId="1" fontId="131" fillId="0" borderId="1" xfId="7" applyNumberFormat="1" applyFont="1" applyBorder="1" applyAlignment="1">
      <alignment horizontal="left" vertical="center" wrapText="1"/>
    </xf>
    <xf numFmtId="3" fontId="131" fillId="73" borderId="124" xfId="6" applyNumberFormat="1" applyFont="1" applyFill="1" applyBorder="1" applyAlignment="1">
      <alignment horizontal="left" vertical="center"/>
    </xf>
    <xf numFmtId="0" fontId="131" fillId="73" borderId="132" xfId="6" applyFont="1" applyFill="1" applyBorder="1" applyAlignment="1">
      <alignment horizontal="center" vertical="center"/>
    </xf>
    <xf numFmtId="166" fontId="131" fillId="73" borderId="132" xfId="6" applyNumberFormat="1" applyFont="1" applyFill="1" applyBorder="1" applyAlignment="1">
      <alignment horizontal="center" vertical="center"/>
    </xf>
    <xf numFmtId="1" fontId="131" fillId="73" borderId="132" xfId="6" applyNumberFormat="1" applyFont="1" applyFill="1" applyBorder="1" applyAlignment="1">
      <alignment horizontal="center" vertical="center"/>
    </xf>
    <xf numFmtId="169" fontId="131" fillId="73" borderId="132" xfId="6" applyNumberFormat="1" applyFont="1" applyFill="1" applyBorder="1" applyAlignment="1">
      <alignment horizontal="center" vertical="center"/>
    </xf>
    <xf numFmtId="3" fontId="143" fillId="73" borderId="132" xfId="6" applyNumberFormat="1" applyFont="1" applyFill="1" applyBorder="1" applyAlignment="1">
      <alignment horizontal="center" vertical="center"/>
    </xf>
    <xf numFmtId="4" fontId="131" fillId="73" borderId="132" xfId="7" applyNumberFormat="1" applyFont="1" applyFill="1" applyBorder="1" applyAlignment="1">
      <alignment horizontal="center" vertical="center"/>
    </xf>
    <xf numFmtId="3" fontId="131" fillId="73" borderId="16" xfId="7" applyNumberFormat="1" applyFont="1" applyFill="1" applyBorder="1" applyAlignment="1">
      <alignment horizontal="center" vertical="center"/>
    </xf>
    <xf numFmtId="9" fontId="131" fillId="0" borderId="7" xfId="14" applyFont="1" applyFill="1" applyBorder="1" applyAlignment="1">
      <alignment horizontal="center" vertical="center" wrapText="1"/>
    </xf>
    <xf numFmtId="0" fontId="131" fillId="0" borderId="12" xfId="6" applyFont="1" applyBorder="1" applyAlignment="1">
      <alignment horizontal="center"/>
    </xf>
    <xf numFmtId="0" fontId="131" fillId="0" borderId="22" xfId="7" applyFont="1" applyBorder="1" applyAlignment="1">
      <alignment horizontal="left" vertical="center" wrapText="1"/>
    </xf>
    <xf numFmtId="0" fontId="131" fillId="0" borderId="12" xfId="7" applyFont="1" applyBorder="1" applyAlignment="1">
      <alignment horizontal="center" vertical="center"/>
    </xf>
    <xf numFmtId="3" fontId="134" fillId="0" borderId="15" xfId="6" applyNumberFormat="1" applyFont="1" applyBorder="1" applyAlignment="1">
      <alignment horizontal="center" vertical="center"/>
    </xf>
    <xf numFmtId="3" fontId="131" fillId="0" borderId="5" xfId="7" applyNumberFormat="1" applyFont="1" applyBorder="1" applyAlignment="1">
      <alignment horizontal="center" vertical="center"/>
    </xf>
    <xf numFmtId="0" fontId="131" fillId="0" borderId="22" xfId="7" applyFont="1" applyBorder="1" applyAlignment="1">
      <alignment horizontal="left" vertical="center"/>
    </xf>
    <xf numFmtId="0" fontId="131" fillId="0" borderId="23" xfId="7" applyFont="1" applyBorder="1" applyAlignment="1">
      <alignment horizontal="left" vertical="center"/>
    </xf>
    <xf numFmtId="0" fontId="131" fillId="0" borderId="15" xfId="7" applyFont="1" applyBorder="1" applyAlignment="1">
      <alignment horizontal="center" vertical="center"/>
    </xf>
    <xf numFmtId="0" fontId="131" fillId="0" borderId="6" xfId="7" applyFont="1" applyBorder="1" applyAlignment="1">
      <alignment horizontal="left" vertical="center"/>
    </xf>
    <xf numFmtId="0" fontId="131" fillId="0" borderId="7" xfId="7" applyFont="1" applyBorder="1" applyAlignment="1">
      <alignment horizontal="left" vertical="center"/>
    </xf>
    <xf numFmtId="0" fontId="131" fillId="0" borderId="12" xfId="7" applyFont="1" applyBorder="1" applyAlignment="1">
      <alignment horizontal="left" vertical="center"/>
    </xf>
    <xf numFmtId="0" fontId="131" fillId="0" borderId="6" xfId="6" applyFont="1" applyBorder="1" applyAlignment="1">
      <alignment horizontal="left"/>
    </xf>
    <xf numFmtId="166" fontId="131" fillId="0" borderId="7" xfId="6" applyNumberFormat="1" applyFont="1" applyBorder="1" applyAlignment="1">
      <alignment horizontal="center" vertical="center"/>
    </xf>
    <xf numFmtId="0" fontId="131" fillId="0" borderId="12" xfId="6" applyFont="1" applyBorder="1" applyAlignment="1">
      <alignment horizontal="center" vertical="center" wrapText="1"/>
    </xf>
    <xf numFmtId="3" fontId="134" fillId="0" borderId="12" xfId="6" applyNumberFormat="1" applyFont="1" applyBorder="1" applyAlignment="1">
      <alignment horizontal="center" vertical="center"/>
    </xf>
    <xf numFmtId="0" fontId="131" fillId="0" borderId="1" xfId="6" applyFont="1" applyBorder="1" applyAlignment="1">
      <alignment horizontal="left"/>
    </xf>
    <xf numFmtId="0" fontId="131" fillId="0" borderId="7" xfId="7" applyFont="1" applyBorder="1" applyAlignment="1">
      <alignment horizontal="center" vertical="center" wrapText="1"/>
    </xf>
    <xf numFmtId="0" fontId="131" fillId="0" borderId="12" xfId="7" applyFont="1" applyBorder="1" applyAlignment="1">
      <alignment horizontal="center" vertical="center" wrapText="1"/>
    </xf>
    <xf numFmtId="0" fontId="158" fillId="0" borderId="1" xfId="7" applyFont="1" applyBorder="1" applyAlignment="1">
      <alignment horizontal="center" vertical="center" wrapText="1"/>
    </xf>
    <xf numFmtId="0" fontId="131" fillId="0" borderId="6" xfId="6" applyFont="1" applyBorder="1" applyAlignment="1">
      <alignment horizontal="left" vertical="center"/>
    </xf>
    <xf numFmtId="0" fontId="150" fillId="0" borderId="0" xfId="6" applyFont="1"/>
    <xf numFmtId="3" fontId="134" fillId="0" borderId="0" xfId="7" applyNumberFormat="1" applyFont="1" applyAlignment="1">
      <alignment horizontal="center" vertical="center"/>
    </xf>
    <xf numFmtId="2" fontId="133" fillId="0" borderId="0" xfId="7" applyNumberFormat="1" applyFont="1" applyAlignment="1">
      <alignment horizontal="center" vertical="center"/>
    </xf>
    <xf numFmtId="0" fontId="158" fillId="0" borderId="12" xfId="7" applyFont="1" applyBorder="1" applyAlignment="1">
      <alignment horizontal="left" vertical="center" wrapText="1"/>
    </xf>
    <xf numFmtId="2" fontId="131" fillId="0" borderId="3" xfId="7" applyNumberFormat="1" applyFont="1" applyBorder="1" applyAlignment="1">
      <alignment horizontal="center" vertical="center" wrapText="1"/>
    </xf>
    <xf numFmtId="169" fontId="131" fillId="0" borderId="3" xfId="7" applyNumberFormat="1" applyFont="1" applyBorder="1" applyAlignment="1">
      <alignment horizontal="center" vertical="center" wrapText="1"/>
    </xf>
    <xf numFmtId="1" fontId="131" fillId="0" borderId="3" xfId="7" applyNumberFormat="1" applyFont="1" applyBorder="1" applyAlignment="1">
      <alignment horizontal="center" vertical="center" wrapText="1"/>
    </xf>
    <xf numFmtId="49" fontId="131" fillId="0" borderId="3" xfId="7" applyNumberFormat="1" applyFont="1" applyBorder="1" applyAlignment="1">
      <alignment horizontal="center" vertical="center" wrapText="1"/>
    </xf>
    <xf numFmtId="3" fontId="134" fillId="0" borderId="3" xfId="6" applyNumberFormat="1" applyFont="1" applyBorder="1" applyAlignment="1">
      <alignment horizontal="center" vertical="center"/>
    </xf>
    <xf numFmtId="3" fontId="131" fillId="0" borderId="3" xfId="7" applyNumberFormat="1" applyFont="1" applyBorder="1" applyAlignment="1">
      <alignment horizontal="center" vertical="center"/>
    </xf>
    <xf numFmtId="3" fontId="131" fillId="73" borderId="27" xfId="6" applyNumberFormat="1" applyFont="1" applyFill="1" applyBorder="1" applyAlignment="1">
      <alignment horizontal="left" vertical="center"/>
    </xf>
    <xf numFmtId="0" fontId="131" fillId="73" borderId="0" xfId="6" applyFont="1" applyFill="1" applyBorder="1" applyAlignment="1">
      <alignment horizontal="center" vertical="center"/>
    </xf>
    <xf numFmtId="166" fontId="131" fillId="73" borderId="0" xfId="6" applyNumberFormat="1" applyFont="1" applyFill="1" applyBorder="1" applyAlignment="1">
      <alignment horizontal="center" vertical="center"/>
    </xf>
    <xf numFmtId="1" fontId="131" fillId="73" borderId="0" xfId="6" applyNumberFormat="1" applyFont="1" applyFill="1" applyBorder="1" applyAlignment="1">
      <alignment horizontal="center" vertical="center"/>
    </xf>
    <xf numFmtId="169" fontId="131" fillId="73" borderId="0" xfId="6" applyNumberFormat="1" applyFont="1" applyFill="1" applyBorder="1" applyAlignment="1">
      <alignment horizontal="center" vertical="center"/>
    </xf>
    <xf numFmtId="3" fontId="143" fillId="73" borderId="0" xfId="6" applyNumberFormat="1" applyFont="1" applyFill="1" applyBorder="1" applyAlignment="1">
      <alignment horizontal="center" vertical="center"/>
    </xf>
    <xf numFmtId="4" fontId="131" fillId="73" borderId="0" xfId="7" applyNumberFormat="1" applyFont="1" applyFill="1" applyBorder="1" applyAlignment="1">
      <alignment horizontal="center" vertical="center"/>
    </xf>
    <xf numFmtId="3" fontId="131" fillId="73" borderId="28" xfId="7" applyNumberFormat="1" applyFont="1" applyFill="1" applyBorder="1" applyAlignment="1">
      <alignment horizontal="center" vertical="center"/>
    </xf>
    <xf numFmtId="1" fontId="131" fillId="0" borderId="1" xfId="7" applyNumberFormat="1" applyFont="1" applyBorder="1" applyAlignment="1">
      <alignment horizontal="left" vertical="center"/>
    </xf>
    <xf numFmtId="2" fontId="131" fillId="0" borderId="0" xfId="1392" applyNumberFormat="1" applyFont="1" applyAlignment="1">
      <alignment horizontal="center" vertical="center"/>
    </xf>
    <xf numFmtId="3" fontId="134" fillId="0" borderId="5" xfId="1392" applyNumberFormat="1" applyFont="1" applyBorder="1" applyAlignment="1">
      <alignment horizontal="center" vertical="center" wrapText="1"/>
    </xf>
    <xf numFmtId="0" fontId="131" fillId="0" borderId="5" xfId="7" applyFont="1" applyBorder="1" applyAlignment="1">
      <alignment horizontal="center" vertical="center"/>
    </xf>
    <xf numFmtId="4" fontId="131" fillId="0" borderId="5" xfId="7" applyNumberFormat="1" applyFont="1" applyBorder="1" applyAlignment="1">
      <alignment vertical="center"/>
    </xf>
    <xf numFmtId="170" fontId="131" fillId="0" borderId="0" xfId="7" applyNumberFormat="1" applyFont="1" applyAlignment="1">
      <alignment vertical="center"/>
    </xf>
    <xf numFmtId="4" fontId="131" fillId="0" borderId="1" xfId="7" applyNumberFormat="1" applyFont="1" applyBorder="1" applyAlignment="1">
      <alignment vertical="center"/>
    </xf>
    <xf numFmtId="166" fontId="131" fillId="0" borderId="1" xfId="1392" applyNumberFormat="1" applyFont="1" applyFill="1" applyBorder="1" applyAlignment="1">
      <alignment horizontal="center" vertical="center"/>
    </xf>
    <xf numFmtId="0" fontId="131" fillId="0" borderId="1" xfId="1392" applyFont="1" applyFill="1" applyBorder="1" applyAlignment="1">
      <alignment horizontal="center" vertical="center"/>
    </xf>
    <xf numFmtId="0" fontId="150" fillId="0" borderId="0" xfId="1392" applyFont="1" applyAlignment="1">
      <alignment vertical="center"/>
    </xf>
    <xf numFmtId="0" fontId="155" fillId="0" borderId="1" xfId="1392" applyFont="1" applyBorder="1" applyAlignment="1">
      <alignment vertical="center" wrapText="1"/>
    </xf>
    <xf numFmtId="170" fontId="131" fillId="0" borderId="1" xfId="7" applyNumberFormat="1" applyFont="1" applyBorder="1" applyAlignment="1">
      <alignment horizontal="center" vertical="center"/>
    </xf>
    <xf numFmtId="0" fontId="146" fillId="0" borderId="1" xfId="7" applyFont="1" applyBorder="1" applyAlignment="1">
      <alignment horizontal="left" vertical="center" wrapText="1"/>
    </xf>
    <xf numFmtId="4" fontId="131" fillId="0" borderId="0" xfId="7" applyNumberFormat="1" applyFont="1" applyAlignment="1">
      <alignment horizontal="left" vertical="center"/>
    </xf>
    <xf numFmtId="170" fontId="131" fillId="0" borderId="1" xfId="7" applyNumberFormat="1" applyFont="1" applyBorder="1" applyAlignment="1">
      <alignment horizontal="center" vertical="center" wrapText="1"/>
    </xf>
    <xf numFmtId="4" fontId="131" fillId="0" borderId="1" xfId="7" applyNumberFormat="1" applyFont="1" applyBorder="1" applyAlignment="1">
      <alignment horizontal="left" vertical="center"/>
    </xf>
    <xf numFmtId="4" fontId="131" fillId="2" borderId="1" xfId="7" applyNumberFormat="1" applyFont="1" applyFill="1" applyBorder="1" applyAlignment="1">
      <alignment vertical="center"/>
    </xf>
    <xf numFmtId="0" fontId="134" fillId="0" borderId="1" xfId="1392" applyFont="1" applyBorder="1" applyAlignment="1">
      <alignment vertical="center"/>
    </xf>
    <xf numFmtId="0" fontId="147" fillId="0" borderId="1" xfId="1392" applyFont="1" applyBorder="1" applyAlignment="1">
      <alignment vertical="center"/>
    </xf>
    <xf numFmtId="4" fontId="162" fillId="0" borderId="0" xfId="7" applyNumberFormat="1" applyFont="1" applyAlignment="1">
      <alignment horizontal="left" vertical="center"/>
    </xf>
    <xf numFmtId="4" fontId="131" fillId="2" borderId="1" xfId="7" applyNumberFormat="1" applyFont="1" applyFill="1" applyBorder="1" applyAlignment="1">
      <alignment horizontal="center" vertical="center"/>
    </xf>
    <xf numFmtId="166" fontId="131" fillId="0" borderId="1" xfId="7" applyNumberFormat="1" applyFont="1" applyBorder="1" applyAlignment="1">
      <alignment horizontal="center" vertical="center"/>
    </xf>
    <xf numFmtId="2" fontId="131" fillId="0" borderId="0" xfId="1392" applyNumberFormat="1" applyFont="1" applyAlignment="1">
      <alignment horizontal="center" vertical="center" wrapText="1"/>
    </xf>
    <xf numFmtId="0" fontId="136" fillId="0" borderId="0" xfId="1392" applyFont="1" applyAlignment="1">
      <alignment horizontal="center"/>
    </xf>
    <xf numFmtId="3" fontId="139" fillId="7" borderId="1" xfId="1392" applyNumberFormat="1" applyFont="1" applyFill="1" applyBorder="1" applyAlignment="1">
      <alignment horizontal="center" vertical="center"/>
    </xf>
    <xf numFmtId="3" fontId="139" fillId="7" borderId="1" xfId="1392" applyNumberFormat="1" applyFont="1" applyFill="1" applyBorder="1" applyAlignment="1">
      <alignment horizontal="center" vertical="center" wrapText="1"/>
    </xf>
    <xf numFmtId="166" fontId="137" fillId="7" borderId="1" xfId="1392" applyNumberFormat="1" applyFont="1" applyFill="1" applyBorder="1" applyAlignment="1">
      <alignment horizontal="center" vertical="center"/>
    </xf>
    <xf numFmtId="0" fontId="148" fillId="0" borderId="132" xfId="7" applyFont="1" applyFill="1" applyBorder="1" applyAlignment="1">
      <alignment horizontal="center"/>
    </xf>
    <xf numFmtId="3" fontId="144" fillId="0" borderId="132" xfId="7" applyNumberFormat="1" applyFont="1" applyFill="1" applyBorder="1" applyAlignment="1">
      <alignment horizontal="center"/>
    </xf>
    <xf numFmtId="0" fontId="133" fillId="0" borderId="132" xfId="7" applyFont="1" applyFill="1" applyBorder="1" applyAlignment="1">
      <alignment vertical="center"/>
    </xf>
    <xf numFmtId="0" fontId="133" fillId="0" borderId="16" xfId="7" applyFont="1" applyFill="1" applyBorder="1" applyAlignment="1">
      <alignment vertical="center"/>
    </xf>
    <xf numFmtId="2" fontId="131" fillId="0" borderId="5" xfId="1392" applyNumberFormat="1" applyFont="1" applyBorder="1" applyAlignment="1">
      <alignment horizontal="center" vertical="center"/>
    </xf>
    <xf numFmtId="0" fontId="133" fillId="0" borderId="0" xfId="1392" applyFont="1" applyAlignment="1">
      <alignment horizontal="center" vertical="center" wrapText="1"/>
    </xf>
    <xf numFmtId="0" fontId="145" fillId="0" borderId="0" xfId="7" applyFont="1" applyAlignment="1">
      <alignment horizontal="center" vertical="center"/>
    </xf>
    <xf numFmtId="0" fontId="131" fillId="0" borderId="1" xfId="1392" applyFont="1" applyBorder="1" applyAlignment="1">
      <alignment horizontal="left"/>
    </xf>
    <xf numFmtId="0" fontId="131" fillId="0" borderId="1" xfId="1392" applyFont="1" applyFill="1" applyBorder="1" applyAlignment="1">
      <alignment horizontal="left"/>
    </xf>
    <xf numFmtId="0" fontId="131" fillId="0" borderId="1" xfId="1392" applyFont="1" applyBorder="1" applyAlignment="1">
      <alignment horizontal="left" wrapText="1"/>
    </xf>
    <xf numFmtId="0" fontId="131" fillId="0" borderId="1" xfId="1392" applyFont="1" applyFill="1" applyBorder="1" applyAlignment="1">
      <alignment horizontal="left" wrapText="1"/>
    </xf>
    <xf numFmtId="0" fontId="136" fillId="0" borderId="0" xfId="1392" applyFont="1" applyAlignment="1">
      <alignment horizontal="left"/>
    </xf>
    <xf numFmtId="166" fontId="163" fillId="0" borderId="0" xfId="1392" applyNumberFormat="1" applyFont="1" applyAlignment="1">
      <alignment horizontal="center"/>
    </xf>
    <xf numFmtId="2" fontId="163" fillId="0" borderId="0" xfId="1392" applyNumberFormat="1" applyFont="1" applyAlignment="1">
      <alignment horizontal="center"/>
    </xf>
    <xf numFmtId="1" fontId="147" fillId="0" borderId="0" xfId="1392" applyNumberFormat="1" applyFont="1" applyAlignment="1">
      <alignment horizontal="center"/>
    </xf>
    <xf numFmtId="2" fontId="136" fillId="0" borderId="0" xfId="1392" applyNumberFormat="1" applyFont="1" applyAlignment="1">
      <alignment horizontal="center"/>
    </xf>
    <xf numFmtId="0" fontId="137" fillId="7" borderId="1" xfId="1392" applyFont="1" applyFill="1" applyBorder="1" applyAlignment="1">
      <alignment horizontal="center" vertical="center"/>
    </xf>
    <xf numFmtId="3" fontId="137" fillId="7" borderId="1" xfId="1392" applyNumberFormat="1" applyFont="1" applyFill="1" applyBorder="1" applyAlignment="1">
      <alignment horizontal="center" vertical="center" wrapText="1"/>
    </xf>
    <xf numFmtId="166" fontId="137" fillId="7" borderId="1" xfId="1392" applyNumberFormat="1" applyFont="1" applyFill="1" applyBorder="1" applyAlignment="1">
      <alignment horizontal="center" vertical="center" wrapText="1"/>
    </xf>
    <xf numFmtId="2" fontId="137" fillId="7" borderId="1" xfId="1392" applyNumberFormat="1" applyFont="1" applyFill="1" applyBorder="1" applyAlignment="1">
      <alignment horizontal="center" vertical="center" wrapText="1"/>
    </xf>
    <xf numFmtId="0" fontId="133" fillId="0" borderId="1" xfId="1392" applyFont="1" applyBorder="1" applyAlignment="1">
      <alignment horizontal="center" vertical="center" wrapText="1"/>
    </xf>
    <xf numFmtId="4" fontId="134" fillId="0" borderId="1" xfId="7" applyNumberFormat="1" applyFont="1" applyBorder="1" applyAlignment="1">
      <alignment horizontal="center" vertical="center"/>
    </xf>
    <xf numFmtId="0" fontId="131" fillId="0" borderId="0" xfId="1392" applyFont="1" applyAlignment="1">
      <alignment horizontal="left"/>
    </xf>
    <xf numFmtId="3" fontId="131" fillId="0" borderId="0" xfId="1392" applyNumberFormat="1" applyFont="1" applyAlignment="1">
      <alignment horizontal="center"/>
    </xf>
    <xf numFmtId="0" fontId="145" fillId="6" borderId="12" xfId="7" applyFont="1" applyFill="1" applyBorder="1" applyAlignment="1">
      <alignment horizontal="left" vertical="center"/>
    </xf>
    <xf numFmtId="0" fontId="145" fillId="0" borderId="0" xfId="7" applyFont="1" applyAlignment="1">
      <alignment horizontal="left" vertical="center"/>
    </xf>
    <xf numFmtId="167" fontId="131" fillId="0" borderId="1" xfId="1392" applyNumberFormat="1" applyFont="1" applyBorder="1" applyAlignment="1">
      <alignment horizontal="left" vertical="center" wrapText="1"/>
    </xf>
    <xf numFmtId="217" fontId="131" fillId="0" borderId="1" xfId="1392" applyNumberFormat="1" applyFont="1" applyBorder="1" applyAlignment="1">
      <alignment horizontal="center" vertical="center" wrapText="1"/>
    </xf>
    <xf numFmtId="1" fontId="131" fillId="2" borderId="1" xfId="1392" applyNumberFormat="1" applyFont="1" applyFill="1" applyBorder="1" applyAlignment="1">
      <alignment horizontal="center" vertical="center"/>
    </xf>
    <xf numFmtId="0" fontId="157" fillId="0" borderId="1" xfId="1392" applyFont="1" applyBorder="1" applyAlignment="1">
      <alignment horizontal="left" vertical="center"/>
    </xf>
    <xf numFmtId="0" fontId="157" fillId="0" borderId="3" xfId="1392" applyFont="1" applyBorder="1" applyAlignment="1">
      <alignment horizontal="left" vertical="center"/>
    </xf>
    <xf numFmtId="217" fontId="131" fillId="0" borderId="3" xfId="1392" applyNumberFormat="1" applyFont="1" applyBorder="1" applyAlignment="1">
      <alignment horizontal="center" vertical="center" wrapText="1"/>
    </xf>
    <xf numFmtId="1" fontId="131" fillId="2" borderId="3" xfId="1392" applyNumberFormat="1" applyFont="1" applyFill="1" applyBorder="1" applyAlignment="1">
      <alignment horizontal="center" vertical="center"/>
    </xf>
    <xf numFmtId="167" fontId="131" fillId="0" borderId="5" xfId="1392" applyNumberFormat="1" applyFont="1" applyBorder="1" applyAlignment="1">
      <alignment horizontal="left" vertical="center" wrapText="1"/>
    </xf>
    <xf numFmtId="217" fontId="131" fillId="0" borderId="5" xfId="1392" applyNumberFormat="1" applyFont="1" applyBorder="1" applyAlignment="1">
      <alignment horizontal="center" vertical="center" wrapText="1"/>
    </xf>
    <xf numFmtId="1" fontId="131" fillId="2" borderId="5" xfId="1392" applyNumberFormat="1" applyFont="1" applyFill="1" applyBorder="1" applyAlignment="1">
      <alignment horizontal="center" vertical="center"/>
    </xf>
    <xf numFmtId="0" fontId="157" fillId="0" borderId="1" xfId="1392" applyFont="1" applyBorder="1" applyAlignment="1">
      <alignment horizontal="left"/>
    </xf>
    <xf numFmtId="0" fontId="165" fillId="0" borderId="0" xfId="1392" applyFont="1" applyAlignment="1">
      <alignment horizontal="left"/>
    </xf>
    <xf numFmtId="3" fontId="163" fillId="0" borderId="0" xfId="1392" applyNumberFormat="1" applyFont="1" applyAlignment="1">
      <alignment horizontal="center"/>
    </xf>
    <xf numFmtId="0" fontId="144" fillId="0" borderId="0" xfId="1392" applyFont="1" applyAlignment="1">
      <alignment horizontal="center"/>
    </xf>
    <xf numFmtId="0" fontId="145" fillId="6" borderId="1" xfId="7" applyFont="1" applyFill="1" applyBorder="1" applyAlignment="1">
      <alignment horizontal="left" vertical="center"/>
    </xf>
    <xf numFmtId="0" fontId="150" fillId="0" borderId="0" xfId="7" applyFont="1" applyAlignment="1">
      <alignment vertical="center" wrapText="1"/>
    </xf>
    <xf numFmtId="0" fontId="144" fillId="0" borderId="0" xfId="7" applyFont="1" applyAlignment="1">
      <alignment vertical="center"/>
    </xf>
    <xf numFmtId="2" fontId="131" fillId="0" borderId="1" xfId="1392" applyNumberFormat="1" applyFont="1" applyBorder="1" applyAlignment="1">
      <alignment horizontal="left" vertical="center"/>
    </xf>
    <xf numFmtId="1" fontId="131" fillId="0" borderId="1" xfId="1392" quotePrefix="1" applyNumberFormat="1" applyFont="1" applyBorder="1" applyAlignment="1">
      <alignment horizontal="center" vertical="center"/>
    </xf>
    <xf numFmtId="2" fontId="131" fillId="0" borderId="1" xfId="1392" quotePrefix="1" applyNumberFormat="1" applyFont="1" applyBorder="1" applyAlignment="1">
      <alignment horizontal="center" vertical="center"/>
    </xf>
    <xf numFmtId="4" fontId="133" fillId="0" borderId="0" xfId="1392" applyNumberFormat="1" applyFont="1" applyAlignment="1">
      <alignment horizontal="center"/>
    </xf>
    <xf numFmtId="3" fontId="136" fillId="0" borderId="0" xfId="1392" applyNumberFormat="1" applyFont="1" applyAlignment="1">
      <alignment horizontal="center"/>
    </xf>
    <xf numFmtId="0" fontId="156" fillId="0" borderId="0" xfId="0" applyFont="1" applyFill="1"/>
    <xf numFmtId="0" fontId="156" fillId="0" borderId="0" xfId="7" applyFont="1" applyAlignment="1">
      <alignment vertical="center"/>
    </xf>
    <xf numFmtId="0" fontId="166" fillId="6" borderId="47" xfId="0" applyFont="1" applyFill="1" applyBorder="1" applyAlignment="1">
      <alignment horizontal="center" vertical="center"/>
    </xf>
    <xf numFmtId="0" fontId="166" fillId="6" borderId="47" xfId="0" applyFont="1" applyFill="1" applyBorder="1" applyAlignment="1">
      <alignment horizontal="center" vertical="center" wrapText="1"/>
    </xf>
    <xf numFmtId="0" fontId="133" fillId="0" borderId="0" xfId="0" applyFont="1"/>
    <xf numFmtId="0" fontId="133" fillId="0" borderId="11" xfId="0" applyFont="1" applyFill="1" applyBorder="1"/>
    <xf numFmtId="216" fontId="133" fillId="0" borderId="1" xfId="0" applyNumberFormat="1" applyFont="1" applyBorder="1"/>
    <xf numFmtId="4" fontId="133" fillId="0" borderId="1" xfId="0" applyNumberFormat="1" applyFont="1" applyBorder="1"/>
    <xf numFmtId="0" fontId="133" fillId="0" borderId="1" xfId="0" quotePrefix="1" applyFont="1" applyBorder="1" applyAlignment="1">
      <alignment horizontal="center"/>
    </xf>
    <xf numFmtId="0" fontId="133" fillId="0" borderId="49" xfId="0" applyFont="1" applyFill="1" applyBorder="1"/>
    <xf numFmtId="0" fontId="133" fillId="0" borderId="3" xfId="0" quotePrefix="1" applyFont="1" applyBorder="1" applyAlignment="1">
      <alignment horizontal="center"/>
    </xf>
    <xf numFmtId="0" fontId="133" fillId="0" borderId="50" xfId="0" applyFont="1" applyBorder="1"/>
    <xf numFmtId="0" fontId="133" fillId="9" borderId="51" xfId="0" applyFont="1" applyFill="1" applyBorder="1"/>
    <xf numFmtId="216" fontId="133" fillId="9" borderId="52" xfId="0" applyNumberFormat="1" applyFont="1" applyFill="1" applyBorder="1"/>
    <xf numFmtId="4" fontId="133" fillId="9" borderId="52" xfId="0" applyNumberFormat="1" applyFont="1" applyFill="1" applyBorder="1"/>
    <xf numFmtId="4" fontId="133" fillId="9" borderId="53" xfId="0" applyNumberFormat="1" applyFont="1" applyFill="1" applyBorder="1"/>
    <xf numFmtId="4" fontId="156" fillId="3" borderId="6" xfId="7" applyNumberFormat="1" applyFont="1" applyFill="1" applyBorder="1" applyAlignment="1">
      <alignment vertical="center"/>
    </xf>
    <xf numFmtId="1" fontId="156" fillId="0" borderId="18" xfId="0" applyNumberFormat="1" applyFont="1" applyBorder="1" applyAlignment="1"/>
    <xf numFmtId="166" fontId="168" fillId="0" borderId="0" xfId="0" applyNumberFormat="1" applyFont="1"/>
    <xf numFmtId="3" fontId="169" fillId="0" borderId="0" xfId="0" applyNumberFormat="1" applyFont="1"/>
    <xf numFmtId="3" fontId="139" fillId="0" borderId="0" xfId="0" applyNumberFormat="1" applyFont="1"/>
    <xf numFmtId="0" fontId="170" fillId="0" borderId="0" xfId="0" applyFont="1"/>
    <xf numFmtId="4" fontId="156" fillId="71" borderId="20" xfId="7" applyNumberFormat="1" applyFont="1" applyFill="1" applyBorder="1" applyAlignment="1">
      <alignment vertical="center"/>
    </xf>
    <xf numFmtId="0" fontId="136" fillId="0" borderId="0" xfId="0" applyFont="1"/>
    <xf numFmtId="9" fontId="156" fillId="0" borderId="20" xfId="0" applyNumberFormat="1" applyFont="1" applyBorder="1" applyAlignment="1"/>
    <xf numFmtId="0" fontId="156" fillId="9" borderId="1" xfId="0" applyFont="1" applyFill="1" applyBorder="1" applyAlignment="1"/>
    <xf numFmtId="0" fontId="156" fillId="9" borderId="6" xfId="7" applyFont="1" applyFill="1" applyBorder="1" applyAlignment="1">
      <alignment horizontal="right" vertical="center"/>
    </xf>
    <xf numFmtId="0" fontId="156" fillId="0" borderId="0" xfId="0" applyFont="1" applyBorder="1" applyAlignment="1"/>
    <xf numFmtId="0" fontId="135" fillId="71" borderId="21" xfId="4" applyFont="1" applyFill="1" applyBorder="1" applyAlignment="1" applyProtection="1">
      <alignment horizontal="left" vertical="center"/>
    </xf>
    <xf numFmtId="0" fontId="137" fillId="0" borderId="0" xfId="0" applyFont="1"/>
    <xf numFmtId="3" fontId="134" fillId="72" borderId="61" xfId="0" applyNumberFormat="1" applyFont="1" applyFill="1" applyBorder="1" applyAlignment="1">
      <alignment horizontal="center" vertical="center"/>
    </xf>
    <xf numFmtId="3" fontId="134" fillId="72" borderId="2" xfId="0" applyNumberFormat="1" applyFont="1" applyFill="1" applyBorder="1" applyAlignment="1">
      <alignment horizontal="center" vertical="center"/>
    </xf>
    <xf numFmtId="166" fontId="131" fillId="72" borderId="2" xfId="0" applyNumberFormat="1" applyFont="1" applyFill="1" applyBorder="1" applyAlignment="1">
      <alignment horizontal="center" vertical="center"/>
    </xf>
    <xf numFmtId="2" fontId="131" fillId="72" borderId="2" xfId="0" applyNumberFormat="1" applyFont="1" applyFill="1" applyBorder="1" applyAlignment="1">
      <alignment horizontal="center" vertical="center"/>
    </xf>
    <xf numFmtId="2" fontId="162" fillId="72" borderId="24" xfId="0" applyNumberFormat="1" applyFont="1" applyFill="1" applyBorder="1" applyAlignment="1">
      <alignment horizontal="center" vertical="center"/>
    </xf>
    <xf numFmtId="0" fontId="171" fillId="71" borderId="63" xfId="7" applyFont="1" applyFill="1" applyBorder="1" applyAlignment="1">
      <alignment horizontal="left" vertical="center"/>
    </xf>
    <xf numFmtId="0" fontId="171" fillId="71" borderId="8" xfId="7" applyFont="1" applyFill="1" applyBorder="1" applyAlignment="1">
      <alignment horizontal="left" vertical="center"/>
    </xf>
    <xf numFmtId="0" fontId="171" fillId="71" borderId="64" xfId="7" applyFont="1" applyFill="1" applyBorder="1" applyAlignment="1">
      <alignment horizontal="left" vertical="center"/>
    </xf>
    <xf numFmtId="0" fontId="140" fillId="6" borderId="63" xfId="7" applyFont="1" applyFill="1" applyBorder="1" applyAlignment="1">
      <alignment vertical="center"/>
    </xf>
    <xf numFmtId="0" fontId="140" fillId="6" borderId="8" xfId="7" applyFont="1" applyFill="1" applyBorder="1" applyAlignment="1">
      <alignment vertical="center"/>
    </xf>
    <xf numFmtId="0" fontId="140" fillId="6" borderId="64" xfId="7" applyFont="1" applyFill="1" applyBorder="1" applyAlignment="1">
      <alignment vertical="center"/>
    </xf>
    <xf numFmtId="0" fontId="142" fillId="0" borderId="65" xfId="7" applyFont="1" applyFill="1" applyBorder="1" applyAlignment="1">
      <alignment vertical="center" wrapText="1"/>
    </xf>
    <xf numFmtId="0" fontId="142" fillId="0" borderId="4" xfId="7" applyFont="1" applyFill="1" applyBorder="1" applyAlignment="1">
      <alignment vertical="center" wrapText="1"/>
    </xf>
    <xf numFmtId="0" fontId="145" fillId="71" borderId="6" xfId="7" applyFont="1" applyFill="1" applyBorder="1" applyAlignment="1">
      <alignment vertical="center" wrapText="1"/>
    </xf>
    <xf numFmtId="0" fontId="145" fillId="71" borderId="7" xfId="7" applyFont="1" applyFill="1" applyBorder="1" applyAlignment="1">
      <alignment vertical="center" wrapText="1"/>
    </xf>
    <xf numFmtId="0" fontId="145" fillId="71" borderId="12" xfId="7" applyFont="1" applyFill="1" applyBorder="1" applyAlignment="1">
      <alignment vertical="center" wrapText="1"/>
    </xf>
    <xf numFmtId="0" fontId="142" fillId="0" borderId="1" xfId="7" applyFont="1" applyFill="1" applyBorder="1" applyAlignment="1">
      <alignment vertical="center"/>
    </xf>
    <xf numFmtId="0" fontId="142" fillId="0" borderId="66" xfId="7" applyFont="1" applyFill="1" applyBorder="1" applyAlignment="1">
      <alignment vertical="center"/>
    </xf>
    <xf numFmtId="0" fontId="133" fillId="0" borderId="67" xfId="0" applyFont="1" applyBorder="1"/>
    <xf numFmtId="169" fontId="133" fillId="0" borderId="5" xfId="0" applyNumberFormat="1" applyFont="1" applyBorder="1" applyAlignment="1">
      <alignment horizontal="center" vertical="center"/>
    </xf>
    <xf numFmtId="166" fontId="133" fillId="0" borderId="5" xfId="0" quotePrefix="1" applyNumberFormat="1" applyFont="1" applyBorder="1" applyAlignment="1">
      <alignment horizontal="center" vertical="center"/>
    </xf>
    <xf numFmtId="42" fontId="142" fillId="0" borderId="5" xfId="0" quotePrefix="1" applyNumberFormat="1" applyFont="1" applyBorder="1" applyAlignment="1">
      <alignment horizontal="center" vertical="center"/>
    </xf>
    <xf numFmtId="174" fontId="133" fillId="3" borderId="5" xfId="7" applyNumberFormat="1" applyFont="1" applyFill="1" applyBorder="1" applyAlignment="1">
      <alignment horizontal="center" vertical="center"/>
    </xf>
    <xf numFmtId="3" fontId="133" fillId="0" borderId="79" xfId="0" applyNumberFormat="1" applyFont="1" applyBorder="1" applyAlignment="1" applyProtection="1">
      <alignment vertical="center" wrapText="1"/>
      <protection locked="0"/>
    </xf>
    <xf numFmtId="0" fontId="133" fillId="0" borderId="69" xfId="0" applyFont="1" applyBorder="1"/>
    <xf numFmtId="169" fontId="133" fillId="0" borderId="1" xfId="0" applyNumberFormat="1" applyFont="1" applyBorder="1" applyAlignment="1">
      <alignment horizontal="center" vertical="center"/>
    </xf>
    <xf numFmtId="166" fontId="133" fillId="0" borderId="1" xfId="0" quotePrefix="1" applyNumberFormat="1" applyFont="1" applyBorder="1" applyAlignment="1">
      <alignment horizontal="center" vertical="center"/>
    </xf>
    <xf numFmtId="3" fontId="133" fillId="0" borderId="80" xfId="0" applyNumberFormat="1" applyFont="1" applyBorder="1" applyAlignment="1" applyProtection="1">
      <alignment vertical="center" wrapText="1"/>
      <protection locked="0"/>
    </xf>
    <xf numFmtId="0" fontId="133" fillId="71" borderId="7" xfId="7" applyFont="1" applyFill="1" applyBorder="1" applyAlignment="1">
      <alignment vertical="center" wrapText="1"/>
    </xf>
    <xf numFmtId="0" fontId="133" fillId="0" borderId="69" xfId="0" applyFont="1" applyFill="1" applyBorder="1"/>
    <xf numFmtId="0" fontId="133" fillId="0" borderId="69" xfId="0" applyFont="1" applyFill="1" applyBorder="1" applyAlignment="1">
      <alignment wrapText="1"/>
    </xf>
    <xf numFmtId="0" fontId="133" fillId="0" borderId="72" xfId="0" applyFont="1" applyFill="1" applyBorder="1"/>
    <xf numFmtId="176" fontId="133" fillId="0" borderId="1" xfId="0" quotePrefix="1" applyNumberFormat="1" applyFont="1" applyFill="1" applyBorder="1" applyAlignment="1">
      <alignment horizontal="center" vertical="center"/>
    </xf>
    <xf numFmtId="176" fontId="133" fillId="3" borderId="5" xfId="7" applyNumberFormat="1" applyFont="1" applyFill="1" applyBorder="1" applyAlignment="1">
      <alignment horizontal="center" vertical="center"/>
    </xf>
    <xf numFmtId="0" fontId="133" fillId="0" borderId="69" xfId="11" applyFont="1" applyFill="1" applyBorder="1" applyAlignment="1">
      <alignment vertical="center" wrapText="1"/>
    </xf>
    <xf numFmtId="0" fontId="133" fillId="71" borderId="6" xfId="7" applyFont="1" applyFill="1" applyBorder="1" applyAlignment="1">
      <alignment vertical="center" wrapText="1"/>
    </xf>
    <xf numFmtId="0" fontId="142" fillId="71" borderId="1" xfId="7" applyFont="1" applyFill="1" applyBorder="1" applyAlignment="1">
      <alignment vertical="center"/>
    </xf>
    <xf numFmtId="0" fontId="145" fillId="71" borderId="66" xfId="7" applyFont="1" applyFill="1" applyBorder="1" applyAlignment="1">
      <alignment horizontal="center" vertical="center" wrapText="1"/>
    </xf>
    <xf numFmtId="0" fontId="133" fillId="0" borderId="69" xfId="11" applyNumberFormat="1" applyFont="1" applyFill="1" applyBorder="1" applyAlignment="1">
      <alignment vertical="center" wrapText="1"/>
    </xf>
    <xf numFmtId="0" fontId="133" fillId="0" borderId="69" xfId="11" applyFont="1" applyBorder="1" applyAlignment="1">
      <alignment vertical="center" wrapText="1"/>
    </xf>
    <xf numFmtId="0" fontId="133" fillId="0" borderId="1" xfId="0" applyFont="1" applyFill="1" applyBorder="1" applyAlignment="1">
      <alignment horizontal="center" vertical="center"/>
    </xf>
    <xf numFmtId="166" fontId="133" fillId="0" borderId="1" xfId="0" quotePrefix="1" applyNumberFormat="1" applyFont="1" applyFill="1" applyBorder="1" applyAlignment="1">
      <alignment horizontal="center" vertical="center"/>
    </xf>
    <xf numFmtId="0" fontId="136" fillId="6" borderId="8" xfId="7" applyFont="1" applyFill="1" applyBorder="1" applyAlignment="1">
      <alignment vertical="center"/>
    </xf>
    <xf numFmtId="3" fontId="133" fillId="0" borderId="81" xfId="0" applyNumberFormat="1" applyFont="1" applyBorder="1" applyAlignment="1" applyProtection="1">
      <alignment vertical="center" wrapText="1"/>
      <protection locked="0"/>
    </xf>
    <xf numFmtId="0" fontId="136" fillId="71" borderId="8" xfId="7" applyFont="1" applyFill="1" applyBorder="1" applyAlignment="1">
      <alignment horizontal="left" vertical="center"/>
    </xf>
    <xf numFmtId="177" fontId="133" fillId="0" borderId="1" xfId="0" quotePrefix="1" applyNumberFormat="1" applyFont="1" applyFill="1" applyBorder="1" applyAlignment="1">
      <alignment horizontal="center" vertical="center"/>
    </xf>
    <xf numFmtId="177" fontId="154" fillId="0" borderId="1" xfId="7" applyNumberFormat="1" applyFont="1" applyBorder="1" applyAlignment="1">
      <alignment horizontal="center" vertical="center"/>
    </xf>
    <xf numFmtId="4" fontId="133" fillId="0" borderId="1" xfId="7" applyNumberFormat="1" applyFont="1" applyBorder="1" applyAlignment="1" applyProtection="1">
      <alignment horizontal="center" vertical="center"/>
      <protection locked="0"/>
    </xf>
    <xf numFmtId="175" fontId="133" fillId="0" borderId="66" xfId="0" applyNumberFormat="1" applyFont="1" applyFill="1" applyBorder="1" applyAlignment="1">
      <alignment horizontal="center" vertical="center" wrapText="1"/>
    </xf>
    <xf numFmtId="177" fontId="133" fillId="0" borderId="1" xfId="0" applyNumberFormat="1" applyFont="1" applyFill="1" applyBorder="1" applyAlignment="1">
      <alignment horizontal="center" vertical="center" wrapText="1"/>
    </xf>
    <xf numFmtId="175" fontId="133" fillId="0" borderId="66" xfId="0" applyNumberFormat="1" applyFont="1" applyBorder="1" applyAlignment="1">
      <alignment horizontal="center" vertical="center" wrapText="1"/>
    </xf>
    <xf numFmtId="177" fontId="133" fillId="0" borderId="76" xfId="0" applyNumberFormat="1" applyFont="1" applyFill="1" applyBorder="1" applyAlignment="1">
      <alignment horizontal="center" vertical="center" wrapText="1"/>
    </xf>
    <xf numFmtId="176" fontId="133" fillId="3" borderId="77" xfId="7" applyNumberFormat="1" applyFont="1" applyFill="1" applyBorder="1" applyAlignment="1">
      <alignment horizontal="center" vertical="center"/>
    </xf>
    <xf numFmtId="177" fontId="154" fillId="0" borderId="76" xfId="7" applyNumberFormat="1" applyFont="1" applyBorder="1" applyAlignment="1">
      <alignment horizontal="center" vertical="center"/>
    </xf>
    <xf numFmtId="4" fontId="133" fillId="0" borderId="76" xfId="7" applyNumberFormat="1" applyFont="1" applyBorder="1" applyAlignment="1" applyProtection="1">
      <alignment horizontal="center" vertical="center"/>
      <protection locked="0"/>
    </xf>
    <xf numFmtId="175" fontId="133" fillId="0" borderId="78" xfId="0" applyNumberFormat="1" applyFont="1" applyBorder="1" applyAlignment="1">
      <alignment horizontal="center" vertical="center" wrapText="1"/>
    </xf>
    <xf numFmtId="0" fontId="173" fillId="0" borderId="0" xfId="0" applyFont="1"/>
    <xf numFmtId="0" fontId="175" fillId="0" borderId="0" xfId="0" applyFont="1"/>
    <xf numFmtId="2" fontId="172" fillId="0" borderId="0" xfId="0" applyNumberFormat="1" applyFont="1"/>
    <xf numFmtId="2" fontId="136" fillId="0" borderId="0" xfId="0" applyNumberFormat="1" applyFont="1"/>
    <xf numFmtId="0" fontId="133" fillId="0" borderId="65" xfId="7" applyFont="1" applyFill="1" applyBorder="1" applyAlignment="1">
      <alignment vertical="center" wrapText="1"/>
    </xf>
    <xf numFmtId="0" fontId="133" fillId="0" borderId="1" xfId="0" applyFont="1" applyBorder="1" applyAlignment="1">
      <alignment vertical="center"/>
    </xf>
    <xf numFmtId="2" fontId="133" fillId="0" borderId="1" xfId="0" applyNumberFormat="1" applyFont="1" applyBorder="1" applyAlignment="1">
      <alignment horizontal="center" vertical="center"/>
    </xf>
    <xf numFmtId="176" fontId="133" fillId="0" borderId="1" xfId="0" quotePrefix="1" applyNumberFormat="1" applyFont="1" applyBorder="1" applyAlignment="1">
      <alignment horizontal="center" vertical="center"/>
    </xf>
    <xf numFmtId="3" fontId="133" fillId="0" borderId="1" xfId="7" applyNumberFormat="1" applyFont="1" applyBorder="1" applyAlignment="1">
      <alignment horizontal="center" vertical="center"/>
    </xf>
    <xf numFmtId="176" fontId="154" fillId="0" borderId="1" xfId="7" applyNumberFormat="1" applyFont="1" applyBorder="1" applyAlignment="1">
      <alignment horizontal="center" vertical="center"/>
    </xf>
    <xf numFmtId="3" fontId="133" fillId="0" borderId="1" xfId="0" applyNumberFormat="1" applyFont="1" applyBorder="1" applyAlignment="1" applyProtection="1">
      <alignment horizontal="center" vertical="center"/>
      <protection locked="0"/>
    </xf>
    <xf numFmtId="175" fontId="133" fillId="0" borderId="66" xfId="0" applyNumberFormat="1" applyFont="1" applyBorder="1" applyAlignment="1">
      <alignment horizontal="center" vertical="center"/>
    </xf>
    <xf numFmtId="0" fontId="133" fillId="0" borderId="0" xfId="0" applyFont="1" applyFill="1"/>
    <xf numFmtId="0" fontId="133" fillId="0" borderId="12" xfId="0" applyFont="1" applyBorder="1"/>
    <xf numFmtId="3" fontId="133" fillId="0" borderId="1" xfId="7" applyNumberFormat="1" applyFont="1" applyBorder="1" applyAlignment="1" applyProtection="1">
      <alignment horizontal="center" vertical="center"/>
      <protection locked="0"/>
    </xf>
    <xf numFmtId="0" fontId="133" fillId="0" borderId="1" xfId="0" applyFont="1" applyBorder="1" applyAlignment="1">
      <alignment horizontal="center" vertical="center"/>
    </xf>
    <xf numFmtId="0" fontId="133" fillId="0" borderId="12" xfId="11" applyFont="1" applyFill="1" applyBorder="1" applyAlignment="1">
      <alignment vertical="center" wrapText="1"/>
    </xf>
    <xf numFmtId="0" fontId="133" fillId="0" borderId="12" xfId="11" applyFont="1" applyBorder="1" applyAlignment="1">
      <alignment vertical="center" wrapText="1"/>
    </xf>
    <xf numFmtId="4" fontId="156" fillId="0" borderId="0" xfId="7" applyNumberFormat="1" applyFont="1" applyAlignment="1">
      <alignment horizontal="center" vertical="center"/>
    </xf>
    <xf numFmtId="1" fontId="156" fillId="0" borderId="0" xfId="0" applyNumberFormat="1" applyFont="1" applyAlignment="1">
      <alignment horizontal="center" vertical="center" wrapText="1"/>
    </xf>
    <xf numFmtId="2" fontId="133" fillId="0" borderId="1" xfId="0" applyNumberFormat="1" applyFont="1" applyFill="1" applyBorder="1" applyAlignment="1">
      <alignment horizontal="center" vertical="center"/>
    </xf>
    <xf numFmtId="4" fontId="156" fillId="0" borderId="0" xfId="7" applyNumberFormat="1" applyFont="1" applyFill="1" applyAlignment="1">
      <alignment horizontal="center" vertical="center"/>
    </xf>
    <xf numFmtId="1" fontId="156" fillId="0" borderId="0" xfId="0" applyNumberFormat="1" applyFont="1" applyFill="1" applyAlignment="1">
      <alignment horizontal="center" vertical="center" wrapText="1"/>
    </xf>
    <xf numFmtId="0" fontId="133" fillId="0" borderId="12" xfId="11" applyFont="1" applyBorder="1" applyAlignment="1">
      <alignment horizontal="center" vertical="center" wrapText="1"/>
    </xf>
    <xf numFmtId="173" fontId="133" fillId="0" borderId="0" xfId="0" applyNumberFormat="1" applyFont="1"/>
    <xf numFmtId="169" fontId="133" fillId="0" borderId="0" xfId="7" applyNumberFormat="1" applyFont="1" applyFill="1" applyAlignment="1">
      <alignment horizontal="center" vertical="center"/>
    </xf>
    <xf numFmtId="0" fontId="133" fillId="0" borderId="19" xfId="7" applyFont="1" applyFill="1" applyBorder="1" applyAlignment="1">
      <alignment vertical="center" wrapText="1"/>
    </xf>
    <xf numFmtId="175" fontId="133" fillId="0" borderId="71" xfId="0" applyNumberFormat="1" applyFont="1" applyBorder="1" applyAlignment="1">
      <alignment horizontal="center" vertical="center" wrapText="1"/>
    </xf>
    <xf numFmtId="4" fontId="133" fillId="0" borderId="3" xfId="7" applyNumberFormat="1" applyFont="1" applyBorder="1" applyAlignment="1" applyProtection="1">
      <alignment horizontal="center" vertical="center"/>
      <protection locked="0"/>
    </xf>
    <xf numFmtId="1" fontId="133" fillId="0" borderId="69" xfId="0" applyNumberFormat="1" applyFont="1" applyBorder="1" applyAlignment="1">
      <alignment horizontal="left" vertical="center"/>
    </xf>
    <xf numFmtId="166" fontId="158" fillId="0" borderId="19" xfId="0" applyNumberFormat="1" applyFont="1" applyBorder="1" applyAlignment="1"/>
    <xf numFmtId="166" fontId="158" fillId="0" borderId="23" xfId="0" applyNumberFormat="1" applyFont="1" applyBorder="1" applyAlignment="1">
      <alignment horizontal="left"/>
    </xf>
    <xf numFmtId="166" fontId="158" fillId="0" borderId="13" xfId="0" applyNumberFormat="1" applyFont="1" applyBorder="1" applyAlignment="1">
      <alignment horizontal="left"/>
    </xf>
    <xf numFmtId="176" fontId="133" fillId="0" borderId="15" xfId="0" applyNumberFormat="1" applyFont="1" applyBorder="1" applyAlignment="1">
      <alignment horizontal="center" vertical="center"/>
    </xf>
    <xf numFmtId="42" fontId="133" fillId="0" borderId="66" xfId="0" quotePrefix="1" applyNumberFormat="1" applyFont="1" applyBorder="1" applyAlignment="1">
      <alignment horizontal="center" vertical="center"/>
    </xf>
    <xf numFmtId="166" fontId="158" fillId="0" borderId="1" xfId="0" applyNumberFormat="1" applyFont="1" applyBorder="1" applyAlignment="1"/>
    <xf numFmtId="166" fontId="158" fillId="0" borderId="22" xfId="0" applyNumberFormat="1" applyFont="1" applyBorder="1" applyAlignment="1">
      <alignment horizontal="left"/>
    </xf>
    <xf numFmtId="166" fontId="158" fillId="0" borderId="15" xfId="0" applyNumberFormat="1" applyFont="1" applyBorder="1" applyAlignment="1">
      <alignment horizontal="left"/>
    </xf>
    <xf numFmtId="176" fontId="133" fillId="0" borderId="12" xfId="0" applyNumberFormat="1" applyFont="1" applyBorder="1" applyAlignment="1">
      <alignment horizontal="center" vertical="center"/>
    </xf>
    <xf numFmtId="0" fontId="133" fillId="0" borderId="15" xfId="11" applyFont="1" applyBorder="1" applyAlignment="1">
      <alignment horizontal="left" vertical="center" wrapText="1"/>
    </xf>
    <xf numFmtId="166" fontId="158" fillId="0" borderId="5" xfId="0" applyNumberFormat="1" applyFont="1" applyBorder="1" applyAlignment="1">
      <alignment horizontal="left"/>
    </xf>
    <xf numFmtId="176" fontId="133" fillId="0" borderId="1" xfId="0" applyNumberFormat="1" applyFont="1" applyBorder="1" applyAlignment="1">
      <alignment horizontal="center" vertical="center"/>
    </xf>
    <xf numFmtId="4" fontId="133" fillId="0" borderId="5" xfId="7" applyNumberFormat="1" applyFont="1" applyBorder="1" applyAlignment="1" applyProtection="1">
      <alignment horizontal="center" vertical="center"/>
      <protection locked="0"/>
    </xf>
    <xf numFmtId="166" fontId="158" fillId="0" borderId="6" xfId="0" applyNumberFormat="1" applyFont="1" applyBorder="1" applyAlignment="1"/>
    <xf numFmtId="1" fontId="133" fillId="0" borderId="84" xfId="0" applyNumberFormat="1" applyFont="1" applyBorder="1" applyAlignment="1">
      <alignment horizontal="left" vertical="center"/>
    </xf>
    <xf numFmtId="0" fontId="133" fillId="0" borderId="85" xfId="11" applyFont="1" applyBorder="1" applyAlignment="1">
      <alignment horizontal="left" vertical="center" wrapText="1"/>
    </xf>
    <xf numFmtId="166" fontId="158" fillId="0" borderId="86" xfId="0" applyNumberFormat="1" applyFont="1" applyBorder="1" applyAlignment="1"/>
    <xf numFmtId="166" fontId="158" fillId="0" borderId="77" xfId="0" applyNumberFormat="1" applyFont="1" applyBorder="1" applyAlignment="1">
      <alignment horizontal="left"/>
    </xf>
    <xf numFmtId="176" fontId="133" fillId="0" borderId="76" xfId="0" applyNumberFormat="1" applyFont="1" applyBorder="1" applyAlignment="1">
      <alignment horizontal="center" vertical="center"/>
    </xf>
    <xf numFmtId="3" fontId="133" fillId="0" borderId="76" xfId="7" applyNumberFormat="1" applyFont="1" applyBorder="1" applyAlignment="1">
      <alignment horizontal="center" vertical="center"/>
    </xf>
    <xf numFmtId="4" fontId="133" fillId="0" borderId="77" xfId="7" applyNumberFormat="1" applyFont="1" applyBorder="1" applyAlignment="1" applyProtection="1">
      <alignment horizontal="center" vertical="center"/>
      <protection locked="0"/>
    </xf>
    <xf numFmtId="42" fontId="133" fillId="0" borderId="78" xfId="0" quotePrefix="1" applyNumberFormat="1" applyFont="1" applyBorder="1" applyAlignment="1">
      <alignment horizontal="center" vertical="center"/>
    </xf>
    <xf numFmtId="4" fontId="156" fillId="71" borderId="0" xfId="7" applyNumberFormat="1" applyFont="1" applyFill="1" applyBorder="1" applyAlignment="1">
      <alignment vertical="center"/>
    </xf>
    <xf numFmtId="0" fontId="133" fillId="0" borderId="69" xfId="0" applyFont="1" applyBorder="1" applyAlignment="1">
      <alignment horizontal="left"/>
    </xf>
    <xf numFmtId="176" fontId="133" fillId="0" borderId="0" xfId="0" applyNumberFormat="1" applyFont="1" applyAlignment="1">
      <alignment horizontal="center"/>
    </xf>
    <xf numFmtId="0" fontId="133" fillId="0" borderId="0" xfId="0" applyFont="1" applyAlignment="1">
      <alignment horizontal="center"/>
    </xf>
    <xf numFmtId="0" fontId="176" fillId="0" borderId="0" xfId="0" applyFont="1" applyAlignment="1">
      <alignment horizontal="center"/>
    </xf>
    <xf numFmtId="3" fontId="133" fillId="0" borderId="69" xfId="0" applyNumberFormat="1" applyFont="1" applyBorder="1" applyAlignment="1">
      <alignment horizontal="left" vertical="center"/>
    </xf>
    <xf numFmtId="0" fontId="133" fillId="0" borderId="69" xfId="0" applyFont="1" applyBorder="1" applyAlignment="1">
      <alignment horizontal="left" vertical="center"/>
    </xf>
    <xf numFmtId="0" fontId="133" fillId="0" borderId="69" xfId="11" applyFont="1" applyBorder="1" applyAlignment="1">
      <alignment horizontal="left" vertical="center" wrapText="1"/>
    </xf>
    <xf numFmtId="176" fontId="154" fillId="0" borderId="1" xfId="0" applyNumberFormat="1" applyFont="1" applyBorder="1" applyAlignment="1">
      <alignment horizontal="center" vertical="center" wrapText="1"/>
    </xf>
    <xf numFmtId="1" fontId="133" fillId="0" borderId="1" xfId="0" applyNumberFormat="1" applyFont="1" applyBorder="1" applyAlignment="1">
      <alignment horizontal="left" vertical="center"/>
    </xf>
    <xf numFmtId="166" fontId="158" fillId="0" borderId="7" xfId="0" applyNumberFormat="1" applyFont="1" applyBorder="1" applyAlignment="1"/>
    <xf numFmtId="166" fontId="158" fillId="0" borderId="12" xfId="0" applyNumberFormat="1" applyFont="1" applyBorder="1" applyAlignment="1"/>
    <xf numFmtId="176" fontId="133" fillId="0" borderId="1" xfId="0" applyNumberFormat="1" applyFont="1" applyBorder="1" applyAlignment="1">
      <alignment horizontal="center"/>
    </xf>
    <xf numFmtId="2" fontId="133" fillId="0" borderId="1" xfId="0" applyNumberFormat="1" applyFont="1" applyBorder="1" applyAlignment="1" applyProtection="1">
      <alignment horizontal="center"/>
      <protection locked="0"/>
    </xf>
    <xf numFmtId="42" fontId="133" fillId="0" borderId="66" xfId="0" applyNumberFormat="1" applyFont="1" applyBorder="1" applyAlignment="1">
      <alignment horizontal="center" vertical="center"/>
    </xf>
    <xf numFmtId="1" fontId="133" fillId="0" borderId="76" xfId="0" applyNumberFormat="1" applyFont="1" applyBorder="1" applyAlignment="1">
      <alignment horizontal="left" vertical="center"/>
    </xf>
    <xf numFmtId="166" fontId="158" fillId="0" borderId="87" xfId="0" applyNumberFormat="1" applyFont="1" applyBorder="1" applyAlignment="1"/>
    <xf numFmtId="176" fontId="133" fillId="0" borderId="76" xfId="0" applyNumberFormat="1" applyFont="1" applyBorder="1" applyAlignment="1">
      <alignment horizontal="center"/>
    </xf>
    <xf numFmtId="176" fontId="154" fillId="0" borderId="76" xfId="7" applyNumberFormat="1" applyFont="1" applyBorder="1" applyAlignment="1">
      <alignment horizontal="center" vertical="center"/>
    </xf>
    <xf numFmtId="2" fontId="133" fillId="0" borderId="76" xfId="0" applyNumberFormat="1" applyFont="1" applyBorder="1" applyAlignment="1" applyProtection="1">
      <alignment horizontal="center"/>
      <protection locked="0"/>
    </xf>
    <xf numFmtId="0" fontId="156" fillId="0" borderId="0" xfId="0" applyFont="1" applyAlignment="1">
      <alignment horizontal="left"/>
    </xf>
    <xf numFmtId="166" fontId="177" fillId="0" borderId="0" xfId="0" applyNumberFormat="1" applyFont="1" applyAlignment="1">
      <alignment horizontal="center"/>
    </xf>
    <xf numFmtId="2" fontId="177" fillId="0" borderId="0" xfId="0" applyNumberFormat="1" applyFont="1" applyAlignment="1">
      <alignment horizontal="center"/>
    </xf>
    <xf numFmtId="1" fontId="177" fillId="0" borderId="0" xfId="0" applyNumberFormat="1" applyFont="1" applyAlignment="1">
      <alignment horizontal="center"/>
    </xf>
    <xf numFmtId="3" fontId="156" fillId="0" borderId="0" xfId="0" applyNumberFormat="1" applyFont="1" applyAlignment="1">
      <alignment horizontal="center"/>
    </xf>
    <xf numFmtId="0" fontId="178" fillId="0" borderId="0" xfId="0" applyFont="1" applyAlignment="1">
      <alignment horizontal="center"/>
    </xf>
    <xf numFmtId="2" fontId="154" fillId="0" borderId="0" xfId="0" applyNumberFormat="1" applyFont="1" applyAlignment="1">
      <alignment horizontal="center"/>
    </xf>
    <xf numFmtId="166" fontId="168" fillId="0" borderId="0" xfId="0" applyNumberFormat="1" applyFont="1" applyAlignment="1">
      <alignment horizontal="center"/>
    </xf>
    <xf numFmtId="2" fontId="168" fillId="0" borderId="0" xfId="0" applyNumberFormat="1" applyFont="1" applyAlignment="1">
      <alignment horizontal="center"/>
    </xf>
    <xf numFmtId="1" fontId="169" fillId="0" borderId="0" xfId="0" applyNumberFormat="1" applyFont="1" applyAlignment="1">
      <alignment horizontal="center"/>
    </xf>
    <xf numFmtId="3" fontId="139" fillId="0" borderId="0" xfId="0" applyNumberFormat="1" applyFont="1" applyAlignment="1">
      <alignment horizontal="center"/>
    </xf>
    <xf numFmtId="0" fontId="179" fillId="0" borderId="0" xfId="0" applyFont="1" applyAlignment="1">
      <alignment horizontal="center"/>
    </xf>
    <xf numFmtId="2" fontId="172" fillId="0" borderId="0" xfId="0" applyNumberFormat="1" applyFont="1" applyAlignment="1">
      <alignment horizontal="center"/>
    </xf>
    <xf numFmtId="0" fontId="136" fillId="0" borderId="0" xfId="0" applyFont="1" applyAlignment="1">
      <alignment horizontal="center"/>
    </xf>
    <xf numFmtId="0" fontId="170" fillId="0" borderId="0" xfId="0" applyFont="1" applyAlignment="1">
      <alignment horizontal="left"/>
    </xf>
    <xf numFmtId="0" fontId="133" fillId="0" borderId="92" xfId="0" applyFont="1" applyBorder="1" applyAlignment="1">
      <alignment horizontal="left"/>
    </xf>
    <xf numFmtId="3" fontId="133" fillId="0" borderId="88" xfId="0" applyNumberFormat="1" applyFont="1" applyBorder="1" applyAlignment="1" applyProtection="1">
      <alignment vertical="center"/>
      <protection locked="0"/>
    </xf>
    <xf numFmtId="3" fontId="133" fillId="0" borderId="89" xfId="0" applyNumberFormat="1" applyFont="1" applyBorder="1" applyAlignment="1" applyProtection="1">
      <alignment vertical="center"/>
      <protection locked="0"/>
    </xf>
    <xf numFmtId="0" fontId="133" fillId="0" borderId="92" xfId="0" applyFont="1" applyBorder="1"/>
    <xf numFmtId="3" fontId="133" fillId="0" borderId="90" xfId="0" applyNumberFormat="1" applyFont="1" applyBorder="1" applyAlignment="1" applyProtection="1">
      <alignment vertical="center"/>
      <protection locked="0"/>
    </xf>
    <xf numFmtId="0" fontId="133" fillId="0" borderId="93" xfId="0" applyFont="1" applyBorder="1"/>
    <xf numFmtId="0" fontId="133" fillId="0" borderId="91" xfId="0" applyFont="1" applyBorder="1" applyAlignment="1">
      <alignment horizontal="left"/>
    </xf>
    <xf numFmtId="0" fontId="133" fillId="0" borderId="61" xfId="0" applyFont="1" applyBorder="1" applyAlignment="1">
      <alignment horizontal="left" vertical="center"/>
    </xf>
    <xf numFmtId="0" fontId="133" fillId="0" borderId="61" xfId="0" applyFont="1" applyBorder="1"/>
    <xf numFmtId="176" fontId="133" fillId="0" borderId="1" xfId="0" applyNumberFormat="1" applyFont="1" applyBorder="1" applyAlignment="1">
      <alignment horizontal="center" vertical="center" wrapText="1"/>
    </xf>
    <xf numFmtId="176" fontId="133" fillId="0" borderId="76" xfId="0" applyNumberFormat="1" applyFont="1" applyBorder="1" applyAlignment="1">
      <alignment horizontal="center" vertical="center" wrapText="1"/>
    </xf>
    <xf numFmtId="176" fontId="133" fillId="3" borderId="76" xfId="7" applyNumberFormat="1" applyFont="1" applyFill="1" applyBorder="1" applyAlignment="1">
      <alignment horizontal="center" vertical="center"/>
    </xf>
    <xf numFmtId="0" fontId="173" fillId="0" borderId="0" xfId="0" applyFont="1" applyAlignment="1">
      <alignment wrapText="1"/>
    </xf>
    <xf numFmtId="3" fontId="170" fillId="0" borderId="0" xfId="0" applyNumberFormat="1" applyFont="1" applyAlignment="1">
      <alignment horizontal="center"/>
    </xf>
    <xf numFmtId="0" fontId="170" fillId="0" borderId="0" xfId="0" applyFont="1" applyAlignment="1">
      <alignment horizontal="left" wrapText="1"/>
    </xf>
    <xf numFmtId="1" fontId="156" fillId="0" borderId="0" xfId="0" applyNumberFormat="1" applyFont="1" applyBorder="1" applyAlignment="1"/>
    <xf numFmtId="0" fontId="156" fillId="9" borderId="1" xfId="7" applyFont="1" applyFill="1" applyBorder="1" applyAlignment="1">
      <alignment horizontal="right" vertical="center"/>
    </xf>
    <xf numFmtId="9" fontId="156" fillId="0" borderId="0" xfId="0" applyNumberFormat="1" applyFont="1" applyBorder="1" applyAlignment="1"/>
    <xf numFmtId="0" fontId="135" fillId="71" borderId="0" xfId="4" applyFont="1" applyFill="1" applyBorder="1" applyAlignment="1" applyProtection="1">
      <alignment horizontal="left" vertical="center"/>
    </xf>
    <xf numFmtId="0" fontId="131" fillId="72" borderId="100" xfId="0" applyFont="1" applyFill="1" applyBorder="1" applyAlignment="1">
      <alignment horizontal="center" vertical="center"/>
    </xf>
    <xf numFmtId="3" fontId="134" fillId="72" borderId="101" xfId="0" applyNumberFormat="1" applyFont="1" applyFill="1" applyBorder="1" applyAlignment="1">
      <alignment horizontal="center" vertical="center" wrapText="1"/>
    </xf>
    <xf numFmtId="3" fontId="134" fillId="72" borderId="105" xfId="0" applyNumberFormat="1" applyFont="1" applyFill="1" applyBorder="1" applyAlignment="1">
      <alignment horizontal="center" vertical="center"/>
    </xf>
    <xf numFmtId="0" fontId="171" fillId="71" borderId="107" xfId="7" applyFont="1" applyFill="1" applyBorder="1" applyAlignment="1">
      <alignment horizontal="left" vertical="center"/>
    </xf>
    <xf numFmtId="0" fontId="171" fillId="71" borderId="108" xfId="7" applyFont="1" applyFill="1" applyBorder="1" applyAlignment="1">
      <alignment horizontal="left" vertical="center"/>
    </xf>
    <xf numFmtId="0" fontId="140" fillId="6" borderId="107" xfId="7" applyFont="1" applyFill="1" applyBorder="1" applyAlignment="1">
      <alignment vertical="center"/>
    </xf>
    <xf numFmtId="0" fontId="140" fillId="6" borderId="108" xfId="7" applyFont="1" applyFill="1" applyBorder="1" applyAlignment="1">
      <alignment vertical="center"/>
    </xf>
    <xf numFmtId="0" fontId="142" fillId="0" borderId="110" xfId="7" applyFont="1" applyFill="1" applyBorder="1" applyAlignment="1">
      <alignment vertical="center"/>
    </xf>
    <xf numFmtId="0" fontId="133" fillId="0" borderId="111" xfId="0" applyFont="1" applyBorder="1"/>
    <xf numFmtId="0" fontId="133" fillId="0" borderId="3" xfId="0" applyFont="1" applyBorder="1" applyAlignment="1">
      <alignment vertical="center"/>
    </xf>
    <xf numFmtId="42" fontId="142" fillId="0" borderId="1" xfId="0" quotePrefix="1" applyNumberFormat="1" applyFont="1" applyBorder="1" applyAlignment="1">
      <alignment horizontal="center" vertical="center"/>
    </xf>
    <xf numFmtId="42" fontId="142" fillId="0" borderId="110" xfId="0" quotePrefix="1" applyNumberFormat="1" applyFont="1" applyBorder="1" applyAlignment="1">
      <alignment horizontal="center" vertical="center"/>
    </xf>
    <xf numFmtId="2" fontId="133" fillId="0" borderId="3" xfId="0" applyNumberFormat="1" applyFont="1" applyBorder="1" applyAlignment="1">
      <alignment vertical="center"/>
    </xf>
    <xf numFmtId="0" fontId="133" fillId="0" borderId="111" xfId="0" applyFont="1" applyFill="1" applyBorder="1"/>
    <xf numFmtId="2" fontId="133" fillId="0" borderId="1" xfId="0" applyNumberFormat="1" applyFont="1" applyBorder="1" applyAlignment="1">
      <alignment vertical="center"/>
    </xf>
    <xf numFmtId="0" fontId="133" fillId="0" borderId="3" xfId="0" applyFont="1" applyFill="1" applyBorder="1" applyAlignment="1">
      <alignment vertical="center"/>
    </xf>
    <xf numFmtId="0" fontId="133" fillId="0" borderId="111" xfId="11" applyFont="1" applyFill="1" applyBorder="1" applyAlignment="1">
      <alignment vertical="center" wrapText="1"/>
    </xf>
    <xf numFmtId="0" fontId="180" fillId="0" borderId="3" xfId="4" applyFont="1" applyBorder="1" applyAlignment="1" applyProtection="1">
      <alignment horizontal="center" vertical="center" wrapText="1"/>
    </xf>
    <xf numFmtId="0" fontId="133" fillId="0" borderId="3" xfId="4" applyFont="1" applyBorder="1" applyAlignment="1" applyProtection="1">
      <alignment horizontal="center" vertical="center" wrapText="1"/>
    </xf>
    <xf numFmtId="0" fontId="180" fillId="0" borderId="10" xfId="4" applyFont="1" applyBorder="1" applyAlignment="1" applyProtection="1">
      <alignment horizontal="center" vertical="center"/>
    </xf>
    <xf numFmtId="0" fontId="133" fillId="0" borderId="10" xfId="4" applyFont="1" applyBorder="1" applyAlignment="1" applyProtection="1">
      <alignment horizontal="center" vertical="center"/>
    </xf>
    <xf numFmtId="0" fontId="180" fillId="0" borderId="17" xfId="4" applyFont="1" applyBorder="1" applyAlignment="1" applyProtection="1">
      <alignment horizontal="center" vertical="center"/>
    </xf>
    <xf numFmtId="0" fontId="133" fillId="0" borderId="111" xfId="11" applyNumberFormat="1" applyFont="1" applyFill="1" applyBorder="1" applyAlignment="1">
      <alignment vertical="center" wrapText="1"/>
    </xf>
    <xf numFmtId="0" fontId="180" fillId="0" borderId="3" xfId="4" applyFont="1" applyBorder="1" applyAlignment="1" applyProtection="1">
      <alignment horizontal="center" vertical="center"/>
    </xf>
    <xf numFmtId="0" fontId="133" fillId="0" borderId="3" xfId="4" applyFont="1" applyBorder="1" applyAlignment="1" applyProtection="1">
      <alignment horizontal="center" vertical="center"/>
    </xf>
    <xf numFmtId="0" fontId="133" fillId="0" borderId="1" xfId="0" applyFont="1" applyFill="1" applyBorder="1" applyAlignment="1">
      <alignment vertical="center"/>
    </xf>
    <xf numFmtId="2" fontId="133" fillId="0" borderId="1" xfId="0" applyNumberFormat="1" applyFont="1" applyFill="1" applyBorder="1" applyAlignment="1">
      <alignment vertical="center"/>
    </xf>
    <xf numFmtId="176" fontId="133" fillId="3" borderId="1" xfId="7" applyNumberFormat="1" applyFont="1" applyFill="1" applyBorder="1" applyAlignment="1">
      <alignment horizontal="center" vertical="center"/>
    </xf>
    <xf numFmtId="3" fontId="133" fillId="0" borderId="1" xfId="0" applyNumberFormat="1" applyFont="1" applyBorder="1" applyAlignment="1" applyProtection="1">
      <alignment vertical="center" wrapText="1"/>
      <protection locked="0"/>
    </xf>
    <xf numFmtId="0" fontId="180" fillId="0" borderId="77" xfId="4" applyFont="1" applyBorder="1" applyAlignment="1" applyProtection="1">
      <alignment horizontal="center" vertical="center"/>
    </xf>
    <xf numFmtId="0" fontId="133" fillId="0" borderId="77" xfId="4" applyFont="1" applyBorder="1" applyAlignment="1" applyProtection="1">
      <alignment horizontal="center" vertical="center"/>
    </xf>
    <xf numFmtId="0" fontId="145" fillId="71" borderId="124" xfId="7" applyFont="1" applyFill="1" applyBorder="1" applyAlignment="1">
      <alignment vertical="center" wrapText="1"/>
    </xf>
    <xf numFmtId="0" fontId="180" fillId="0" borderId="3" xfId="4" applyFont="1" applyFill="1" applyBorder="1" applyAlignment="1" applyProtection="1"/>
    <xf numFmtId="0" fontId="133" fillId="0" borderId="3" xfId="0" applyFont="1" applyBorder="1" applyAlignment="1">
      <alignment horizontal="center" vertical="center"/>
    </xf>
    <xf numFmtId="2" fontId="133" fillId="0" borderId="3" xfId="0" applyNumberFormat="1" applyFont="1" applyBorder="1" applyAlignment="1">
      <alignment horizontal="center" vertical="center"/>
    </xf>
    <xf numFmtId="169" fontId="133" fillId="0" borderId="3" xfId="0" applyNumberFormat="1" applyFont="1" applyBorder="1" applyAlignment="1">
      <alignment horizontal="center" vertical="center"/>
    </xf>
    <xf numFmtId="166" fontId="133" fillId="0" borderId="124" xfId="0" quotePrefix="1" applyNumberFormat="1" applyFont="1" applyBorder="1" applyAlignment="1">
      <alignment horizontal="center" vertical="center"/>
    </xf>
    <xf numFmtId="176" fontId="133" fillId="0" borderId="3" xfId="0" quotePrefix="1" applyNumberFormat="1" applyFont="1" applyBorder="1" applyAlignment="1">
      <alignment horizontal="center" vertical="center"/>
    </xf>
    <xf numFmtId="176" fontId="133" fillId="3" borderId="16" xfId="7" applyNumberFormat="1" applyFont="1" applyFill="1" applyBorder="1" applyAlignment="1">
      <alignment horizontal="center" vertical="center"/>
    </xf>
    <xf numFmtId="3" fontId="133" fillId="0" borderId="3" xfId="0" applyNumberFormat="1" applyFont="1" applyBorder="1" applyAlignment="1" applyProtection="1">
      <alignment horizontal="center" vertical="center" wrapText="1"/>
      <protection locked="0"/>
    </xf>
    <xf numFmtId="42" fontId="142" fillId="0" borderId="113" xfId="0" quotePrefix="1" applyNumberFormat="1" applyFont="1" applyBorder="1" applyAlignment="1">
      <alignment horizontal="center" vertical="center"/>
    </xf>
    <xf numFmtId="0" fontId="180" fillId="0" borderId="10" xfId="4" applyFont="1" applyFill="1" applyBorder="1" applyAlignment="1" applyProtection="1"/>
    <xf numFmtId="166" fontId="133" fillId="0" borderId="3" xfId="0" quotePrefix="1" applyNumberFormat="1" applyFont="1" applyBorder="1" applyAlignment="1">
      <alignment horizontal="center" vertical="center"/>
    </xf>
    <xf numFmtId="176" fontId="133" fillId="3" borderId="3" xfId="7" applyNumberFormat="1" applyFont="1" applyFill="1" applyBorder="1" applyAlignment="1">
      <alignment horizontal="center" vertical="center"/>
    </xf>
    <xf numFmtId="0" fontId="133" fillId="0" borderId="129" xfId="0" applyFont="1" applyBorder="1" applyAlignment="1">
      <alignment horizontal="center" vertical="center"/>
    </xf>
    <xf numFmtId="169" fontId="133" fillId="0" borderId="129" xfId="0" applyNumberFormat="1" applyFont="1" applyBorder="1" applyAlignment="1">
      <alignment horizontal="center" vertical="center"/>
    </xf>
    <xf numFmtId="176" fontId="133" fillId="0" borderId="129" xfId="0" quotePrefix="1" applyNumberFormat="1" applyFont="1" applyBorder="1" applyAlignment="1">
      <alignment horizontal="center" vertical="center"/>
    </xf>
    <xf numFmtId="176" fontId="133" fillId="3" borderId="129" xfId="7" applyNumberFormat="1" applyFont="1" applyFill="1" applyBorder="1" applyAlignment="1">
      <alignment horizontal="center" vertical="center"/>
    </xf>
    <xf numFmtId="3" fontId="133" fillId="0" borderId="129" xfId="0" applyNumberFormat="1" applyFont="1" applyBorder="1" applyAlignment="1" applyProtection="1">
      <alignment vertical="center" wrapText="1"/>
      <protection locked="0"/>
    </xf>
    <xf numFmtId="42" fontId="142" fillId="0" borderId="130" xfId="0" quotePrefix="1" applyNumberFormat="1" applyFont="1" applyBorder="1" applyAlignment="1">
      <alignment horizontal="center" vertical="center"/>
    </xf>
    <xf numFmtId="0" fontId="180" fillId="0" borderId="10" xfId="4" applyFont="1" applyFill="1" applyBorder="1" applyAlignment="1" applyProtection="1">
      <alignment vertical="center"/>
    </xf>
    <xf numFmtId="3" fontId="133" fillId="0" borderId="1" xfId="0" applyNumberFormat="1" applyFont="1" applyBorder="1" applyAlignment="1" applyProtection="1">
      <alignment horizontal="center" vertical="center" wrapText="1"/>
      <protection locked="0"/>
    </xf>
    <xf numFmtId="0" fontId="180" fillId="0" borderId="131" xfId="4" applyFont="1" applyFill="1" applyBorder="1" applyAlignment="1" applyProtection="1"/>
    <xf numFmtId="2" fontId="133" fillId="0" borderId="3" xfId="0" applyNumberFormat="1" applyFont="1" applyFill="1" applyBorder="1" applyAlignment="1">
      <alignment horizontal="center" vertical="center"/>
    </xf>
    <xf numFmtId="176" fontId="133" fillId="3" borderId="10" xfId="7" applyNumberFormat="1" applyFont="1" applyFill="1" applyBorder="1" applyAlignment="1">
      <alignment horizontal="center" vertical="center"/>
    </xf>
    <xf numFmtId="0" fontId="133" fillId="0" borderId="125" xfId="11" applyFont="1" applyFill="1" applyBorder="1" applyAlignment="1">
      <alignment vertical="center" wrapText="1"/>
    </xf>
    <xf numFmtId="0" fontId="180" fillId="0" borderId="126" xfId="4" applyFont="1" applyFill="1" applyBorder="1" applyAlignment="1" applyProtection="1"/>
    <xf numFmtId="0" fontId="133" fillId="0" borderId="126" xfId="4" applyFont="1" applyBorder="1" applyAlignment="1" applyProtection="1">
      <alignment horizontal="center" vertical="center"/>
    </xf>
    <xf numFmtId="4" fontId="133" fillId="0" borderId="126" xfId="0" applyNumberFormat="1" applyFont="1" applyFill="1" applyBorder="1" applyAlignment="1">
      <alignment horizontal="center" vertical="center"/>
    </xf>
    <xf numFmtId="2" fontId="133" fillId="0" borderId="126" xfId="0" applyNumberFormat="1" applyFont="1" applyFill="1" applyBorder="1" applyAlignment="1">
      <alignment horizontal="center" vertical="center"/>
    </xf>
    <xf numFmtId="169" fontId="133" fillId="0" borderId="126" xfId="0" applyNumberFormat="1" applyFont="1" applyBorder="1" applyAlignment="1">
      <alignment horizontal="center" vertical="center"/>
    </xf>
    <xf numFmtId="166" fontId="133" fillId="0" borderId="126" xfId="0" quotePrefix="1" applyNumberFormat="1" applyFont="1" applyBorder="1" applyAlignment="1">
      <alignment horizontal="center" vertical="center"/>
    </xf>
    <xf numFmtId="176" fontId="133" fillId="0" borderId="126" xfId="0" quotePrefix="1" applyNumberFormat="1" applyFont="1" applyBorder="1" applyAlignment="1">
      <alignment horizontal="center" vertical="center"/>
    </xf>
    <xf numFmtId="176" fontId="133" fillId="3" borderId="126" xfId="7" applyNumberFormat="1" applyFont="1" applyFill="1" applyBorder="1" applyAlignment="1">
      <alignment horizontal="center" vertical="center"/>
    </xf>
    <xf numFmtId="3" fontId="133" fillId="0" borderId="126" xfId="0" applyNumberFormat="1" applyFont="1" applyBorder="1" applyAlignment="1" applyProtection="1">
      <alignment horizontal="center" vertical="center" wrapText="1"/>
      <protection locked="0"/>
    </xf>
    <xf numFmtId="42" fontId="142" fillId="0" borderId="127" xfId="0" quotePrefix="1" applyNumberFormat="1" applyFont="1" applyBorder="1" applyAlignment="1">
      <alignment horizontal="center" vertical="center"/>
    </xf>
    <xf numFmtId="0" fontId="140" fillId="6" borderId="116" xfId="7" applyFont="1" applyFill="1" applyBorder="1" applyAlignment="1">
      <alignment vertical="center"/>
    </xf>
    <xf numFmtId="0" fontId="140" fillId="6" borderId="21" xfId="7" applyFont="1" applyFill="1" applyBorder="1" applyAlignment="1">
      <alignment vertical="center"/>
    </xf>
    <xf numFmtId="0" fontId="140" fillId="6" borderId="117" xfId="7" applyFont="1" applyFill="1" applyBorder="1" applyAlignment="1">
      <alignment vertical="center"/>
    </xf>
    <xf numFmtId="0" fontId="133" fillId="0" borderId="118" xfId="11" applyFont="1" applyFill="1" applyBorder="1" applyAlignment="1">
      <alignment vertical="center" wrapText="1"/>
    </xf>
    <xf numFmtId="0" fontId="180" fillId="0" borderId="3" xfId="4" applyFont="1" applyFill="1" applyBorder="1" applyAlignment="1" applyProtection="1">
      <alignment vertical="center"/>
    </xf>
    <xf numFmtId="0" fontId="133" fillId="0" borderId="3" xfId="4" applyFont="1" applyBorder="1" applyAlignment="1" applyProtection="1">
      <alignment vertical="center"/>
    </xf>
    <xf numFmtId="0" fontId="133" fillId="0" borderId="10" xfId="4" applyFont="1" applyBorder="1" applyAlignment="1" applyProtection="1">
      <alignment vertical="center"/>
    </xf>
    <xf numFmtId="0" fontId="180" fillId="0" borderId="10" xfId="4" applyFont="1" applyBorder="1" applyAlignment="1" applyProtection="1">
      <alignment vertical="center"/>
    </xf>
    <xf numFmtId="2" fontId="172" fillId="0" borderId="1" xfId="0" applyNumberFormat="1" applyFont="1" applyBorder="1"/>
    <xf numFmtId="0" fontId="180" fillId="0" borderId="10" xfId="4" applyFont="1" applyBorder="1" applyAlignment="1" applyProtection="1">
      <alignment horizontal="left"/>
    </xf>
    <xf numFmtId="0" fontId="133" fillId="0" borderId="28" xfId="4" applyFont="1" applyBorder="1" applyAlignment="1" applyProtection="1">
      <alignment horizontal="center" vertical="center"/>
    </xf>
    <xf numFmtId="0" fontId="133" fillId="0" borderId="119" xfId="11" applyFont="1" applyFill="1" applyBorder="1" applyAlignment="1">
      <alignment vertical="center" wrapText="1"/>
    </xf>
    <xf numFmtId="0" fontId="180" fillId="0" borderId="120" xfId="4" applyFont="1" applyBorder="1" applyAlignment="1" applyProtection="1">
      <alignment horizontal="left"/>
    </xf>
    <xf numFmtId="0" fontId="133" fillId="0" borderId="121" xfId="4" applyFont="1" applyBorder="1" applyAlignment="1" applyProtection="1">
      <alignment horizontal="center" vertical="center"/>
    </xf>
    <xf numFmtId="2" fontId="133" fillId="0" borderId="122" xfId="0" applyNumberFormat="1" applyFont="1" applyBorder="1" applyAlignment="1">
      <alignment horizontal="center" vertical="center"/>
    </xf>
    <xf numFmtId="169" fontId="133" fillId="0" borderId="122" xfId="0" applyNumberFormat="1" applyFont="1" applyBorder="1" applyAlignment="1">
      <alignment horizontal="center" vertical="center"/>
    </xf>
    <xf numFmtId="166" fontId="133" fillId="0" borderId="122" xfId="0" quotePrefix="1" applyNumberFormat="1" applyFont="1" applyBorder="1" applyAlignment="1">
      <alignment horizontal="center" vertical="center"/>
    </xf>
    <xf numFmtId="176" fontId="133" fillId="0" borderId="122" xfId="0" quotePrefix="1" applyNumberFormat="1" applyFont="1" applyBorder="1" applyAlignment="1">
      <alignment horizontal="center" vertical="center"/>
    </xf>
    <xf numFmtId="176" fontId="133" fillId="3" borderId="120" xfId="7" applyNumberFormat="1" applyFont="1" applyFill="1" applyBorder="1" applyAlignment="1">
      <alignment horizontal="center" vertical="center"/>
    </xf>
    <xf numFmtId="2" fontId="172" fillId="0" borderId="122" xfId="0" applyNumberFormat="1" applyFont="1" applyBorder="1"/>
    <xf numFmtId="42" fontId="142" fillId="0" borderId="123" xfId="0" quotePrefix="1" applyNumberFormat="1" applyFont="1" applyBorder="1" applyAlignment="1">
      <alignment horizontal="center" vertical="center"/>
    </xf>
    <xf numFmtId="0" fontId="151" fillId="6" borderId="63" xfId="7" applyFont="1" applyFill="1" applyBorder="1" applyAlignment="1">
      <alignment vertical="center"/>
    </xf>
    <xf numFmtId="0" fontId="151" fillId="6" borderId="8" xfId="7" applyFont="1" applyFill="1" applyBorder="1" applyAlignment="1">
      <alignment vertical="center"/>
    </xf>
    <xf numFmtId="0" fontId="151" fillId="6" borderId="64" xfId="7" applyFont="1" applyFill="1" applyBorder="1" applyAlignment="1">
      <alignment vertical="center"/>
    </xf>
    <xf numFmtId="0" fontId="151" fillId="0" borderId="0" xfId="0" applyFont="1"/>
    <xf numFmtId="0" fontId="133" fillId="0" borderId="112" xfId="11" applyFont="1" applyFill="1" applyBorder="1" applyAlignment="1">
      <alignment horizontal="left" vertical="center" wrapText="1"/>
    </xf>
    <xf numFmtId="0" fontId="133" fillId="0" borderId="128" xfId="11" applyFont="1" applyFill="1" applyBorder="1" applyAlignment="1">
      <alignment horizontal="left" vertical="center" wrapText="1"/>
    </xf>
    <xf numFmtId="0" fontId="133" fillId="0" borderId="111" xfId="11" applyFont="1" applyFill="1" applyBorder="1" applyAlignment="1">
      <alignment horizontal="left" vertical="center" wrapText="1"/>
    </xf>
    <xf numFmtId="0" fontId="135" fillId="0" borderId="48" xfId="0" applyFont="1" applyFill="1" applyBorder="1" applyAlignment="1">
      <alignment horizontal="left" vertical="center"/>
    </xf>
    <xf numFmtId="0" fontId="133" fillId="0" borderId="1" xfId="0" applyFont="1" applyBorder="1" applyAlignment="1">
      <alignment horizontal="center" vertical="center"/>
    </xf>
    <xf numFmtId="2" fontId="133" fillId="0" borderId="1" xfId="0" applyNumberFormat="1" applyFont="1" applyBorder="1" applyAlignment="1">
      <alignment horizontal="center" vertical="center"/>
    </xf>
    <xf numFmtId="0" fontId="133" fillId="0" borderId="3" xfId="0" applyFont="1" applyBorder="1" applyAlignment="1">
      <alignment horizontal="center" vertical="center"/>
    </xf>
    <xf numFmtId="0" fontId="133" fillId="0" borderId="5" xfId="0" applyFont="1" applyBorder="1" applyAlignment="1">
      <alignment horizontal="center" vertical="center"/>
    </xf>
    <xf numFmtId="2" fontId="133" fillId="0" borderId="3" xfId="0" applyNumberFormat="1" applyFont="1" applyBorder="1" applyAlignment="1">
      <alignment horizontal="center" vertical="center"/>
    </xf>
    <xf numFmtId="2" fontId="133" fillId="0" borderId="5" xfId="0" applyNumberFormat="1" applyFont="1" applyBorder="1" applyAlignment="1">
      <alignment horizontal="center" vertical="center"/>
    </xf>
    <xf numFmtId="0" fontId="142" fillId="0" borderId="4" xfId="7" applyFont="1" applyFill="1" applyBorder="1" applyAlignment="1">
      <alignment horizontal="center" vertical="center" wrapText="1"/>
    </xf>
    <xf numFmtId="0" fontId="142" fillId="0" borderId="13" xfId="7" applyFont="1" applyFill="1" applyBorder="1" applyAlignment="1">
      <alignment horizontal="center" vertical="center" wrapText="1"/>
    </xf>
    <xf numFmtId="0" fontId="142" fillId="0" borderId="4" xfId="7" applyFont="1" applyFill="1" applyBorder="1" applyAlignment="1">
      <alignment horizontal="left" vertical="center" wrapText="1"/>
    </xf>
    <xf numFmtId="0" fontId="131" fillId="72" borderId="54" xfId="0" applyFont="1" applyFill="1" applyBorder="1" applyAlignment="1">
      <alignment horizontal="center" vertical="center"/>
    </xf>
    <xf numFmtId="0" fontId="131" fillId="72" borderId="55" xfId="0" applyFont="1" applyFill="1" applyBorder="1" applyAlignment="1">
      <alignment horizontal="center" vertical="center"/>
    </xf>
    <xf numFmtId="0" fontId="133" fillId="0" borderId="73" xfId="11" applyFont="1" applyBorder="1" applyAlignment="1">
      <alignment horizontal="left" vertical="center" wrapText="1"/>
    </xf>
    <xf numFmtId="0" fontId="133" fillId="0" borderId="12" xfId="11" applyFont="1" applyBorder="1" applyAlignment="1">
      <alignment horizontal="left" vertical="center" wrapText="1"/>
    </xf>
    <xf numFmtId="0" fontId="133" fillId="0" borderId="1" xfId="0" applyFont="1" applyFill="1" applyBorder="1" applyAlignment="1">
      <alignment horizontal="center" vertical="center"/>
    </xf>
    <xf numFmtId="0" fontId="133" fillId="0" borderId="3" xfId="0" applyFont="1" applyFill="1" applyBorder="1" applyAlignment="1">
      <alignment horizontal="center" vertical="center" wrapText="1"/>
    </xf>
    <xf numFmtId="0" fontId="133" fillId="0" borderId="5" xfId="0" applyFont="1" applyFill="1" applyBorder="1" applyAlignment="1">
      <alignment horizontal="center" vertical="center" wrapText="1"/>
    </xf>
    <xf numFmtId="176" fontId="133" fillId="0" borderId="3" xfId="0" applyNumberFormat="1" applyFont="1" applyBorder="1" applyAlignment="1">
      <alignment horizontal="center" vertical="center" wrapText="1"/>
    </xf>
    <xf numFmtId="176" fontId="133" fillId="0" borderId="5" xfId="0" applyNumberFormat="1" applyFont="1" applyBorder="1" applyAlignment="1">
      <alignment horizontal="center" vertical="center" wrapText="1"/>
    </xf>
    <xf numFmtId="176" fontId="154" fillId="0" borderId="3" xfId="7" applyNumberFormat="1" applyFont="1" applyBorder="1" applyAlignment="1">
      <alignment horizontal="center" vertical="center"/>
    </xf>
    <xf numFmtId="176" fontId="154" fillId="0" borderId="5" xfId="7" applyNumberFormat="1" applyFont="1" applyBorder="1" applyAlignment="1">
      <alignment horizontal="center" vertical="center"/>
    </xf>
    <xf numFmtId="175" fontId="133" fillId="0" borderId="71" xfId="0" applyNumberFormat="1" applyFont="1" applyFill="1" applyBorder="1" applyAlignment="1">
      <alignment horizontal="center" vertical="center" wrapText="1"/>
    </xf>
    <xf numFmtId="175" fontId="133" fillId="0" borderId="97" xfId="0" applyNumberFormat="1" applyFont="1" applyFill="1" applyBorder="1" applyAlignment="1">
      <alignment horizontal="center" vertical="center" wrapText="1"/>
    </xf>
    <xf numFmtId="175" fontId="133" fillId="0" borderId="70" xfId="0" applyNumberFormat="1" applyFont="1" applyFill="1" applyBorder="1" applyAlignment="1">
      <alignment horizontal="center" vertical="center" wrapText="1"/>
    </xf>
    <xf numFmtId="2" fontId="133" fillId="0" borderId="1" xfId="0" applyNumberFormat="1" applyFont="1" applyFill="1" applyBorder="1" applyAlignment="1">
      <alignment horizontal="center" vertical="center"/>
    </xf>
    <xf numFmtId="174" fontId="154" fillId="0" borderId="1" xfId="7" applyNumberFormat="1" applyFont="1" applyBorder="1" applyAlignment="1">
      <alignment horizontal="center" vertical="center"/>
    </xf>
    <xf numFmtId="0" fontId="133" fillId="0" borderId="1" xfId="0" applyFont="1" applyFill="1" applyBorder="1" applyAlignment="1">
      <alignment horizontal="center" vertical="center" wrapText="1"/>
    </xf>
    <xf numFmtId="175" fontId="133" fillId="0" borderId="1" xfId="0" applyNumberFormat="1" applyFont="1" applyFill="1" applyBorder="1" applyAlignment="1">
      <alignment horizontal="center" vertical="center" wrapText="1"/>
    </xf>
    <xf numFmtId="0" fontId="133" fillId="0" borderId="3" xfId="0" applyFont="1" applyFill="1" applyBorder="1" applyAlignment="1">
      <alignment horizontal="center" vertical="center"/>
    </xf>
    <xf numFmtId="2" fontId="133" fillId="0" borderId="3" xfId="0" applyNumberFormat="1" applyFont="1" applyFill="1" applyBorder="1" applyAlignment="1">
      <alignment horizontal="center" vertical="center"/>
    </xf>
    <xf numFmtId="0" fontId="133" fillId="0" borderId="74" xfId="11" applyFont="1" applyBorder="1" applyAlignment="1">
      <alignment horizontal="left" vertical="center" wrapText="1"/>
    </xf>
    <xf numFmtId="0" fontId="133" fillId="0" borderId="75" xfId="11" applyFont="1" applyBorder="1" applyAlignment="1">
      <alignment horizontal="left" vertical="center" wrapText="1"/>
    </xf>
    <xf numFmtId="0" fontId="133" fillId="0" borderId="3" xfId="0" applyFont="1" applyBorder="1" applyAlignment="1">
      <alignment horizontal="center" vertical="center" wrapText="1"/>
    </xf>
    <xf numFmtId="0" fontId="133" fillId="0" borderId="10" xfId="0" applyFont="1" applyBorder="1" applyAlignment="1">
      <alignment horizontal="center" vertical="center" wrapText="1"/>
    </xf>
    <xf numFmtId="0" fontId="133" fillId="0" borderId="5" xfId="0" applyFont="1" applyBorder="1" applyAlignment="1">
      <alignment horizontal="center" vertical="center" wrapText="1"/>
    </xf>
    <xf numFmtId="166" fontId="158" fillId="0" borderId="1" xfId="0" applyNumberFormat="1" applyFont="1" applyBorder="1" applyAlignment="1">
      <alignment horizontal="left" wrapText="1"/>
    </xf>
    <xf numFmtId="175" fontId="133" fillId="0" borderId="71" xfId="0" applyNumberFormat="1" applyFont="1" applyBorder="1" applyAlignment="1">
      <alignment horizontal="center" vertical="center" wrapText="1"/>
    </xf>
    <xf numFmtId="175" fontId="133" fillId="0" borderId="70" xfId="0" applyNumberFormat="1" applyFont="1" applyBorder="1" applyAlignment="1">
      <alignment horizontal="center" vertical="center" wrapText="1"/>
    </xf>
    <xf numFmtId="166" fontId="158" fillId="0" borderId="94" xfId="0" applyNumberFormat="1" applyFont="1" applyBorder="1" applyAlignment="1">
      <alignment horizontal="left" wrapText="1"/>
    </xf>
    <xf numFmtId="166" fontId="158" fillId="0" borderId="95" xfId="0" applyNumberFormat="1" applyFont="1" applyBorder="1" applyAlignment="1">
      <alignment horizontal="left" wrapText="1"/>
    </xf>
    <xf numFmtId="166" fontId="158" fillId="0" borderId="96" xfId="0" applyNumberFormat="1" applyFont="1" applyBorder="1" applyAlignment="1">
      <alignment horizontal="left" wrapText="1"/>
    </xf>
    <xf numFmtId="174" fontId="133" fillId="0" borderId="1" xfId="0" applyNumberFormat="1" applyFont="1" applyBorder="1" applyAlignment="1">
      <alignment horizontal="center" vertical="center" wrapText="1"/>
    </xf>
    <xf numFmtId="42" fontId="133" fillId="0" borderId="1" xfId="0" applyNumberFormat="1" applyFont="1" applyBorder="1" applyAlignment="1">
      <alignment horizontal="center" vertical="center" wrapText="1"/>
    </xf>
    <xf numFmtId="176" fontId="133" fillId="0" borderId="1" xfId="0" applyNumberFormat="1" applyFont="1" applyBorder="1" applyAlignment="1">
      <alignment horizontal="center" vertical="center" wrapText="1"/>
    </xf>
    <xf numFmtId="175" fontId="133" fillId="0" borderId="3" xfId="0" applyNumberFormat="1" applyFont="1" applyFill="1" applyBorder="1" applyAlignment="1">
      <alignment horizontal="center" vertical="center" wrapText="1"/>
    </xf>
    <xf numFmtId="175" fontId="133" fillId="0" borderId="5" xfId="0" applyNumberFormat="1" applyFont="1" applyFill="1" applyBorder="1" applyAlignment="1">
      <alignment horizontal="center" vertical="center" wrapText="1"/>
    </xf>
    <xf numFmtId="172" fontId="131" fillId="72" borderId="60" xfId="9" applyNumberFormat="1" applyFont="1" applyFill="1" applyBorder="1" applyAlignment="1">
      <alignment horizontal="center" wrapText="1"/>
    </xf>
    <xf numFmtId="172" fontId="131" fillId="72" borderId="62" xfId="9" applyNumberFormat="1" applyFont="1" applyFill="1" applyBorder="1" applyAlignment="1">
      <alignment horizontal="center" wrapText="1"/>
    </xf>
    <xf numFmtId="166" fontId="131" fillId="72" borderId="57" xfId="0" applyNumberFormat="1" applyFont="1" applyFill="1" applyBorder="1" applyAlignment="1">
      <alignment horizontal="center" vertical="center" wrapText="1"/>
    </xf>
    <xf numFmtId="166" fontId="131" fillId="72" borderId="17" xfId="0" applyNumberFormat="1" applyFont="1" applyFill="1" applyBorder="1" applyAlignment="1">
      <alignment horizontal="center" vertical="center" wrapText="1"/>
    </xf>
    <xf numFmtId="174" fontId="154" fillId="0" borderId="5" xfId="7" applyNumberFormat="1" applyFont="1" applyBorder="1" applyAlignment="1">
      <alignment horizontal="center" vertical="center"/>
    </xf>
    <xf numFmtId="42" fontId="133" fillId="0" borderId="5" xfId="0" applyNumberFormat="1" applyFont="1" applyBorder="1" applyAlignment="1">
      <alignment horizontal="center" vertical="center" wrapText="1"/>
    </xf>
    <xf numFmtId="166" fontId="131" fillId="72" borderId="56" xfId="0" applyNumberFormat="1" applyFont="1" applyFill="1" applyBorder="1" applyAlignment="1">
      <alignment horizontal="center" vertical="center"/>
    </xf>
    <xf numFmtId="166" fontId="131" fillId="72" borderId="55" xfId="0" applyNumberFormat="1" applyFont="1" applyFill="1" applyBorder="1" applyAlignment="1">
      <alignment horizontal="center" vertical="center"/>
    </xf>
    <xf numFmtId="3" fontId="134" fillId="72" borderId="56" xfId="0" applyNumberFormat="1" applyFont="1" applyFill="1" applyBorder="1" applyAlignment="1">
      <alignment horizontal="center" vertical="center" wrapText="1"/>
    </xf>
    <xf numFmtId="3" fontId="134" fillId="72" borderId="55" xfId="0" applyNumberFormat="1" applyFont="1" applyFill="1" applyBorder="1" applyAlignment="1">
      <alignment horizontal="center" vertical="center" wrapText="1"/>
    </xf>
    <xf numFmtId="175" fontId="133" fillId="0" borderId="68" xfId="0" applyNumberFormat="1" applyFont="1" applyBorder="1" applyAlignment="1">
      <alignment horizontal="center" vertical="center" wrapText="1"/>
    </xf>
    <xf numFmtId="176" fontId="133" fillId="0" borderId="10" xfId="0" applyNumberFormat="1" applyFont="1" applyBorder="1" applyAlignment="1">
      <alignment horizontal="center" vertical="center" wrapText="1"/>
    </xf>
    <xf numFmtId="176" fontId="154" fillId="0" borderId="10" xfId="7" applyNumberFormat="1" applyFont="1" applyBorder="1" applyAlignment="1">
      <alignment horizontal="center" vertical="center"/>
    </xf>
    <xf numFmtId="175" fontId="133" fillId="0" borderId="97" xfId="0" applyNumberFormat="1" applyFont="1" applyBorder="1" applyAlignment="1">
      <alignment horizontal="center" vertical="center" wrapText="1"/>
    </xf>
    <xf numFmtId="176" fontId="133" fillId="0" borderId="1" xfId="0" applyNumberFormat="1" applyFont="1" applyFill="1" applyBorder="1" applyAlignment="1">
      <alignment horizontal="center" vertical="center" wrapText="1"/>
    </xf>
    <xf numFmtId="176" fontId="154" fillId="0" borderId="1" xfId="7" applyNumberFormat="1" applyFont="1" applyFill="1" applyBorder="1" applyAlignment="1">
      <alignment horizontal="center" vertical="center"/>
    </xf>
    <xf numFmtId="176" fontId="154" fillId="0" borderId="1" xfId="7" applyNumberFormat="1" applyFont="1" applyBorder="1" applyAlignment="1">
      <alignment horizontal="center" vertical="center"/>
    </xf>
    <xf numFmtId="0" fontId="156" fillId="9" borderId="1" xfId="7" applyFont="1" applyFill="1" applyBorder="1" applyAlignment="1">
      <alignment horizontal="right" vertical="center"/>
    </xf>
    <xf numFmtId="0" fontId="156" fillId="9" borderId="6" xfId="7" applyFont="1" applyFill="1" applyBorder="1" applyAlignment="1">
      <alignment horizontal="right" vertical="center"/>
    </xf>
    <xf numFmtId="2" fontId="131" fillId="72" borderId="59" xfId="0" applyNumberFormat="1" applyFont="1" applyFill="1" applyBorder="1" applyAlignment="1">
      <alignment horizontal="center" vertical="center" wrapText="1"/>
    </xf>
    <xf numFmtId="2" fontId="131" fillId="72" borderId="9" xfId="0" applyNumberFormat="1" applyFont="1" applyFill="1" applyBorder="1" applyAlignment="1">
      <alignment horizontal="center" vertical="center" wrapText="1"/>
    </xf>
    <xf numFmtId="3" fontId="134" fillId="72" borderId="58" xfId="0" applyNumberFormat="1" applyFont="1" applyFill="1" applyBorder="1" applyAlignment="1">
      <alignment horizontal="center" vertical="center" wrapText="1"/>
    </xf>
    <xf numFmtId="166" fontId="158" fillId="0" borderId="3" xfId="0" applyNumberFormat="1" applyFont="1" applyBorder="1" applyAlignment="1">
      <alignment horizontal="left" wrapText="1"/>
    </xf>
    <xf numFmtId="0" fontId="133" fillId="0" borderId="83" xfId="11" applyFont="1" applyBorder="1" applyAlignment="1">
      <alignment horizontal="left" vertical="center" wrapText="1"/>
    </xf>
    <xf numFmtId="0" fontId="133" fillId="0" borderId="14" xfId="11" applyFont="1" applyBorder="1" applyAlignment="1">
      <alignment horizontal="left" vertical="center" wrapText="1"/>
    </xf>
    <xf numFmtId="0" fontId="142" fillId="71" borderId="19" xfId="7" applyFont="1" applyFill="1" applyBorder="1" applyAlignment="1">
      <alignment horizontal="left" vertical="center" wrapText="1"/>
    </xf>
    <xf numFmtId="0" fontId="142" fillId="71" borderId="82" xfId="7" applyFont="1" applyFill="1" applyBorder="1" applyAlignment="1">
      <alignment horizontal="left" vertical="center" wrapText="1"/>
    </xf>
    <xf numFmtId="166" fontId="158" fillId="0" borderId="1" xfId="0" applyNumberFormat="1" applyFont="1" applyBorder="1" applyAlignment="1">
      <alignment horizontal="left" vertical="center" wrapText="1"/>
    </xf>
    <xf numFmtId="4" fontId="133" fillId="0" borderId="1" xfId="0" applyNumberFormat="1" applyFont="1" applyBorder="1" applyAlignment="1">
      <alignment horizontal="center" vertical="center"/>
    </xf>
    <xf numFmtId="42" fontId="133" fillId="0" borderId="71" xfId="0" quotePrefix="1" applyNumberFormat="1" applyFont="1" applyBorder="1" applyAlignment="1">
      <alignment horizontal="center" vertical="center"/>
    </xf>
    <xf numFmtId="42" fontId="133" fillId="0" borderId="70" xfId="0" quotePrefix="1" applyNumberFormat="1" applyFont="1" applyBorder="1" applyAlignment="1">
      <alignment horizontal="center" vertical="center"/>
    </xf>
    <xf numFmtId="176" fontId="133" fillId="0" borderId="1" xfId="0" quotePrefix="1" applyNumberFormat="1" applyFont="1" applyBorder="1" applyAlignment="1">
      <alignment horizontal="center" vertical="center"/>
    </xf>
    <xf numFmtId="176" fontId="133" fillId="0" borderId="1" xfId="0" applyNumberFormat="1" applyFont="1" applyBorder="1" applyAlignment="1">
      <alignment horizontal="center" vertical="center"/>
    </xf>
    <xf numFmtId="176" fontId="158" fillId="0" borderId="1" xfId="0" applyNumberFormat="1" applyFont="1" applyBorder="1" applyAlignment="1">
      <alignment horizontal="center" vertical="center"/>
    </xf>
    <xf numFmtId="42" fontId="133" fillId="0" borderId="71" xfId="0" applyNumberFormat="1" applyFont="1" applyBorder="1" applyAlignment="1">
      <alignment horizontal="center" vertical="center"/>
    </xf>
    <xf numFmtId="42" fontId="133" fillId="0" borderId="68" xfId="0" applyNumberFormat="1" applyFont="1" applyBorder="1" applyAlignment="1">
      <alignment horizontal="center" vertical="center"/>
    </xf>
    <xf numFmtId="42" fontId="133" fillId="0" borderId="70" xfId="0" applyNumberFormat="1" applyFont="1" applyBorder="1" applyAlignment="1">
      <alignment horizontal="center" vertical="center"/>
    </xf>
    <xf numFmtId="42" fontId="133" fillId="0" borderId="71" xfId="0" applyNumberFormat="1" applyFont="1" applyFill="1" applyBorder="1" applyAlignment="1">
      <alignment horizontal="center" vertical="center"/>
    </xf>
    <xf numFmtId="42" fontId="133" fillId="0" borderId="68" xfId="0" applyNumberFormat="1" applyFont="1" applyFill="1" applyBorder="1" applyAlignment="1">
      <alignment horizontal="center" vertical="center"/>
    </xf>
    <xf numFmtId="0" fontId="142" fillId="0" borderId="13" xfId="7" applyFont="1" applyFill="1" applyBorder="1" applyAlignment="1">
      <alignment horizontal="left" vertical="center" wrapText="1"/>
    </xf>
    <xf numFmtId="166" fontId="158" fillId="0" borderId="76" xfId="0" applyNumberFormat="1" applyFont="1" applyBorder="1" applyAlignment="1">
      <alignment horizontal="left" vertical="center"/>
    </xf>
    <xf numFmtId="42" fontId="133" fillId="0" borderId="66" xfId="0" quotePrefix="1" applyNumberFormat="1" applyFont="1" applyBorder="1" applyAlignment="1">
      <alignment horizontal="center" vertical="center"/>
    </xf>
    <xf numFmtId="42" fontId="133" fillId="0" borderId="71" xfId="0" quotePrefix="1" applyNumberFormat="1" applyFont="1" applyFill="1" applyBorder="1" applyAlignment="1">
      <alignment horizontal="center" vertical="center"/>
    </xf>
    <xf numFmtId="42" fontId="133" fillId="0" borderId="70" xfId="0" quotePrefix="1" applyNumberFormat="1" applyFont="1" applyFill="1" applyBorder="1" applyAlignment="1">
      <alignment horizontal="center" vertical="center"/>
    </xf>
    <xf numFmtId="42" fontId="133" fillId="0" borderId="70" xfId="0" applyNumberFormat="1" applyFont="1" applyFill="1" applyBorder="1" applyAlignment="1">
      <alignment horizontal="center" vertical="center"/>
    </xf>
    <xf numFmtId="42" fontId="133" fillId="0" borderId="97" xfId="0" applyNumberFormat="1" applyFont="1" applyFill="1" applyBorder="1" applyAlignment="1">
      <alignment horizontal="center" vertical="center"/>
    </xf>
    <xf numFmtId="2" fontId="133" fillId="0" borderId="17" xfId="0" applyNumberFormat="1" applyFont="1" applyBorder="1" applyAlignment="1">
      <alignment horizontal="center" vertical="center"/>
    </xf>
    <xf numFmtId="42" fontId="133" fillId="0" borderId="97" xfId="0" quotePrefix="1" applyNumberFormat="1" applyFont="1" applyFill="1" applyBorder="1" applyAlignment="1">
      <alignment horizontal="center" vertical="center"/>
    </xf>
    <xf numFmtId="0" fontId="142" fillId="0" borderId="109" xfId="7" applyFont="1" applyFill="1" applyBorder="1" applyAlignment="1">
      <alignment horizontal="left" vertical="center" wrapText="1"/>
    </xf>
    <xf numFmtId="0" fontId="142" fillId="0" borderId="26" xfId="7" applyFont="1" applyFill="1" applyBorder="1" applyAlignment="1">
      <alignment horizontal="left" vertical="center" wrapText="1"/>
    </xf>
    <xf numFmtId="0" fontId="133" fillId="0" borderId="3" xfId="4" applyFont="1" applyBorder="1" applyAlignment="1" applyProtection="1">
      <alignment horizontal="center" wrapText="1"/>
    </xf>
    <xf numFmtId="0" fontId="133" fillId="0" borderId="10" xfId="4" applyFont="1" applyBorder="1" applyAlignment="1" applyProtection="1">
      <alignment horizontal="center"/>
    </xf>
    <xf numFmtId="0" fontId="133" fillId="0" borderId="131" xfId="4" applyFont="1" applyBorder="1" applyAlignment="1" applyProtection="1">
      <alignment horizontal="center"/>
    </xf>
    <xf numFmtId="169" fontId="133" fillId="0" borderId="3" xfId="0" applyNumberFormat="1" applyFont="1" applyBorder="1" applyAlignment="1">
      <alignment horizontal="center" vertical="center"/>
    </xf>
    <xf numFmtId="169" fontId="133" fillId="0" borderId="77" xfId="0" applyNumberFormat="1" applyFont="1" applyBorder="1" applyAlignment="1">
      <alignment horizontal="center" vertical="center"/>
    </xf>
    <xf numFmtId="166" fontId="133" fillId="0" borderId="3" xfId="0" quotePrefix="1" applyNumberFormat="1" applyFont="1" applyBorder="1" applyAlignment="1">
      <alignment horizontal="center" vertical="center"/>
    </xf>
    <xf numFmtId="166" fontId="133" fillId="0" borderId="77" xfId="0" quotePrefix="1" applyNumberFormat="1" applyFont="1" applyBorder="1" applyAlignment="1">
      <alignment horizontal="center" vertical="center"/>
    </xf>
    <xf numFmtId="0" fontId="133" fillId="0" borderId="112" xfId="11" applyNumberFormat="1" applyFont="1" applyFill="1" applyBorder="1" applyAlignment="1">
      <alignment horizontal="center" vertical="center" wrapText="1"/>
    </xf>
    <xf numFmtId="0" fontId="133" fillId="0" borderId="114" xfId="11" applyNumberFormat="1" applyFont="1" applyFill="1" applyBorder="1" applyAlignment="1">
      <alignment horizontal="center" vertical="center" wrapText="1"/>
    </xf>
    <xf numFmtId="0" fontId="133" fillId="0" borderId="77" xfId="0" applyFont="1" applyFill="1" applyBorder="1" applyAlignment="1">
      <alignment horizontal="center" vertical="center"/>
    </xf>
    <xf numFmtId="42" fontId="142" fillId="0" borderId="113" xfId="0" quotePrefix="1" applyNumberFormat="1" applyFont="1" applyBorder="1" applyAlignment="1">
      <alignment horizontal="center" vertical="center"/>
    </xf>
    <xf numFmtId="42" fontId="142" fillId="0" borderId="115" xfId="0" quotePrefix="1" applyNumberFormat="1" applyFont="1" applyBorder="1" applyAlignment="1">
      <alignment horizontal="center" vertical="center"/>
    </xf>
    <xf numFmtId="176" fontId="133" fillId="3" borderId="3" xfId="7" applyNumberFormat="1" applyFont="1" applyFill="1" applyBorder="1" applyAlignment="1">
      <alignment horizontal="center" vertical="center"/>
    </xf>
    <xf numFmtId="176" fontId="133" fillId="3" borderId="77" xfId="7" applyNumberFormat="1" applyFont="1" applyFill="1" applyBorder="1" applyAlignment="1">
      <alignment horizontal="center" vertical="center"/>
    </xf>
    <xf numFmtId="3" fontId="133" fillId="0" borderId="3" xfId="0" applyNumberFormat="1" applyFont="1" applyBorder="1" applyAlignment="1" applyProtection="1">
      <alignment horizontal="center" vertical="center" wrapText="1"/>
      <protection locked="0"/>
    </xf>
    <xf numFmtId="3" fontId="133" fillId="0" borderId="77" xfId="0" applyNumberFormat="1" applyFont="1" applyBorder="1" applyAlignment="1" applyProtection="1">
      <alignment horizontal="center" vertical="center" wrapText="1"/>
      <protection locked="0"/>
    </xf>
    <xf numFmtId="0" fontId="180" fillId="0" borderId="3" xfId="4" applyFont="1" applyBorder="1" applyAlignment="1" applyProtection="1">
      <alignment horizontal="center" vertical="center"/>
    </xf>
    <xf numFmtId="0" fontId="180" fillId="0" borderId="17" xfId="4" applyFont="1" applyBorder="1" applyAlignment="1" applyProtection="1">
      <alignment horizontal="center" vertical="center"/>
    </xf>
    <xf numFmtId="0" fontId="133" fillId="0" borderId="3" xfId="4" applyFont="1" applyBorder="1" applyAlignment="1" applyProtection="1">
      <alignment horizontal="center" vertical="center"/>
    </xf>
    <xf numFmtId="0" fontId="133" fillId="0" borderId="17" xfId="4" applyFont="1" applyBorder="1" applyAlignment="1" applyProtection="1">
      <alignment horizontal="center" vertical="center"/>
    </xf>
    <xf numFmtId="0" fontId="180" fillId="0" borderId="10" xfId="4" applyFont="1" applyBorder="1" applyAlignment="1" applyProtection="1">
      <alignment horizontal="center" vertical="center"/>
    </xf>
    <xf numFmtId="0" fontId="133" fillId="0" borderId="10" xfId="4" applyFont="1" applyBorder="1" applyAlignment="1" applyProtection="1">
      <alignment horizontal="center" vertical="center"/>
    </xf>
    <xf numFmtId="176" fontId="133" fillId="0" borderId="3" xfId="0" quotePrefix="1" applyNumberFormat="1" applyFont="1" applyBorder="1" applyAlignment="1">
      <alignment horizontal="center" vertical="center"/>
    </xf>
    <xf numFmtId="176" fontId="133" fillId="0" borderId="17" xfId="0" quotePrefix="1" applyNumberFormat="1" applyFont="1" applyBorder="1" applyAlignment="1">
      <alignment horizontal="center" vertical="center"/>
    </xf>
    <xf numFmtId="2" fontId="133" fillId="0" borderId="77" xfId="0" applyNumberFormat="1" applyFont="1" applyFill="1" applyBorder="1" applyAlignment="1">
      <alignment horizontal="center" vertical="center"/>
    </xf>
    <xf numFmtId="0" fontId="156" fillId="0" borderId="133" xfId="0" applyFont="1" applyBorder="1" applyAlignment="1">
      <alignment horizontal="left" wrapText="1"/>
    </xf>
    <xf numFmtId="0" fontId="133" fillId="0" borderId="10" xfId="0" applyFont="1" applyBorder="1" applyAlignment="1">
      <alignment horizontal="center" vertical="center"/>
    </xf>
    <xf numFmtId="0" fontId="133" fillId="0" borderId="17" xfId="0" applyFont="1" applyBorder="1" applyAlignment="1">
      <alignment horizontal="center" vertical="center"/>
    </xf>
    <xf numFmtId="172" fontId="131" fillId="72" borderId="104" xfId="9" applyNumberFormat="1" applyFont="1" applyFill="1" applyBorder="1" applyAlignment="1">
      <alignment horizontal="center" wrapText="1"/>
    </xf>
    <xf numFmtId="172" fontId="131" fillId="72" borderId="106" xfId="9" applyNumberFormat="1" applyFont="1" applyFill="1" applyBorder="1" applyAlignment="1">
      <alignment horizontal="center" wrapText="1"/>
    </xf>
    <xf numFmtId="0" fontId="131" fillId="72" borderId="98" xfId="0" applyFont="1" applyFill="1" applyBorder="1" applyAlignment="1">
      <alignment horizontal="center" vertical="center"/>
    </xf>
    <xf numFmtId="0" fontId="131" fillId="72" borderId="99" xfId="0" applyFont="1" applyFill="1" applyBorder="1" applyAlignment="1">
      <alignment horizontal="center" vertical="center"/>
    </xf>
    <xf numFmtId="166" fontId="131" fillId="72" borderId="101" xfId="0" applyNumberFormat="1" applyFont="1" applyFill="1" applyBorder="1" applyAlignment="1">
      <alignment horizontal="center" vertical="center"/>
    </xf>
    <xf numFmtId="166" fontId="131" fillId="72" borderId="99" xfId="0" applyNumberFormat="1" applyFont="1" applyFill="1" applyBorder="1" applyAlignment="1">
      <alignment horizontal="center" vertical="center"/>
    </xf>
    <xf numFmtId="166" fontId="131" fillId="72" borderId="102" xfId="0" applyNumberFormat="1" applyFont="1" applyFill="1" applyBorder="1" applyAlignment="1">
      <alignment horizontal="center" vertical="center" wrapText="1"/>
    </xf>
    <xf numFmtId="2" fontId="131" fillId="72" borderId="103" xfId="0" applyNumberFormat="1" applyFont="1" applyFill="1" applyBorder="1" applyAlignment="1">
      <alignment horizontal="center" vertical="center" wrapText="1"/>
    </xf>
    <xf numFmtId="0" fontId="131" fillId="0" borderId="1" xfId="6" applyFont="1" applyBorder="1" applyAlignment="1">
      <alignment horizontal="left" vertical="center" wrapText="1"/>
    </xf>
    <xf numFmtId="0" fontId="131" fillId="0" borderId="6" xfId="6" applyFont="1" applyBorder="1" applyAlignment="1">
      <alignment horizontal="left" vertical="center" wrapText="1"/>
    </xf>
    <xf numFmtId="0" fontId="131" fillId="0" borderId="7" xfId="6" applyFont="1" applyBorder="1" applyAlignment="1">
      <alignment horizontal="left" vertical="center" wrapText="1"/>
    </xf>
    <xf numFmtId="0" fontId="131" fillId="0" borderId="12" xfId="6" applyFont="1" applyBorder="1" applyAlignment="1">
      <alignment horizontal="left" vertical="center" wrapText="1"/>
    </xf>
    <xf numFmtId="2" fontId="137" fillId="7" borderId="1" xfId="6" applyNumberFormat="1" applyFont="1" applyFill="1" applyBorder="1" applyAlignment="1">
      <alignment horizontal="center" vertical="center" wrapText="1"/>
    </xf>
    <xf numFmtId="172" fontId="137" fillId="7" borderId="1" xfId="9" applyNumberFormat="1" applyFont="1" applyFill="1" applyBorder="1" applyAlignment="1">
      <alignment horizontal="center" vertical="center" wrapText="1"/>
    </xf>
    <xf numFmtId="3" fontId="139" fillId="7" borderId="1" xfId="1392" applyNumberFormat="1" applyFont="1" applyFill="1" applyBorder="1" applyAlignment="1">
      <alignment horizontal="center" vertical="center" wrapText="1"/>
    </xf>
    <xf numFmtId="0" fontId="137" fillId="7" borderId="1" xfId="6" applyFont="1" applyFill="1" applyBorder="1" applyAlignment="1">
      <alignment horizontal="center" vertical="center"/>
    </xf>
    <xf numFmtId="166" fontId="137" fillId="7" borderId="1" xfId="6" applyNumberFormat="1" applyFont="1" applyFill="1" applyBorder="1" applyAlignment="1">
      <alignment horizontal="center" vertical="center" wrapText="1"/>
    </xf>
    <xf numFmtId="0" fontId="137" fillId="7" borderId="1" xfId="6" applyFont="1" applyFill="1" applyBorder="1" applyAlignment="1">
      <alignment horizontal="center" vertical="center" wrapText="1"/>
    </xf>
    <xf numFmtId="166" fontId="137" fillId="7" borderId="1" xfId="1392" applyNumberFormat="1" applyFont="1" applyFill="1" applyBorder="1" applyAlignment="1">
      <alignment horizontal="center" vertical="center" wrapText="1"/>
    </xf>
    <xf numFmtId="0" fontId="131" fillId="0" borderId="1" xfId="1392" applyFont="1" applyBorder="1" applyAlignment="1">
      <alignment horizontal="left" wrapText="1"/>
    </xf>
    <xf numFmtId="0" fontId="131" fillId="0" borderId="1" xfId="1392" applyFont="1" applyBorder="1" applyAlignment="1">
      <alignment horizontal="left" vertical="center" wrapText="1"/>
    </xf>
    <xf numFmtId="0" fontId="145" fillId="6" borderId="6" xfId="7" applyFont="1" applyFill="1" applyBorder="1" applyAlignment="1">
      <alignment horizontal="left" vertical="center" wrapText="1"/>
    </xf>
    <xf numFmtId="0" fontId="145" fillId="6" borderId="7" xfId="7" applyFont="1" applyFill="1" applyBorder="1" applyAlignment="1">
      <alignment horizontal="left" vertical="center" wrapText="1"/>
    </xf>
    <xf numFmtId="0" fontId="145" fillId="6" borderId="6" xfId="7" applyFont="1" applyFill="1" applyBorder="1" applyAlignment="1">
      <alignment horizontal="left" vertical="center"/>
    </xf>
    <xf numFmtId="0" fontId="145" fillId="6" borderId="7" xfId="7" applyFont="1" applyFill="1" applyBorder="1" applyAlignment="1">
      <alignment horizontal="left" vertical="center"/>
    </xf>
    <xf numFmtId="0" fontId="151" fillId="6" borderId="6" xfId="7" applyFont="1" applyFill="1" applyBorder="1" applyAlignment="1">
      <alignment horizontal="left" vertical="center" wrapText="1"/>
    </xf>
    <xf numFmtId="0" fontId="151" fillId="6" borderId="7" xfId="7" applyFont="1" applyFill="1" applyBorder="1" applyAlignment="1">
      <alignment horizontal="left" vertical="center" wrapText="1"/>
    </xf>
    <xf numFmtId="0" fontId="131" fillId="0" borderId="6" xfId="1392" applyFont="1" applyBorder="1" applyAlignment="1">
      <alignment vertical="center" wrapText="1"/>
    </xf>
    <xf numFmtId="0" fontId="131" fillId="0" borderId="7" xfId="1392" applyFont="1" applyBorder="1" applyAlignment="1">
      <alignment vertical="center" wrapText="1"/>
    </xf>
    <xf numFmtId="0" fontId="131" fillId="0" borderId="12" xfId="1392" applyFont="1" applyBorder="1" applyAlignment="1">
      <alignment vertical="center" wrapText="1"/>
    </xf>
    <xf numFmtId="0" fontId="6" fillId="0" borderId="7" xfId="1392" applyBorder="1" applyAlignment="1">
      <alignment vertical="center" wrapText="1"/>
    </xf>
    <xf numFmtId="0" fontId="6" fillId="0" borderId="12" xfId="1392" applyBorder="1" applyAlignment="1">
      <alignment vertical="center" wrapText="1"/>
    </xf>
    <xf numFmtId="0" fontId="131" fillId="0" borderId="1" xfId="1392" applyFont="1" applyBorder="1" applyAlignment="1">
      <alignment horizontal="left"/>
    </xf>
    <xf numFmtId="0" fontId="131" fillId="0" borderId="1" xfId="1392" applyFont="1" applyBorder="1" applyAlignment="1">
      <alignment horizontal="left" vertical="center"/>
    </xf>
    <xf numFmtId="0" fontId="151" fillId="6" borderId="1" xfId="7" applyFont="1" applyFill="1" applyBorder="1" applyAlignment="1">
      <alignment horizontal="left" vertical="center" wrapText="1"/>
    </xf>
    <xf numFmtId="0" fontId="155" fillId="0" borderId="1" xfId="1392" applyFont="1" applyBorder="1" applyAlignment="1">
      <alignment horizontal="left" vertical="center" wrapText="1"/>
    </xf>
    <xf numFmtId="0" fontId="155" fillId="0" borderId="1" xfId="1392" applyFont="1" applyBorder="1" applyAlignment="1">
      <alignment horizontal="left" wrapText="1"/>
    </xf>
    <xf numFmtId="0" fontId="155" fillId="0" borderId="6" xfId="1392" applyFont="1" applyBorder="1" applyAlignment="1">
      <alignment horizontal="left" vertical="center" wrapText="1"/>
    </xf>
    <xf numFmtId="0" fontId="155" fillId="0" borderId="7" xfId="1392" applyFont="1" applyBorder="1" applyAlignment="1">
      <alignment horizontal="left" vertical="center" wrapText="1"/>
    </xf>
    <xf numFmtId="0" fontId="155" fillId="0" borderId="12" xfId="1392" applyFont="1" applyBorder="1" applyAlignment="1">
      <alignment horizontal="left" vertical="center" wrapText="1"/>
    </xf>
    <xf numFmtId="2" fontId="137" fillId="7" borderId="3" xfId="6" applyNumberFormat="1" applyFont="1" applyFill="1" applyBorder="1" applyAlignment="1">
      <alignment horizontal="center" vertical="center" wrapText="1"/>
    </xf>
    <xf numFmtId="172" fontId="137" fillId="7" borderId="3" xfId="9" applyNumberFormat="1" applyFont="1" applyFill="1" applyBorder="1" applyAlignment="1">
      <alignment horizontal="center" vertical="center" wrapText="1"/>
    </xf>
    <xf numFmtId="0" fontId="137" fillId="7" borderId="3" xfId="6" applyFont="1" applyFill="1" applyBorder="1" applyAlignment="1">
      <alignment horizontal="center" vertical="center" wrapText="1"/>
    </xf>
    <xf numFmtId="3" fontId="139" fillId="7" borderId="3" xfId="1392" applyNumberFormat="1" applyFont="1" applyFill="1" applyBorder="1" applyAlignment="1">
      <alignment horizontal="center" vertical="center" wrapText="1"/>
    </xf>
    <xf numFmtId="0" fontId="137" fillId="7" borderId="3" xfId="6" applyFont="1" applyFill="1" applyBorder="1" applyAlignment="1">
      <alignment horizontal="center" vertical="center"/>
    </xf>
    <xf numFmtId="166" fontId="137" fillId="7" borderId="3" xfId="1392" applyNumberFormat="1" applyFont="1" applyFill="1" applyBorder="1" applyAlignment="1">
      <alignment horizontal="center" vertical="center" wrapText="1"/>
    </xf>
    <xf numFmtId="0" fontId="151" fillId="6" borderId="12" xfId="7" applyFont="1" applyFill="1" applyBorder="1" applyAlignment="1">
      <alignment horizontal="left" vertical="center" wrapText="1"/>
    </xf>
    <xf numFmtId="0" fontId="131" fillId="0" borderId="6" xfId="7" applyFont="1" applyBorder="1" applyAlignment="1">
      <alignment horizontal="left" vertical="center" wrapText="1"/>
    </xf>
    <xf numFmtId="0" fontId="131" fillId="0" borderId="7" xfId="7" applyFont="1" applyBorder="1" applyAlignment="1">
      <alignment horizontal="left" vertical="center" wrapText="1"/>
    </xf>
    <xf numFmtId="0" fontId="131" fillId="0" borderId="12" xfId="7" applyFont="1" applyBorder="1" applyAlignment="1">
      <alignment horizontal="left" vertical="center" wrapText="1"/>
    </xf>
    <xf numFmtId="3" fontId="131" fillId="0" borderId="1" xfId="7" applyNumberFormat="1" applyFont="1" applyBorder="1" applyAlignment="1">
      <alignment horizontal="center" vertical="center"/>
    </xf>
    <xf numFmtId="2" fontId="131" fillId="0" borderId="1" xfId="7" applyNumberFormat="1" applyFont="1" applyBorder="1" applyAlignment="1">
      <alignment horizontal="center" vertical="center"/>
    </xf>
    <xf numFmtId="49" fontId="131" fillId="0" borderId="3" xfId="7" applyNumberFormat="1" applyFont="1" applyFill="1" applyBorder="1" applyAlignment="1">
      <alignment horizontal="center" vertical="center"/>
    </xf>
    <xf numFmtId="49" fontId="131" fillId="0" borderId="5" xfId="7" applyNumberFormat="1" applyFont="1" applyFill="1" applyBorder="1" applyAlignment="1">
      <alignment horizontal="center" vertical="center"/>
    </xf>
    <xf numFmtId="166" fontId="131" fillId="0" borderId="3" xfId="7" applyNumberFormat="1" applyFont="1" applyFill="1" applyBorder="1" applyAlignment="1">
      <alignment horizontal="center" vertical="center"/>
    </xf>
    <xf numFmtId="166" fontId="131" fillId="0" borderId="5" xfId="7" applyNumberFormat="1" applyFont="1" applyFill="1" applyBorder="1" applyAlignment="1">
      <alignment horizontal="center" vertical="center"/>
    </xf>
    <xf numFmtId="3" fontId="134" fillId="0" borderId="1" xfId="6" applyNumberFormat="1" applyFont="1" applyBorder="1" applyAlignment="1">
      <alignment horizontal="center" vertical="center" wrapText="1"/>
    </xf>
    <xf numFmtId="4" fontId="131" fillId="0" borderId="1" xfId="7" applyNumberFormat="1" applyFont="1" applyBorder="1" applyAlignment="1">
      <alignment horizontal="center" vertical="center"/>
    </xf>
    <xf numFmtId="2" fontId="131" fillId="0" borderId="3" xfId="7" applyNumberFormat="1" applyFont="1" applyFill="1" applyBorder="1" applyAlignment="1">
      <alignment horizontal="center" vertical="center"/>
    </xf>
    <xf numFmtId="2" fontId="131" fillId="0" borderId="5" xfId="7" applyNumberFormat="1" applyFont="1" applyFill="1" applyBorder="1" applyAlignment="1">
      <alignment horizontal="center" vertical="center"/>
    </xf>
    <xf numFmtId="2" fontId="131" fillId="0" borderId="1" xfId="7" applyNumberFormat="1" applyFont="1" applyBorder="1" applyAlignment="1">
      <alignment horizontal="center" vertical="center" wrapText="1"/>
    </xf>
    <xf numFmtId="2" fontId="131" fillId="0" borderId="3" xfId="7" applyNumberFormat="1" applyFont="1" applyBorder="1" applyAlignment="1">
      <alignment horizontal="center" vertical="center" wrapText="1"/>
    </xf>
    <xf numFmtId="49" fontId="131" fillId="0" borderId="3" xfId="7" applyNumberFormat="1" applyFont="1" applyFill="1" applyBorder="1" applyAlignment="1">
      <alignment horizontal="center" vertical="center" wrapText="1"/>
    </xf>
    <xf numFmtId="49" fontId="131" fillId="0" borderId="10" xfId="7" applyNumberFormat="1" applyFont="1" applyFill="1" applyBorder="1" applyAlignment="1">
      <alignment horizontal="center" vertical="center" wrapText="1"/>
    </xf>
    <xf numFmtId="49" fontId="131" fillId="0" borderId="5" xfId="7" applyNumberFormat="1" applyFont="1" applyFill="1" applyBorder="1" applyAlignment="1">
      <alignment horizontal="center" vertical="center" wrapText="1"/>
    </xf>
    <xf numFmtId="2" fontId="131" fillId="0" borderId="3" xfId="7" applyNumberFormat="1" applyFont="1" applyFill="1" applyBorder="1" applyAlignment="1">
      <alignment horizontal="center" vertical="center" wrapText="1"/>
    </xf>
    <xf numFmtId="2" fontId="131" fillId="0" borderId="10" xfId="7" applyNumberFormat="1" applyFont="1" applyFill="1" applyBorder="1" applyAlignment="1">
      <alignment horizontal="center" vertical="center" wrapText="1"/>
    </xf>
    <xf numFmtId="2" fontId="131" fillId="0" borderId="5" xfId="7" applyNumberFormat="1" applyFont="1" applyFill="1" applyBorder="1" applyAlignment="1">
      <alignment horizontal="center" vertical="center" wrapText="1"/>
    </xf>
    <xf numFmtId="3" fontId="134" fillId="0" borderId="1" xfId="7" applyNumberFormat="1" applyFont="1" applyBorder="1" applyAlignment="1">
      <alignment horizontal="center" vertical="center"/>
    </xf>
    <xf numFmtId="3" fontId="134" fillId="0" borderId="3" xfId="7" applyNumberFormat="1" applyFont="1" applyBorder="1" applyAlignment="1">
      <alignment horizontal="center" vertical="center"/>
    </xf>
    <xf numFmtId="3" fontId="131" fillId="0" borderId="3" xfId="7" applyNumberFormat="1" applyFont="1" applyBorder="1" applyAlignment="1">
      <alignment horizontal="center" vertical="center"/>
    </xf>
    <xf numFmtId="0" fontId="151" fillId="6" borderId="22" xfId="7" applyFont="1" applyFill="1" applyBorder="1" applyAlignment="1">
      <alignment horizontal="left" vertical="center" wrapText="1"/>
    </xf>
    <xf numFmtId="0" fontId="151" fillId="6" borderId="23" xfId="7" applyFont="1" applyFill="1" applyBorder="1" applyAlignment="1">
      <alignment horizontal="left" vertical="center" wrapText="1"/>
    </xf>
    <xf numFmtId="0" fontId="133" fillId="9" borderId="6" xfId="7" applyFont="1" applyFill="1" applyBorder="1" applyAlignment="1">
      <alignment horizontal="right" vertical="center"/>
    </xf>
    <xf numFmtId="0" fontId="133" fillId="9" borderId="12" xfId="7" applyFont="1" applyFill="1" applyBorder="1" applyAlignment="1">
      <alignment horizontal="right" vertical="center"/>
    </xf>
    <xf numFmtId="0" fontId="137" fillId="7" borderId="1" xfId="7" applyFont="1" applyFill="1" applyBorder="1" applyAlignment="1">
      <alignment horizontal="center" vertical="center"/>
    </xf>
    <xf numFmtId="0" fontId="137" fillId="7" borderId="3" xfId="7" applyFont="1" applyFill="1" applyBorder="1" applyAlignment="1">
      <alignment horizontal="center" vertical="center"/>
    </xf>
    <xf numFmtId="0" fontId="137" fillId="7" borderId="1" xfId="7" applyFont="1" applyFill="1" applyBorder="1" applyAlignment="1">
      <alignment horizontal="center" vertical="center" wrapText="1"/>
    </xf>
    <xf numFmtId="3" fontId="137" fillId="7" borderId="1" xfId="7" applyNumberFormat="1" applyFont="1" applyFill="1" applyBorder="1" applyAlignment="1">
      <alignment horizontal="center" vertical="center" wrapText="1"/>
    </xf>
    <xf numFmtId="3" fontId="156" fillId="7" borderId="3" xfId="1392" applyNumberFormat="1" applyFont="1" applyFill="1" applyBorder="1"/>
    <xf numFmtId="2" fontId="137" fillId="7" borderId="3" xfId="1392" applyNumberFormat="1" applyFont="1" applyFill="1" applyBorder="1" applyAlignment="1">
      <alignment horizontal="center" vertical="center" wrapText="1"/>
    </xf>
    <xf numFmtId="2" fontId="137" fillId="7" borderId="10" xfId="1392" applyNumberFormat="1" applyFont="1" applyFill="1" applyBorder="1" applyAlignment="1">
      <alignment horizontal="center" vertical="center" wrapText="1"/>
    </xf>
    <xf numFmtId="0" fontId="131" fillId="2" borderId="1" xfId="7" applyFont="1" applyFill="1" applyBorder="1" applyAlignment="1">
      <alignment horizontal="left" vertical="center" wrapText="1"/>
    </xf>
    <xf numFmtId="172" fontId="131" fillId="7" borderId="1" xfId="9" applyNumberFormat="1" applyFont="1" applyFill="1" applyBorder="1" applyAlignment="1">
      <alignment horizontal="center" wrapText="1"/>
    </xf>
    <xf numFmtId="0" fontId="131" fillId="7" borderId="1" xfId="7" applyFont="1" applyFill="1" applyBorder="1" applyAlignment="1">
      <alignment horizontal="center" vertical="center"/>
    </xf>
    <xf numFmtId="0" fontId="131" fillId="7" borderId="1" xfId="7" applyFont="1" applyFill="1" applyBorder="1" applyAlignment="1">
      <alignment horizontal="center" vertical="center" wrapText="1"/>
    </xf>
    <xf numFmtId="0" fontId="137" fillId="7" borderId="3" xfId="7" applyFont="1" applyFill="1" applyBorder="1" applyAlignment="1">
      <alignment horizontal="center" vertical="center" wrapText="1"/>
    </xf>
    <xf numFmtId="3" fontId="131" fillId="7" borderId="1" xfId="7" applyNumberFormat="1" applyFont="1" applyFill="1" applyBorder="1" applyAlignment="1">
      <alignment horizontal="center" vertical="center" wrapText="1"/>
    </xf>
    <xf numFmtId="3" fontId="133" fillId="7" borderId="1" xfId="1392" applyNumberFormat="1" applyFont="1" applyFill="1" applyBorder="1"/>
    <xf numFmtId="2" fontId="131" fillId="7" borderId="1" xfId="1392" applyNumberFormat="1" applyFont="1" applyFill="1" applyBorder="1" applyAlignment="1">
      <alignment horizontal="center" vertical="center" wrapText="1"/>
    </xf>
    <xf numFmtId="2" fontId="137" fillId="7" borderId="1" xfId="1392" applyNumberFormat="1" applyFont="1" applyFill="1" applyBorder="1" applyAlignment="1">
      <alignment horizontal="center" vertical="center" wrapText="1"/>
    </xf>
    <xf numFmtId="0" fontId="131" fillId="0" borderId="1" xfId="7" applyFont="1" applyBorder="1" applyAlignment="1">
      <alignment horizontal="left" vertical="center" wrapText="1"/>
    </xf>
    <xf numFmtId="0" fontId="131" fillId="0" borderId="1" xfId="7" applyFont="1" applyBorder="1" applyAlignment="1">
      <alignment horizontal="left" vertical="center"/>
    </xf>
    <xf numFmtId="0" fontId="131" fillId="0" borderId="3" xfId="7" applyFont="1" applyBorder="1" applyAlignment="1">
      <alignment horizontal="left" vertical="center" wrapText="1"/>
    </xf>
    <xf numFmtId="0" fontId="131" fillId="0" borderId="6" xfId="7" applyFont="1" applyBorder="1" applyAlignment="1">
      <alignment horizontal="left" vertical="center"/>
    </xf>
    <xf numFmtId="0" fontId="131" fillId="0" borderId="7" xfId="7" applyFont="1" applyBorder="1" applyAlignment="1">
      <alignment horizontal="left" vertical="center"/>
    </xf>
    <xf numFmtId="1" fontId="131" fillId="0" borderId="3" xfId="7" applyNumberFormat="1" applyFont="1" applyBorder="1" applyAlignment="1">
      <alignment horizontal="center" vertical="center"/>
    </xf>
    <xf numFmtId="1" fontId="131" fillId="0" borderId="5" xfId="7" applyNumberFormat="1" applyFont="1" applyBorder="1" applyAlignment="1">
      <alignment horizontal="center" vertical="center"/>
    </xf>
    <xf numFmtId="169" fontId="131" fillId="0" borderId="1" xfId="7" applyNumberFormat="1" applyFont="1" applyBorder="1" applyAlignment="1">
      <alignment horizontal="center" vertical="center"/>
    </xf>
    <xf numFmtId="1" fontId="131" fillId="0" borderId="1" xfId="7" applyNumberFormat="1" applyFont="1" applyBorder="1" applyAlignment="1">
      <alignment horizontal="center" vertical="center"/>
    </xf>
    <xf numFmtId="49" fontId="131" fillId="0" borderId="3" xfId="7" applyNumberFormat="1" applyFont="1" applyBorder="1" applyAlignment="1">
      <alignment horizontal="center" vertical="center"/>
    </xf>
    <xf numFmtId="49" fontId="131" fillId="0" borderId="5" xfId="7" applyNumberFormat="1" applyFont="1" applyBorder="1" applyAlignment="1">
      <alignment horizontal="center" vertical="center"/>
    </xf>
    <xf numFmtId="49" fontId="131" fillId="0" borderId="3" xfId="7" applyNumberFormat="1" applyFont="1" applyBorder="1" applyAlignment="1">
      <alignment horizontal="center" vertical="center" wrapText="1"/>
    </xf>
    <xf numFmtId="49" fontId="131" fillId="0" borderId="10" xfId="7" applyNumberFormat="1" applyFont="1" applyBorder="1" applyAlignment="1">
      <alignment horizontal="center" vertical="center" wrapText="1"/>
    </xf>
    <xf numFmtId="49" fontId="131" fillId="0" borderId="5" xfId="7" applyNumberFormat="1" applyFont="1" applyBorder="1" applyAlignment="1">
      <alignment horizontal="center" vertical="center" wrapText="1"/>
    </xf>
    <xf numFmtId="166" fontId="131" fillId="0" borderId="3" xfId="7" applyNumberFormat="1" applyFont="1" applyBorder="1" applyAlignment="1">
      <alignment horizontal="center" vertical="center" wrapText="1"/>
    </xf>
    <xf numFmtId="166" fontId="131" fillId="0" borderId="10" xfId="7" applyNumberFormat="1" applyFont="1" applyBorder="1" applyAlignment="1">
      <alignment horizontal="center" vertical="center" wrapText="1"/>
    </xf>
    <xf numFmtId="166" fontId="131" fillId="0" borderId="5" xfId="7" applyNumberFormat="1" applyFont="1" applyBorder="1" applyAlignment="1">
      <alignment horizontal="center" vertical="center" wrapText="1"/>
    </xf>
    <xf numFmtId="166" fontId="131" fillId="0" borderId="1" xfId="7" applyNumberFormat="1" applyFont="1" applyBorder="1" applyAlignment="1">
      <alignment horizontal="center" vertical="center" wrapText="1"/>
    </xf>
    <xf numFmtId="169" fontId="131" fillId="0" borderId="1" xfId="7" applyNumberFormat="1" applyFont="1" applyBorder="1" applyAlignment="1">
      <alignment horizontal="center" vertical="center" wrapText="1"/>
    </xf>
    <xf numFmtId="1" fontId="131" fillId="0" borderId="1" xfId="7" applyNumberFormat="1" applyFont="1" applyBorder="1" applyAlignment="1">
      <alignment horizontal="center" vertical="center" wrapText="1"/>
    </xf>
    <xf numFmtId="0" fontId="133" fillId="0" borderId="1" xfId="6" applyFont="1" applyBorder="1" applyAlignment="1">
      <alignment horizontal="left" vertical="center" wrapText="1"/>
    </xf>
    <xf numFmtId="3" fontId="139" fillId="7" borderId="1" xfId="7" applyNumberFormat="1" applyFont="1" applyFill="1" applyBorder="1" applyAlignment="1">
      <alignment horizontal="center" vertical="center" wrapText="1"/>
    </xf>
    <xf numFmtId="3" fontId="139" fillId="7" borderId="1" xfId="6" applyNumberFormat="1" applyFont="1" applyFill="1" applyBorder="1"/>
    <xf numFmtId="0" fontId="131" fillId="0" borderId="3" xfId="7" applyFont="1" applyBorder="1" applyAlignment="1">
      <alignment horizontal="center" vertical="center" wrapText="1"/>
    </xf>
    <xf numFmtId="0" fontId="131" fillId="0" borderId="5" xfId="7" applyFont="1" applyBorder="1" applyAlignment="1">
      <alignment horizontal="center" vertical="center" wrapText="1"/>
    </xf>
    <xf numFmtId="166" fontId="131" fillId="0" borderId="3" xfId="7" applyNumberFormat="1" applyFont="1" applyBorder="1" applyAlignment="1">
      <alignment horizontal="center" vertical="center"/>
    </xf>
    <xf numFmtId="166" fontId="131" fillId="0" borderId="5" xfId="7" applyNumberFormat="1" applyFont="1" applyBorder="1" applyAlignment="1">
      <alignment horizontal="center" vertical="center"/>
    </xf>
    <xf numFmtId="166" fontId="131" fillId="0" borderId="1" xfId="7" applyNumberFormat="1" applyFont="1" applyBorder="1" applyAlignment="1">
      <alignment horizontal="center" vertical="center"/>
    </xf>
    <xf numFmtId="169" fontId="131" fillId="0" borderId="3" xfId="7" applyNumberFormat="1" applyFont="1" applyBorder="1" applyAlignment="1">
      <alignment horizontal="center" vertical="center" wrapText="1"/>
    </xf>
    <xf numFmtId="1" fontId="131" fillId="0" borderId="3" xfId="7" applyNumberFormat="1" applyFont="1" applyBorder="1" applyAlignment="1">
      <alignment horizontal="center" vertical="center" wrapText="1"/>
    </xf>
    <xf numFmtId="4" fontId="131" fillId="0" borderId="3" xfId="7" applyNumberFormat="1" applyFont="1" applyBorder="1" applyAlignment="1">
      <alignment horizontal="center" vertical="center"/>
    </xf>
    <xf numFmtId="0" fontId="133" fillId="9" borderId="1" xfId="7" applyFont="1" applyFill="1" applyBorder="1" applyAlignment="1">
      <alignment horizontal="right" vertical="center"/>
    </xf>
    <xf numFmtId="0" fontId="137" fillId="7" borderId="10" xfId="7" applyFont="1" applyFill="1" applyBorder="1" applyAlignment="1">
      <alignment horizontal="center" vertical="center" wrapText="1"/>
    </xf>
    <xf numFmtId="3" fontId="137" fillId="7" borderId="3" xfId="6" applyNumberFormat="1" applyFont="1" applyFill="1" applyBorder="1" applyAlignment="1">
      <alignment horizontal="center" vertical="center"/>
    </xf>
    <xf numFmtId="2" fontId="131" fillId="0" borderId="3" xfId="7" applyNumberFormat="1" applyFont="1" applyBorder="1" applyAlignment="1">
      <alignment horizontal="center" vertical="center"/>
    </xf>
    <xf numFmtId="2" fontId="131" fillId="0" borderId="5" xfId="7" applyNumberFormat="1" applyFont="1" applyBorder="1" applyAlignment="1">
      <alignment horizontal="center" vertical="center"/>
    </xf>
    <xf numFmtId="2" fontId="131" fillId="0" borderId="10" xfId="7" applyNumberFormat="1" applyFont="1" applyBorder="1" applyAlignment="1">
      <alignment horizontal="center" vertical="center" wrapText="1"/>
    </xf>
    <xf numFmtId="2" fontId="131" fillId="0" borderId="5" xfId="7" applyNumberFormat="1" applyFont="1" applyBorder="1" applyAlignment="1">
      <alignment horizontal="center" vertical="center" wrapText="1"/>
    </xf>
    <xf numFmtId="172" fontId="137" fillId="7" borderId="1" xfId="9" applyNumberFormat="1" applyFont="1" applyFill="1" applyBorder="1" applyAlignment="1">
      <alignment horizontal="center" wrapText="1"/>
    </xf>
    <xf numFmtId="0" fontId="133" fillId="0" borderId="12" xfId="1392" applyFont="1" applyBorder="1" applyAlignment="1">
      <alignment horizontal="right" vertical="center"/>
    </xf>
    <xf numFmtId="42" fontId="134" fillId="0" borderId="1" xfId="9" applyNumberFormat="1" applyFont="1" applyBorder="1" applyAlignment="1">
      <alignment horizontal="center" vertical="center" wrapText="1"/>
    </xf>
    <xf numFmtId="0" fontId="131" fillId="0" borderId="1" xfId="1392" applyFont="1" applyBorder="1" applyAlignment="1">
      <alignment horizontal="center" vertical="center" wrapText="1"/>
    </xf>
    <xf numFmtId="166" fontId="131" fillId="2" borderId="1" xfId="1392" applyNumberFormat="1" applyFont="1" applyFill="1" applyBorder="1" applyAlignment="1">
      <alignment horizontal="center" vertical="center"/>
    </xf>
    <xf numFmtId="170" fontId="131" fillId="0" borderId="3" xfId="1392" applyNumberFormat="1" applyFont="1" applyBorder="1" applyAlignment="1">
      <alignment horizontal="center" vertical="center"/>
    </xf>
    <xf numFmtId="170" fontId="131" fillId="0" borderId="5" xfId="1392" applyNumberFormat="1" applyFont="1" applyBorder="1" applyAlignment="1">
      <alignment horizontal="center" vertical="center"/>
    </xf>
    <xf numFmtId="2" fontId="131" fillId="0" borderId="3" xfId="1392" quotePrefix="1" applyNumberFormat="1" applyFont="1" applyBorder="1" applyAlignment="1">
      <alignment horizontal="center" vertical="center"/>
    </xf>
    <xf numFmtId="2" fontId="131" fillId="0" borderId="5" xfId="1392" quotePrefix="1" applyNumberFormat="1" applyFont="1" applyBorder="1" applyAlignment="1">
      <alignment horizontal="center" vertical="center"/>
    </xf>
    <xf numFmtId="0" fontId="133" fillId="0" borderId="1" xfId="1392" applyFont="1" applyBorder="1" applyAlignment="1">
      <alignment horizontal="center" vertical="center" wrapText="1"/>
    </xf>
    <xf numFmtId="0" fontId="141" fillId="6" borderId="6" xfId="7" applyFont="1" applyFill="1" applyBorder="1" applyAlignment="1">
      <alignment horizontal="left" vertical="center" wrapText="1"/>
    </xf>
    <xf numFmtId="0" fontId="141" fillId="6" borderId="7" xfId="7" applyFont="1" applyFill="1" applyBorder="1" applyAlignment="1">
      <alignment horizontal="left" vertical="center" wrapText="1"/>
    </xf>
    <xf numFmtId="0" fontId="24" fillId="0" borderId="7" xfId="1392" applyFont="1" applyBorder="1" applyAlignment="1">
      <alignment horizontal="left" vertical="center" wrapText="1"/>
    </xf>
    <xf numFmtId="0" fontId="24" fillId="0" borderId="12" xfId="1392" applyFont="1" applyBorder="1" applyAlignment="1">
      <alignment horizontal="left" vertical="center" wrapText="1"/>
    </xf>
    <xf numFmtId="0" fontId="131" fillId="0" borderId="1" xfId="1392" applyFont="1" applyBorder="1" applyAlignment="1">
      <alignment horizontal="center" vertical="center"/>
    </xf>
    <xf numFmtId="2" fontId="131" fillId="0" borderId="3" xfId="1392" applyNumberFormat="1" applyFont="1" applyBorder="1" applyAlignment="1">
      <alignment horizontal="center" vertical="center"/>
    </xf>
    <xf numFmtId="2" fontId="131" fillId="0" borderId="5" xfId="1392" applyNumberFormat="1" applyFont="1" applyBorder="1" applyAlignment="1">
      <alignment horizontal="center" vertical="center"/>
    </xf>
    <xf numFmtId="169" fontId="131" fillId="0" borderId="3" xfId="1392" applyNumberFormat="1" applyFont="1" applyBorder="1" applyAlignment="1">
      <alignment horizontal="center" vertical="center"/>
    </xf>
    <xf numFmtId="169" fontId="131" fillId="0" borderId="5" xfId="1392" applyNumberFormat="1" applyFont="1" applyBorder="1" applyAlignment="1">
      <alignment horizontal="center" vertical="center"/>
    </xf>
    <xf numFmtId="2" fontId="131" fillId="2" borderId="3" xfId="1392" applyNumberFormat="1" applyFont="1" applyFill="1" applyBorder="1" applyAlignment="1">
      <alignment horizontal="center" vertical="center"/>
    </xf>
    <xf numFmtId="2" fontId="131" fillId="2" borderId="5" xfId="1392" applyNumberFormat="1" applyFont="1" applyFill="1" applyBorder="1" applyAlignment="1">
      <alignment horizontal="center" vertical="center"/>
    </xf>
    <xf numFmtId="0" fontId="131" fillId="0" borderId="1" xfId="1392" applyFont="1" applyFill="1" applyBorder="1" applyAlignment="1">
      <alignment horizontal="center" vertical="center"/>
    </xf>
    <xf numFmtId="169" fontId="131" fillId="2" borderId="3" xfId="1392" applyNumberFormat="1" applyFont="1" applyFill="1" applyBorder="1" applyAlignment="1">
      <alignment horizontal="center" vertical="center"/>
    </xf>
    <xf numFmtId="169" fontId="131" fillId="2" borderId="5" xfId="1392" applyNumberFormat="1" applyFont="1" applyFill="1" applyBorder="1" applyAlignment="1">
      <alignment horizontal="center" vertical="center"/>
    </xf>
    <xf numFmtId="166" fontId="131" fillId="0" borderId="1" xfId="1392" applyNumberFormat="1" applyFont="1" applyBorder="1" applyAlignment="1">
      <alignment horizontal="center" vertical="center"/>
    </xf>
    <xf numFmtId="172" fontId="137" fillId="7" borderId="3" xfId="9" applyNumberFormat="1" applyFont="1" applyFill="1" applyBorder="1" applyAlignment="1">
      <alignment horizontal="center" vertical="top" wrapText="1"/>
    </xf>
    <xf numFmtId="172" fontId="137" fillId="7" borderId="5" xfId="9" applyNumberFormat="1" applyFont="1" applyFill="1" applyBorder="1" applyAlignment="1">
      <alignment horizontal="center" vertical="top" wrapText="1"/>
    </xf>
    <xf numFmtId="0" fontId="141" fillId="6" borderId="12" xfId="7" applyFont="1" applyFill="1" applyBorder="1" applyAlignment="1">
      <alignment horizontal="left" vertical="center" wrapText="1"/>
    </xf>
    <xf numFmtId="0" fontId="131" fillId="0" borderId="5" xfId="1392" applyFont="1" applyBorder="1" applyAlignment="1">
      <alignment horizontal="center" vertical="center" wrapText="1"/>
    </xf>
    <xf numFmtId="169" fontId="131" fillId="0" borderId="10" xfId="1392" applyNumberFormat="1" applyFont="1" applyBorder="1" applyAlignment="1">
      <alignment horizontal="center" vertical="center"/>
    </xf>
    <xf numFmtId="4" fontId="131" fillId="0" borderId="5" xfId="1392" applyNumberFormat="1" applyFont="1" applyBorder="1" applyAlignment="1">
      <alignment horizontal="center" vertical="center" wrapText="1"/>
    </xf>
    <xf numFmtId="4" fontId="131" fillId="0" borderId="1" xfId="1392" applyNumberFormat="1" applyFont="1" applyBorder="1" applyAlignment="1">
      <alignment horizontal="center" vertical="center" wrapText="1"/>
    </xf>
    <xf numFmtId="0" fontId="133" fillId="0" borderId="5" xfId="1392" applyFont="1" applyBorder="1" applyAlignment="1">
      <alignment horizontal="center" vertical="center" wrapText="1"/>
    </xf>
    <xf numFmtId="42" fontId="134" fillId="0" borderId="5" xfId="9" applyNumberFormat="1" applyFont="1" applyBorder="1" applyAlignment="1">
      <alignment horizontal="center" vertical="center" wrapText="1"/>
    </xf>
    <xf numFmtId="0" fontId="156" fillId="7" borderId="1" xfId="1392" applyFont="1" applyFill="1" applyBorder="1" applyAlignment="1">
      <alignment horizontal="center" vertical="center"/>
    </xf>
    <xf numFmtId="166" fontId="137" fillId="7" borderId="1" xfId="1392" applyNumberFormat="1" applyFont="1" applyFill="1" applyBorder="1" applyAlignment="1">
      <alignment horizontal="center" vertical="center"/>
    </xf>
    <xf numFmtId="0" fontId="139" fillId="7" borderId="1" xfId="1392" applyFont="1" applyFill="1" applyBorder="1" applyAlignment="1">
      <alignment horizontal="center" vertical="center" wrapText="1"/>
    </xf>
    <xf numFmtId="0" fontId="148" fillId="6" borderId="6" xfId="7" applyFont="1" applyFill="1" applyBorder="1" applyAlignment="1">
      <alignment horizontal="left" vertical="center" wrapText="1"/>
    </xf>
    <xf numFmtId="0" fontId="148" fillId="6" borderId="7" xfId="7" applyFont="1" applyFill="1" applyBorder="1" applyAlignment="1">
      <alignment horizontal="left" vertical="center" wrapText="1"/>
    </xf>
    <xf numFmtId="0" fontId="164" fillId="7" borderId="1" xfId="1392" applyFont="1" applyFill="1" applyBorder="1" applyAlignment="1">
      <alignment horizontal="center" vertical="center"/>
    </xf>
    <xf numFmtId="166" fontId="137" fillId="7" borderId="5" xfId="1392" applyNumberFormat="1" applyFont="1" applyFill="1" applyBorder="1" applyAlignment="1">
      <alignment horizontal="center" vertical="center" wrapText="1"/>
    </xf>
    <xf numFmtId="3" fontId="137" fillId="7" borderId="1" xfId="1392" applyNumberFormat="1" applyFont="1" applyFill="1" applyBorder="1"/>
    <xf numFmtId="2" fontId="131" fillId="0" borderId="1" xfId="1392" applyNumberFormat="1" applyFont="1" applyBorder="1" applyAlignment="1">
      <alignment horizontal="center" vertical="center"/>
    </xf>
    <xf numFmtId="0" fontId="145" fillId="6" borderId="1" xfId="7" applyFont="1" applyFill="1" applyBorder="1" applyAlignment="1">
      <alignment horizontal="left" vertical="center" wrapText="1"/>
    </xf>
    <xf numFmtId="0" fontId="137" fillId="7" borderId="1" xfId="1392" applyFont="1" applyFill="1" applyBorder="1" applyAlignment="1">
      <alignment horizontal="center" vertical="center"/>
    </xf>
    <xf numFmtId="0" fontId="137" fillId="7" borderId="1" xfId="1392" applyFont="1" applyFill="1" applyBorder="1" applyAlignment="1">
      <alignment horizontal="center" vertical="center" wrapText="1"/>
    </xf>
    <xf numFmtId="3" fontId="137" fillId="7" borderId="1" xfId="1392" applyNumberFormat="1" applyFont="1" applyFill="1" applyBorder="1" applyAlignment="1">
      <alignment horizontal="center" vertical="center" wrapText="1"/>
    </xf>
  </cellXfs>
  <cellStyles count="2199">
    <cellStyle name="_x0004_" xfId="25" xr:uid="{00000000-0005-0000-0000-000000000000}"/>
    <cellStyle name="_x0007_" xfId="1" xr:uid="{00000000-0005-0000-0000-000000000000}"/>
    <cellStyle name="_x0004_ 10" xfId="26" xr:uid="{00000000-0005-0000-0000-000002000000}"/>
    <cellStyle name="_x0004_ 11" xfId="27" xr:uid="{00000000-0005-0000-0000-000003000000}"/>
    <cellStyle name="_x0004_ 12" xfId="28" xr:uid="{00000000-0005-0000-0000-000004000000}"/>
    <cellStyle name="_x0004_ 13" xfId="29" xr:uid="{00000000-0005-0000-0000-000005000000}"/>
    <cellStyle name="_x0004_ 14" xfId="30" xr:uid="{00000000-0005-0000-0000-000006000000}"/>
    <cellStyle name="_x0004_ 15" xfId="31" xr:uid="{00000000-0005-0000-0000-000007000000}"/>
    <cellStyle name="_x0004_ 16" xfId="32" xr:uid="{00000000-0005-0000-0000-000008000000}"/>
    <cellStyle name="_x0004_ 17" xfId="33" xr:uid="{00000000-0005-0000-0000-000009000000}"/>
    <cellStyle name="_x0004_ 18" xfId="34" xr:uid="{00000000-0005-0000-0000-00000A000000}"/>
    <cellStyle name="_x0004_ 19" xfId="35" xr:uid="{00000000-0005-0000-0000-00000B000000}"/>
    <cellStyle name="_x0004_ 2" xfId="36" xr:uid="{00000000-0005-0000-0000-00000C000000}"/>
    <cellStyle name="_x0004_ 20" xfId="37" xr:uid="{00000000-0005-0000-0000-00000D000000}"/>
    <cellStyle name="_x0004_ 21" xfId="38" xr:uid="{00000000-0005-0000-0000-00000E000000}"/>
    <cellStyle name="_x0004_ 22" xfId="39" xr:uid="{00000000-0005-0000-0000-00000F000000}"/>
    <cellStyle name="_x0004_ 23" xfId="40" xr:uid="{00000000-0005-0000-0000-000010000000}"/>
    <cellStyle name="_x0004_ 24" xfId="41" xr:uid="{00000000-0005-0000-0000-000011000000}"/>
    <cellStyle name="_x0004_ 25" xfId="42" xr:uid="{00000000-0005-0000-0000-000012000000}"/>
    <cellStyle name="_x0004_ 26" xfId="43" xr:uid="{00000000-0005-0000-0000-000013000000}"/>
    <cellStyle name="_x0004_ 27" xfId="44" xr:uid="{00000000-0005-0000-0000-000014000000}"/>
    <cellStyle name="_x0004_ 28" xfId="45" xr:uid="{00000000-0005-0000-0000-000015000000}"/>
    <cellStyle name="_x0004_ 29" xfId="46" xr:uid="{00000000-0005-0000-0000-000016000000}"/>
    <cellStyle name="_x0004_ 3" xfId="47" xr:uid="{00000000-0005-0000-0000-000017000000}"/>
    <cellStyle name="_x0004_ 30" xfId="48" xr:uid="{00000000-0005-0000-0000-000018000000}"/>
    <cellStyle name="_x0004_ 31" xfId="49" xr:uid="{00000000-0005-0000-0000-000019000000}"/>
    <cellStyle name="_x0004_ 32" xfId="50" xr:uid="{00000000-0005-0000-0000-00001A000000}"/>
    <cellStyle name="_x0004_ 33" xfId="51" xr:uid="{00000000-0005-0000-0000-00001B000000}"/>
    <cellStyle name="_x0004_ 34" xfId="52" xr:uid="{00000000-0005-0000-0000-00001C000000}"/>
    <cellStyle name="_x0004_ 35" xfId="53" xr:uid="{00000000-0005-0000-0000-00001D000000}"/>
    <cellStyle name="_x0004_ 36" xfId="54" xr:uid="{00000000-0005-0000-0000-00001E000000}"/>
    <cellStyle name="_x0004_ 37" xfId="55" xr:uid="{00000000-0005-0000-0000-00001F000000}"/>
    <cellStyle name="_x0004_ 38" xfId="56" xr:uid="{00000000-0005-0000-0000-000020000000}"/>
    <cellStyle name="_x0004_ 39" xfId="57" xr:uid="{00000000-0005-0000-0000-000021000000}"/>
    <cellStyle name="_x0004_ 4" xfId="58" xr:uid="{00000000-0005-0000-0000-000022000000}"/>
    <cellStyle name="_x0004_ 40" xfId="59" xr:uid="{00000000-0005-0000-0000-000023000000}"/>
    <cellStyle name="_x0004_ 41" xfId="60" xr:uid="{00000000-0005-0000-0000-000024000000}"/>
    <cellStyle name="_x0004_ 42" xfId="61" xr:uid="{00000000-0005-0000-0000-000025000000}"/>
    <cellStyle name="_x0004_ 43" xfId="62" xr:uid="{00000000-0005-0000-0000-000026000000}"/>
    <cellStyle name="_x0004_ 44" xfId="63" xr:uid="{00000000-0005-0000-0000-000027000000}"/>
    <cellStyle name="_x0004_ 45" xfId="64" xr:uid="{00000000-0005-0000-0000-000028000000}"/>
    <cellStyle name="_x0004_ 46" xfId="65" xr:uid="{00000000-0005-0000-0000-000029000000}"/>
    <cellStyle name="_x0004_ 47" xfId="66" xr:uid="{00000000-0005-0000-0000-00002A000000}"/>
    <cellStyle name="_x0004_ 48" xfId="67" xr:uid="{00000000-0005-0000-0000-00002B000000}"/>
    <cellStyle name="_x0004_ 49" xfId="68" xr:uid="{00000000-0005-0000-0000-00002C000000}"/>
    <cellStyle name="_x0004_ 5" xfId="69" xr:uid="{00000000-0005-0000-0000-00002D000000}"/>
    <cellStyle name="_x0004_ 50" xfId="70" xr:uid="{00000000-0005-0000-0000-00002E000000}"/>
    <cellStyle name="_x0004_ 51" xfId="71" xr:uid="{00000000-0005-0000-0000-00002F000000}"/>
    <cellStyle name="_x0004_ 52" xfId="72" xr:uid="{00000000-0005-0000-0000-000030000000}"/>
    <cellStyle name="_x0004_ 53" xfId="73" xr:uid="{00000000-0005-0000-0000-000031000000}"/>
    <cellStyle name="_x0004_ 54" xfId="74" xr:uid="{00000000-0005-0000-0000-000032000000}"/>
    <cellStyle name="_x0004_ 55" xfId="75" xr:uid="{00000000-0005-0000-0000-000033000000}"/>
    <cellStyle name="_x0004_ 56" xfId="76" xr:uid="{00000000-0005-0000-0000-000034000000}"/>
    <cellStyle name="_x0004_ 57" xfId="77" xr:uid="{00000000-0005-0000-0000-000035000000}"/>
    <cellStyle name="_x0004_ 58" xfId="78" xr:uid="{00000000-0005-0000-0000-000036000000}"/>
    <cellStyle name="_x0004_ 59" xfId="79" xr:uid="{00000000-0005-0000-0000-000037000000}"/>
    <cellStyle name="_x0004_ 6" xfId="80" xr:uid="{00000000-0005-0000-0000-000038000000}"/>
    <cellStyle name="_x0004_ 7" xfId="81" xr:uid="{00000000-0005-0000-0000-000039000000}"/>
    <cellStyle name="_x0004_ 8" xfId="82" xr:uid="{00000000-0005-0000-0000-00003A000000}"/>
    <cellStyle name="_x0004_ 9" xfId="83" xr:uid="{00000000-0005-0000-0000-00003B000000}"/>
    <cellStyle name="_x0004_???" xfId="84" xr:uid="{00000000-0005-0000-0000-00003C000000}"/>
    <cellStyle name="_2011.04.12 VRF Offer Package" xfId="85" xr:uid="{00000000-0005-0000-0000-00003D000000}"/>
    <cellStyle name="_CONSULTA" xfId="86" xr:uid="{00000000-0005-0000-0000-00003E000000}"/>
    <cellStyle name="_CONSULTA 2" xfId="87" xr:uid="{00000000-0005-0000-0000-00003F000000}"/>
    <cellStyle name="_CONSULTA 3" xfId="88" xr:uid="{00000000-0005-0000-0000-000040000000}"/>
    <cellStyle name="_CONSULTA 4" xfId="89" xr:uid="{00000000-0005-0000-0000-000041000000}"/>
    <cellStyle name="_CONSULTA 5" xfId="90" xr:uid="{00000000-0005-0000-0000-000042000000}"/>
    <cellStyle name="_CONSULTA 6" xfId="91" xr:uid="{00000000-0005-0000-0000-000043000000}"/>
    <cellStyle name="_CONSULTA 7" xfId="92" xr:uid="{00000000-0005-0000-0000-000044000000}"/>
    <cellStyle name="_CONSULTA 8" xfId="93" xr:uid="{00000000-0005-0000-0000-000045000000}"/>
    <cellStyle name="_CONSULTA_price Climatech" xfId="94" xr:uid="{00000000-0005-0000-0000-000046000000}"/>
    <cellStyle name="_CONSULTA_Прайс" xfId="95" xr:uid="{00000000-0005-0000-0000-000047000000}"/>
    <cellStyle name="_CONSULTA_Прайс-лист Вентиляция" xfId="96" xr:uid="{00000000-0005-0000-0000-000048000000}"/>
    <cellStyle name="_CONSULTA_Прайс-лист Вентиляция_аксессуары" xfId="97" xr:uid="{00000000-0005-0000-0000-000049000000}"/>
    <cellStyle name="_CONSULTA_Прайс-лист Вентиляция_Прайс розница промышленная вентиляция VENTS" xfId="98" xr:uid="{00000000-0005-0000-0000-00004A000000}"/>
    <cellStyle name="_CONSULTA_Прайс-лист Вентиляция_центробежные" xfId="99" xr:uid="{00000000-0005-0000-0000-00004B000000}"/>
    <cellStyle name="_ECO-i order sheet" xfId="100" xr:uid="{00000000-0005-0000-0000-00004C000000}"/>
    <cellStyle name="_ET_STYLE_NoName_00_" xfId="2" xr:uid="{00000000-0005-0000-0000-000001000000}"/>
    <cellStyle name="_ET_STYLE_NoName_00_ 2" xfId="102" xr:uid="{00000000-0005-0000-0000-00004E000000}"/>
    <cellStyle name="_ET_STYLE_NoName_00_ 3" xfId="101" xr:uid="{00000000-0005-0000-0000-00004D000000}"/>
    <cellStyle name="_ET_STYLE_NoName_00__ControlSystemSummary_2010128" xfId="103" xr:uid="{00000000-0005-0000-0000-00004F000000}"/>
    <cellStyle name="_final DDP ruble price_13Jan" xfId="104" xr:uid="{00000000-0005-0000-0000-000050000000}"/>
    <cellStyle name="_General" xfId="105" xr:uid="{00000000-0005-0000-0000-000051000000}"/>
    <cellStyle name="_General 2" xfId="106" xr:uid="{00000000-0005-0000-0000-000052000000}"/>
    <cellStyle name="_General 3" xfId="107" xr:uid="{00000000-0005-0000-0000-000053000000}"/>
    <cellStyle name="_General 4" xfId="108" xr:uid="{00000000-0005-0000-0000-000054000000}"/>
    <cellStyle name="_General 5" xfId="109" xr:uid="{00000000-0005-0000-0000-000055000000}"/>
    <cellStyle name="_General 6" xfId="110" xr:uid="{00000000-0005-0000-0000-000056000000}"/>
    <cellStyle name="_General 7" xfId="111" xr:uid="{00000000-0005-0000-0000-000057000000}"/>
    <cellStyle name="_General 8" xfId="112" xr:uid="{00000000-0005-0000-0000-000058000000}"/>
    <cellStyle name="_General_ClimateИНРОСТ" xfId="113" xr:uid="{00000000-0005-0000-0000-000059000000}"/>
    <cellStyle name="_General_price Climatech" xfId="114" xr:uid="{00000000-0005-0000-0000-00005A000000}"/>
    <cellStyle name="_General_Прайс" xfId="115" xr:uid="{00000000-0005-0000-0000-00005B000000}"/>
    <cellStyle name="_General_Прайс-лист Вентиляция" xfId="116" xr:uid="{00000000-0005-0000-0000-00005C000000}"/>
    <cellStyle name="_General_Прайс-лист Вентиляция_аксессуары" xfId="117" xr:uid="{00000000-0005-0000-0000-00005D000000}"/>
    <cellStyle name="_General_Прайс-лист Вентиляция_Прайс розница промышленная вентиляция VENTS" xfId="118" xr:uid="{00000000-0005-0000-0000-00005E000000}"/>
    <cellStyle name="_General_Прайс-лист Вентиляция_центробежные" xfId="119" xr:uid="{00000000-0005-0000-0000-00005F000000}"/>
    <cellStyle name="_Habitat" xfId="120" xr:uid="{00000000-0005-0000-0000-000060000000}"/>
    <cellStyle name="_Habitat 2" xfId="121" xr:uid="{00000000-0005-0000-0000-000061000000}"/>
    <cellStyle name="_Habitat 3" xfId="122" xr:uid="{00000000-0005-0000-0000-000062000000}"/>
    <cellStyle name="_Habitat 4" xfId="123" xr:uid="{00000000-0005-0000-0000-000063000000}"/>
    <cellStyle name="_Habitat 5" xfId="124" xr:uid="{00000000-0005-0000-0000-000064000000}"/>
    <cellStyle name="_Habitat 6" xfId="125" xr:uid="{00000000-0005-0000-0000-000065000000}"/>
    <cellStyle name="_Habitat 7" xfId="126" xr:uid="{00000000-0005-0000-0000-000066000000}"/>
    <cellStyle name="_Habitat 8" xfId="127" xr:uid="{00000000-0005-0000-0000-000067000000}"/>
    <cellStyle name="_Habitat_price Climatech" xfId="128" xr:uid="{00000000-0005-0000-0000-000068000000}"/>
    <cellStyle name="_Habitat_Прайс" xfId="129" xr:uid="{00000000-0005-0000-0000-000069000000}"/>
    <cellStyle name="_Habitat_Прайс-лист Вентиляция" xfId="130" xr:uid="{00000000-0005-0000-0000-00006A000000}"/>
    <cellStyle name="_Habitat_Прайс-лист Вентиляция_аксессуары" xfId="131" xr:uid="{00000000-0005-0000-0000-00006B000000}"/>
    <cellStyle name="_Habitat_Прайс-лист Вентиляция_Прайс розница промышленная вентиляция VENTS" xfId="132" xr:uid="{00000000-0005-0000-0000-00006C000000}"/>
    <cellStyle name="_Habitat_Прайс-лист Вентиляция_центробежные" xfId="133" xr:uid="{00000000-0005-0000-0000-00006D000000}"/>
    <cellStyle name="_Hoja1" xfId="134" xr:uid="{00000000-0005-0000-0000-00006E000000}"/>
    <cellStyle name="_Hoja1 2" xfId="135" xr:uid="{00000000-0005-0000-0000-00006F000000}"/>
    <cellStyle name="_Hoja1 3" xfId="136" xr:uid="{00000000-0005-0000-0000-000070000000}"/>
    <cellStyle name="_Hoja1 4" xfId="137" xr:uid="{00000000-0005-0000-0000-000071000000}"/>
    <cellStyle name="_Hoja1 5" xfId="138" xr:uid="{00000000-0005-0000-0000-000072000000}"/>
    <cellStyle name="_Hoja1 6" xfId="139" xr:uid="{00000000-0005-0000-0000-000073000000}"/>
    <cellStyle name="_Hoja1 7" xfId="140" xr:uid="{00000000-0005-0000-0000-000074000000}"/>
    <cellStyle name="_Hoja1 8" xfId="141" xr:uid="{00000000-0005-0000-0000-000075000000}"/>
    <cellStyle name="_Hoja1_price Climatech" xfId="142" xr:uid="{00000000-0005-0000-0000-000076000000}"/>
    <cellStyle name="_Hoja1_Прайс-лист Вентиляция" xfId="143" xr:uid="{00000000-0005-0000-0000-000077000000}"/>
    <cellStyle name="_Hoja1_Прайс-лист Вентиляция_аксессуары" xfId="144" xr:uid="{00000000-0005-0000-0000-000078000000}"/>
    <cellStyle name="_Hoja1_Прайс-лист Вентиляция_Прайс розница промышленная вентиляция VENTS" xfId="145" xr:uid="{00000000-0005-0000-0000-000079000000}"/>
    <cellStyle name="_Hoja1_Прайс-лист Вентиляция_центробежные" xfId="146" xr:uid="{00000000-0005-0000-0000-00007A000000}"/>
    <cellStyle name="_Industrial" xfId="147" xr:uid="{00000000-0005-0000-0000-00007B000000}"/>
    <cellStyle name="_Industrial 2" xfId="148" xr:uid="{00000000-0005-0000-0000-00007C000000}"/>
    <cellStyle name="_Industrial 3" xfId="149" xr:uid="{00000000-0005-0000-0000-00007D000000}"/>
    <cellStyle name="_Industrial 4" xfId="150" xr:uid="{00000000-0005-0000-0000-00007E000000}"/>
    <cellStyle name="_Industrial 5" xfId="151" xr:uid="{00000000-0005-0000-0000-00007F000000}"/>
    <cellStyle name="_Industrial 6" xfId="152" xr:uid="{00000000-0005-0000-0000-000080000000}"/>
    <cellStyle name="_Industrial 7" xfId="153" xr:uid="{00000000-0005-0000-0000-000081000000}"/>
    <cellStyle name="_Industrial 8" xfId="154" xr:uid="{00000000-0005-0000-0000-000082000000}"/>
    <cellStyle name="_Industrial_price Climatech" xfId="155" xr:uid="{00000000-0005-0000-0000-000083000000}"/>
    <cellStyle name="_Industrial_Прайс" xfId="156" xr:uid="{00000000-0005-0000-0000-000084000000}"/>
    <cellStyle name="_Industrial_Прайс-лист Вентиляция" xfId="157" xr:uid="{00000000-0005-0000-0000-000085000000}"/>
    <cellStyle name="_Industrial_Прайс-лист Вентиляция_аксессуары" xfId="158" xr:uid="{00000000-0005-0000-0000-000086000000}"/>
    <cellStyle name="_Industrial_Прайс-лист Вентиляция_Прайс розница промышленная вентиляция VENTS" xfId="159" xr:uid="{00000000-0005-0000-0000-000087000000}"/>
    <cellStyle name="_Industrial_Прайс-лист Вентиляция_центробежные" xfId="160" xr:uid="{00000000-0005-0000-0000-000088000000}"/>
    <cellStyle name="_x0007__Kentatsu_Line-up_2011_12.10.10" xfId="3" xr:uid="{00000000-0005-0000-0000-000002000000}"/>
    <cellStyle name="_Кондиционеры General Climate  " xfId="161" xr:uid="{00000000-0005-0000-0000-00008A000000}"/>
    <cellStyle name="_кондиционеры Panasonic 2010 (май)" xfId="162" xr:uid="{00000000-0005-0000-0000-00008B000000}"/>
    <cellStyle name="_КОНДИЦИОНЕРЫ ЯНВАРЬ 2013" xfId="163" xr:uid="{00000000-0005-0000-0000-00008C000000}"/>
    <cellStyle name="_Мульты LG" xfId="164" xr:uid="{00000000-0005-0000-0000-00008D000000}"/>
    <cellStyle name="_Новый Прайс General Climate_2011 (2) (1)" xfId="165" xr:uid="{00000000-0005-0000-0000-00008E000000}"/>
    <cellStyle name="_Прайс General Climate 2013 г" xfId="166" xr:uid="{00000000-0005-0000-0000-00008F000000}"/>
    <cellStyle name="_Прайс SamsungSplit2010" xfId="167" xr:uid="{00000000-0005-0000-0000-000090000000}"/>
    <cellStyle name="_Прайс Toshiba бытовуха" xfId="168" xr:uid="{00000000-0005-0000-0000-000091000000}"/>
    <cellStyle name="_Прайс Оптим APPLIMO" xfId="169" xr:uid="{00000000-0005-0000-0000-000092000000}"/>
    <cellStyle name="_Прайс-лист (мультизоны MDV) апрель 2011" xfId="170" xr:uid="{00000000-0005-0000-0000-000093000000}"/>
    <cellStyle name="_Расходка25,05" xfId="171" xr:uid="{00000000-0005-0000-0000-000094000000}"/>
    <cellStyle name="_ЭКОНОМИКА сплиты NEOCLIMA 2010 (октябрь)" xfId="172" xr:uid="{00000000-0005-0000-0000-000095000000}"/>
    <cellStyle name="_制造中心（顺德）08财年投资项目管理清单 2007(2).10.20" xfId="2137" xr:uid="{00000000-0005-0000-0000-000002000000}"/>
    <cellStyle name="_副本事业部07财年投资项目实施月报表（9月详细情况）2007(1).9.26" xfId="2133" xr:uid="{00000000-0005-0000-0000-000001000000}"/>
    <cellStyle name="0,0_x000d__x000a_NA_x000d__x000a_" xfId="173" xr:uid="{00000000-0005-0000-0000-000096000000}"/>
    <cellStyle name="20% - Accent1" xfId="174" xr:uid="{00000000-0005-0000-0000-000097000000}"/>
    <cellStyle name="20% - Accent1 2" xfId="175" xr:uid="{00000000-0005-0000-0000-000098000000}"/>
    <cellStyle name="20% - Accent1 3" xfId="176" xr:uid="{00000000-0005-0000-0000-000099000000}"/>
    <cellStyle name="20% - Accent2" xfId="177" xr:uid="{00000000-0005-0000-0000-00009A000000}"/>
    <cellStyle name="20% - Accent2 2" xfId="178" xr:uid="{00000000-0005-0000-0000-00009B000000}"/>
    <cellStyle name="20% - Accent2 3" xfId="179" xr:uid="{00000000-0005-0000-0000-00009C000000}"/>
    <cellStyle name="20% - Accent3" xfId="180" xr:uid="{00000000-0005-0000-0000-00009D000000}"/>
    <cellStyle name="20% - Accent3 2" xfId="181" xr:uid="{00000000-0005-0000-0000-00009E000000}"/>
    <cellStyle name="20% - Accent3 3" xfId="182" xr:uid="{00000000-0005-0000-0000-00009F000000}"/>
    <cellStyle name="20% - Accent4" xfId="183" xr:uid="{00000000-0005-0000-0000-0000A0000000}"/>
    <cellStyle name="20% - Accent4 2" xfId="184" xr:uid="{00000000-0005-0000-0000-0000A1000000}"/>
    <cellStyle name="20% - Accent4 3" xfId="185" xr:uid="{00000000-0005-0000-0000-0000A2000000}"/>
    <cellStyle name="20% - Accent5" xfId="186" xr:uid="{00000000-0005-0000-0000-0000A3000000}"/>
    <cellStyle name="20% - Accent5 2" xfId="187" xr:uid="{00000000-0005-0000-0000-0000A4000000}"/>
    <cellStyle name="20% - Accent5 3" xfId="188" xr:uid="{00000000-0005-0000-0000-0000A5000000}"/>
    <cellStyle name="20% - Accent6" xfId="189" xr:uid="{00000000-0005-0000-0000-0000A6000000}"/>
    <cellStyle name="20% - Accent6 2" xfId="190" xr:uid="{00000000-0005-0000-0000-0000A7000000}"/>
    <cellStyle name="20% - Accent6 3" xfId="191" xr:uid="{00000000-0005-0000-0000-0000A8000000}"/>
    <cellStyle name="20% - Akzent1" xfId="192" xr:uid="{00000000-0005-0000-0000-0000A9000000}"/>
    <cellStyle name="20% - Akzent2" xfId="193" xr:uid="{00000000-0005-0000-0000-0000AA000000}"/>
    <cellStyle name="20% - Akzent3" xfId="194" xr:uid="{00000000-0005-0000-0000-0000AB000000}"/>
    <cellStyle name="20% - Akzent4" xfId="195" xr:uid="{00000000-0005-0000-0000-0000AC000000}"/>
    <cellStyle name="20% - Akzent5" xfId="196" xr:uid="{00000000-0005-0000-0000-0000AD000000}"/>
    <cellStyle name="20% - Akzent6" xfId="197" xr:uid="{00000000-0005-0000-0000-0000AE000000}"/>
    <cellStyle name="20% - Énfasis1" xfId="198" xr:uid="{00000000-0005-0000-0000-0000AF000000}"/>
    <cellStyle name="20% - Énfasis1 2" xfId="199" xr:uid="{00000000-0005-0000-0000-0000B0000000}"/>
    <cellStyle name="20% - Énfasis1 2 2" xfId="200" xr:uid="{00000000-0005-0000-0000-0000B1000000}"/>
    <cellStyle name="20% - Énfasis1 2 3" xfId="201" xr:uid="{00000000-0005-0000-0000-0000B2000000}"/>
    <cellStyle name="20% - Énfasis1 2 4" xfId="202" xr:uid="{00000000-0005-0000-0000-0000B3000000}"/>
    <cellStyle name="20% - Énfasis1 2_Прайс" xfId="203" xr:uid="{00000000-0005-0000-0000-0000B4000000}"/>
    <cellStyle name="20% - Énfasis1 3" xfId="204" xr:uid="{00000000-0005-0000-0000-0000B5000000}"/>
    <cellStyle name="20% - Énfasis1 3 2" xfId="205" xr:uid="{00000000-0005-0000-0000-0000B6000000}"/>
    <cellStyle name="20% - Énfasis1 3 3" xfId="206" xr:uid="{00000000-0005-0000-0000-0000B7000000}"/>
    <cellStyle name="20% - Énfasis1 3_Прайс" xfId="207" xr:uid="{00000000-0005-0000-0000-0000B8000000}"/>
    <cellStyle name="20% - Énfasis1 4" xfId="208" xr:uid="{00000000-0005-0000-0000-0000B9000000}"/>
    <cellStyle name="20% - Énfasis1 4 2" xfId="209" xr:uid="{00000000-0005-0000-0000-0000BA000000}"/>
    <cellStyle name="20% - Énfasis1 4_Прайс" xfId="210" xr:uid="{00000000-0005-0000-0000-0000BB000000}"/>
    <cellStyle name="20% - Énfasis1 5" xfId="211" xr:uid="{00000000-0005-0000-0000-0000BC000000}"/>
    <cellStyle name="20% - Énfasis1_Прайс" xfId="212" xr:uid="{00000000-0005-0000-0000-0000BD000000}"/>
    <cellStyle name="20% - Énfasis2" xfId="213" xr:uid="{00000000-0005-0000-0000-0000BE000000}"/>
    <cellStyle name="20% - Énfasis2 2" xfId="214" xr:uid="{00000000-0005-0000-0000-0000BF000000}"/>
    <cellStyle name="20% - Énfasis2 2 2" xfId="215" xr:uid="{00000000-0005-0000-0000-0000C0000000}"/>
    <cellStyle name="20% - Énfasis2 2 3" xfId="216" xr:uid="{00000000-0005-0000-0000-0000C1000000}"/>
    <cellStyle name="20% - Énfasis2 2 4" xfId="217" xr:uid="{00000000-0005-0000-0000-0000C2000000}"/>
    <cellStyle name="20% - Énfasis2 2_Прайс" xfId="218" xr:uid="{00000000-0005-0000-0000-0000C3000000}"/>
    <cellStyle name="20% - Énfasis2 3" xfId="219" xr:uid="{00000000-0005-0000-0000-0000C4000000}"/>
    <cellStyle name="20% - Énfasis2 3 2" xfId="220" xr:uid="{00000000-0005-0000-0000-0000C5000000}"/>
    <cellStyle name="20% - Énfasis2 3 3" xfId="221" xr:uid="{00000000-0005-0000-0000-0000C6000000}"/>
    <cellStyle name="20% - Énfasis2 3_Прайс" xfId="222" xr:uid="{00000000-0005-0000-0000-0000C7000000}"/>
    <cellStyle name="20% - Énfasis2 4" xfId="223" xr:uid="{00000000-0005-0000-0000-0000C8000000}"/>
    <cellStyle name="20% - Énfasis2 4 2" xfId="224" xr:uid="{00000000-0005-0000-0000-0000C9000000}"/>
    <cellStyle name="20% - Énfasis2 4_Прайс" xfId="225" xr:uid="{00000000-0005-0000-0000-0000CA000000}"/>
    <cellStyle name="20% - Énfasis2 5" xfId="226" xr:uid="{00000000-0005-0000-0000-0000CB000000}"/>
    <cellStyle name="20% - Énfasis2_Прайс" xfId="227" xr:uid="{00000000-0005-0000-0000-0000CC000000}"/>
    <cellStyle name="20% - Énfasis3" xfId="228" xr:uid="{00000000-0005-0000-0000-0000CD000000}"/>
    <cellStyle name="20% - Énfasis3 2" xfId="229" xr:uid="{00000000-0005-0000-0000-0000CE000000}"/>
    <cellStyle name="20% - Énfasis3 2 2" xfId="230" xr:uid="{00000000-0005-0000-0000-0000CF000000}"/>
    <cellStyle name="20% - Énfasis3 2 3" xfId="231" xr:uid="{00000000-0005-0000-0000-0000D0000000}"/>
    <cellStyle name="20% - Énfasis3 2 4" xfId="232" xr:uid="{00000000-0005-0000-0000-0000D1000000}"/>
    <cellStyle name="20% - Énfasis3 2_Прайс" xfId="233" xr:uid="{00000000-0005-0000-0000-0000D2000000}"/>
    <cellStyle name="20% - Énfasis3 3" xfId="234" xr:uid="{00000000-0005-0000-0000-0000D3000000}"/>
    <cellStyle name="20% - Énfasis3 3 2" xfId="235" xr:uid="{00000000-0005-0000-0000-0000D4000000}"/>
    <cellStyle name="20% - Énfasis3 3 3" xfId="236" xr:uid="{00000000-0005-0000-0000-0000D5000000}"/>
    <cellStyle name="20% - Énfasis3 3_Прайс" xfId="237" xr:uid="{00000000-0005-0000-0000-0000D6000000}"/>
    <cellStyle name="20% - Énfasis3 4" xfId="238" xr:uid="{00000000-0005-0000-0000-0000D7000000}"/>
    <cellStyle name="20% - Énfasis3 4 2" xfId="239" xr:uid="{00000000-0005-0000-0000-0000D8000000}"/>
    <cellStyle name="20% - Énfasis3 4_Прайс" xfId="240" xr:uid="{00000000-0005-0000-0000-0000D9000000}"/>
    <cellStyle name="20% - Énfasis3 5" xfId="241" xr:uid="{00000000-0005-0000-0000-0000DA000000}"/>
    <cellStyle name="20% - Énfasis3_Прайс" xfId="242" xr:uid="{00000000-0005-0000-0000-0000DB000000}"/>
    <cellStyle name="20% - Énfasis4" xfId="243" xr:uid="{00000000-0005-0000-0000-0000DC000000}"/>
    <cellStyle name="20% - Énfasis4 2" xfId="244" xr:uid="{00000000-0005-0000-0000-0000DD000000}"/>
    <cellStyle name="20% - Énfasis4 2 2" xfId="245" xr:uid="{00000000-0005-0000-0000-0000DE000000}"/>
    <cellStyle name="20% - Énfasis4 2 3" xfId="246" xr:uid="{00000000-0005-0000-0000-0000DF000000}"/>
    <cellStyle name="20% - Énfasis4 2 4" xfId="247" xr:uid="{00000000-0005-0000-0000-0000E0000000}"/>
    <cellStyle name="20% - Énfasis4 2_Прайс" xfId="248" xr:uid="{00000000-0005-0000-0000-0000E1000000}"/>
    <cellStyle name="20% - Énfasis4 3" xfId="249" xr:uid="{00000000-0005-0000-0000-0000E2000000}"/>
    <cellStyle name="20% - Énfasis4 3 2" xfId="250" xr:uid="{00000000-0005-0000-0000-0000E3000000}"/>
    <cellStyle name="20% - Énfasis4 3 3" xfId="251" xr:uid="{00000000-0005-0000-0000-0000E4000000}"/>
    <cellStyle name="20% - Énfasis4 3_Прайс" xfId="252" xr:uid="{00000000-0005-0000-0000-0000E5000000}"/>
    <cellStyle name="20% - Énfasis4 4" xfId="253" xr:uid="{00000000-0005-0000-0000-0000E6000000}"/>
    <cellStyle name="20% - Énfasis4 4 2" xfId="254" xr:uid="{00000000-0005-0000-0000-0000E7000000}"/>
    <cellStyle name="20% - Énfasis4 4_Прайс" xfId="255" xr:uid="{00000000-0005-0000-0000-0000E8000000}"/>
    <cellStyle name="20% - Énfasis4 5" xfId="256" xr:uid="{00000000-0005-0000-0000-0000E9000000}"/>
    <cellStyle name="20% - Énfasis4_Прайс" xfId="257" xr:uid="{00000000-0005-0000-0000-0000EA000000}"/>
    <cellStyle name="20% - Énfasis5" xfId="258" xr:uid="{00000000-0005-0000-0000-0000EB000000}"/>
    <cellStyle name="20% - Énfasis5 2" xfId="259" xr:uid="{00000000-0005-0000-0000-0000EC000000}"/>
    <cellStyle name="20% - Énfasis5 2 2" xfId="260" xr:uid="{00000000-0005-0000-0000-0000ED000000}"/>
    <cellStyle name="20% - Énfasis5 2 3" xfId="261" xr:uid="{00000000-0005-0000-0000-0000EE000000}"/>
    <cellStyle name="20% - Énfasis5 2 4" xfId="262" xr:uid="{00000000-0005-0000-0000-0000EF000000}"/>
    <cellStyle name="20% - Énfasis5 2_Прайс" xfId="263" xr:uid="{00000000-0005-0000-0000-0000F0000000}"/>
    <cellStyle name="20% - Énfasis5 3" xfId="264" xr:uid="{00000000-0005-0000-0000-0000F1000000}"/>
    <cellStyle name="20% - Énfasis5 3 2" xfId="265" xr:uid="{00000000-0005-0000-0000-0000F2000000}"/>
    <cellStyle name="20% - Énfasis5 3 3" xfId="266" xr:uid="{00000000-0005-0000-0000-0000F3000000}"/>
    <cellStyle name="20% - Énfasis5 3_Прайс" xfId="267" xr:uid="{00000000-0005-0000-0000-0000F4000000}"/>
    <cellStyle name="20% - Énfasis5 4" xfId="268" xr:uid="{00000000-0005-0000-0000-0000F5000000}"/>
    <cellStyle name="20% - Énfasis5 4 2" xfId="269" xr:uid="{00000000-0005-0000-0000-0000F6000000}"/>
    <cellStyle name="20% - Énfasis5 4_Прайс" xfId="270" xr:uid="{00000000-0005-0000-0000-0000F7000000}"/>
    <cellStyle name="20% - Énfasis5 5" xfId="271" xr:uid="{00000000-0005-0000-0000-0000F8000000}"/>
    <cellStyle name="20% - Énfasis5_Прайс" xfId="272" xr:uid="{00000000-0005-0000-0000-0000F9000000}"/>
    <cellStyle name="20% - Énfasis6" xfId="273" xr:uid="{00000000-0005-0000-0000-0000FA000000}"/>
    <cellStyle name="20% - Énfasis6 2" xfId="274" xr:uid="{00000000-0005-0000-0000-0000FB000000}"/>
    <cellStyle name="20% - Énfasis6 2 2" xfId="275" xr:uid="{00000000-0005-0000-0000-0000FC000000}"/>
    <cellStyle name="20% - Énfasis6 2 3" xfId="276" xr:uid="{00000000-0005-0000-0000-0000FD000000}"/>
    <cellStyle name="20% - Énfasis6 2 4" xfId="277" xr:uid="{00000000-0005-0000-0000-0000FE000000}"/>
    <cellStyle name="20% - Énfasis6 2_Прайс" xfId="278" xr:uid="{00000000-0005-0000-0000-0000FF000000}"/>
    <cellStyle name="20% - Énfasis6 3" xfId="279" xr:uid="{00000000-0005-0000-0000-000000010000}"/>
    <cellStyle name="20% - Énfasis6 3 2" xfId="280" xr:uid="{00000000-0005-0000-0000-000001010000}"/>
    <cellStyle name="20% - Énfasis6 3 3" xfId="281" xr:uid="{00000000-0005-0000-0000-000002010000}"/>
    <cellStyle name="20% - Énfasis6 3_Прайс" xfId="282" xr:uid="{00000000-0005-0000-0000-000003010000}"/>
    <cellStyle name="20% - Énfasis6 4" xfId="283" xr:uid="{00000000-0005-0000-0000-000004010000}"/>
    <cellStyle name="20% - Énfasis6 4 2" xfId="284" xr:uid="{00000000-0005-0000-0000-000005010000}"/>
    <cellStyle name="20% - Énfasis6 4_Прайс" xfId="285" xr:uid="{00000000-0005-0000-0000-000006010000}"/>
    <cellStyle name="20% - Énfasis6 5" xfId="286" xr:uid="{00000000-0005-0000-0000-000007010000}"/>
    <cellStyle name="20% - Énfasis6_Прайс" xfId="287" xr:uid="{00000000-0005-0000-0000-000008010000}"/>
    <cellStyle name="20% - Акцент1 2" xfId="288" xr:uid="{00000000-0005-0000-0000-000009010000}"/>
    <cellStyle name="20% - Акцент1 2 2" xfId="289" xr:uid="{00000000-0005-0000-0000-00000A010000}"/>
    <cellStyle name="20% - Акцент2 2" xfId="290" xr:uid="{00000000-0005-0000-0000-00000B010000}"/>
    <cellStyle name="20% - Акцент2 2 2" xfId="291" xr:uid="{00000000-0005-0000-0000-00000C010000}"/>
    <cellStyle name="20% - Акцент3 2" xfId="292" xr:uid="{00000000-0005-0000-0000-00000D010000}"/>
    <cellStyle name="20% - Акцент3 2 2" xfId="293" xr:uid="{00000000-0005-0000-0000-00000E010000}"/>
    <cellStyle name="20% - Акцент4 2" xfId="294" xr:uid="{00000000-0005-0000-0000-00000F010000}"/>
    <cellStyle name="20% - Акцент4 2 2" xfId="295" xr:uid="{00000000-0005-0000-0000-000010010000}"/>
    <cellStyle name="20% - Акцент5 2" xfId="296" xr:uid="{00000000-0005-0000-0000-000011010000}"/>
    <cellStyle name="20% - Акцент5 2 2" xfId="297" xr:uid="{00000000-0005-0000-0000-000012010000}"/>
    <cellStyle name="20% - Акцент6 2" xfId="298" xr:uid="{00000000-0005-0000-0000-000013010000}"/>
    <cellStyle name="20% - Акцент6 2 2" xfId="299" xr:uid="{00000000-0005-0000-0000-000014010000}"/>
    <cellStyle name="40% - Accent1" xfId="300" xr:uid="{00000000-0005-0000-0000-000015010000}"/>
    <cellStyle name="40% - Accent1 2" xfId="301" xr:uid="{00000000-0005-0000-0000-000016010000}"/>
    <cellStyle name="40% - Accent1 3" xfId="302" xr:uid="{00000000-0005-0000-0000-000017010000}"/>
    <cellStyle name="40% - Accent2" xfId="303" xr:uid="{00000000-0005-0000-0000-000018010000}"/>
    <cellStyle name="40% - Accent2 2" xfId="304" xr:uid="{00000000-0005-0000-0000-000019010000}"/>
    <cellStyle name="40% - Accent2 3" xfId="305" xr:uid="{00000000-0005-0000-0000-00001A010000}"/>
    <cellStyle name="40% - Accent3" xfId="306" xr:uid="{00000000-0005-0000-0000-00001B010000}"/>
    <cellStyle name="40% - Accent3 2" xfId="307" xr:uid="{00000000-0005-0000-0000-00001C010000}"/>
    <cellStyle name="40% - Accent3 3" xfId="308" xr:uid="{00000000-0005-0000-0000-00001D010000}"/>
    <cellStyle name="40% - Accent4" xfId="309" xr:uid="{00000000-0005-0000-0000-00001E010000}"/>
    <cellStyle name="40% - Accent4 2" xfId="310" xr:uid="{00000000-0005-0000-0000-00001F010000}"/>
    <cellStyle name="40% - Accent4 3" xfId="311" xr:uid="{00000000-0005-0000-0000-000020010000}"/>
    <cellStyle name="40% - Accent5" xfId="312" xr:uid="{00000000-0005-0000-0000-000021010000}"/>
    <cellStyle name="40% - Accent5 2" xfId="313" xr:uid="{00000000-0005-0000-0000-000022010000}"/>
    <cellStyle name="40% - Accent5 3" xfId="314" xr:uid="{00000000-0005-0000-0000-000023010000}"/>
    <cellStyle name="40% - Accent6" xfId="315" xr:uid="{00000000-0005-0000-0000-000024010000}"/>
    <cellStyle name="40% - Accent6 2" xfId="316" xr:uid="{00000000-0005-0000-0000-000025010000}"/>
    <cellStyle name="40% - Accent6 3" xfId="317" xr:uid="{00000000-0005-0000-0000-000026010000}"/>
    <cellStyle name="40% - Akzent1" xfId="318" xr:uid="{00000000-0005-0000-0000-000027010000}"/>
    <cellStyle name="40% - Akzent2" xfId="319" xr:uid="{00000000-0005-0000-0000-000028010000}"/>
    <cellStyle name="40% - Akzent3" xfId="320" xr:uid="{00000000-0005-0000-0000-000029010000}"/>
    <cellStyle name="40% - Akzent4" xfId="321" xr:uid="{00000000-0005-0000-0000-00002A010000}"/>
    <cellStyle name="40% - Akzent5" xfId="322" xr:uid="{00000000-0005-0000-0000-00002B010000}"/>
    <cellStyle name="40% - Akzent6" xfId="323" xr:uid="{00000000-0005-0000-0000-00002C010000}"/>
    <cellStyle name="40% - Énfasis1" xfId="324" xr:uid="{00000000-0005-0000-0000-00002D010000}"/>
    <cellStyle name="40% - Énfasis1 2" xfId="325" xr:uid="{00000000-0005-0000-0000-00002E010000}"/>
    <cellStyle name="40% - Énfasis1 2 2" xfId="326" xr:uid="{00000000-0005-0000-0000-00002F010000}"/>
    <cellStyle name="40% - Énfasis1 2 3" xfId="327" xr:uid="{00000000-0005-0000-0000-000030010000}"/>
    <cellStyle name="40% - Énfasis1 2 4" xfId="328" xr:uid="{00000000-0005-0000-0000-000031010000}"/>
    <cellStyle name="40% - Énfasis1 2_Прайс" xfId="329" xr:uid="{00000000-0005-0000-0000-000032010000}"/>
    <cellStyle name="40% - Énfasis1 3" xfId="330" xr:uid="{00000000-0005-0000-0000-000033010000}"/>
    <cellStyle name="40% - Énfasis1 3 2" xfId="331" xr:uid="{00000000-0005-0000-0000-000034010000}"/>
    <cellStyle name="40% - Énfasis1 3 3" xfId="332" xr:uid="{00000000-0005-0000-0000-000035010000}"/>
    <cellStyle name="40% - Énfasis1 3_Прайс" xfId="333" xr:uid="{00000000-0005-0000-0000-000036010000}"/>
    <cellStyle name="40% - Énfasis1 4" xfId="334" xr:uid="{00000000-0005-0000-0000-000037010000}"/>
    <cellStyle name="40% - Énfasis1 4 2" xfId="335" xr:uid="{00000000-0005-0000-0000-000038010000}"/>
    <cellStyle name="40% - Énfasis1 4_Прайс" xfId="336" xr:uid="{00000000-0005-0000-0000-000039010000}"/>
    <cellStyle name="40% - Énfasis1 5" xfId="337" xr:uid="{00000000-0005-0000-0000-00003A010000}"/>
    <cellStyle name="40% - Énfasis1_Прайс" xfId="338" xr:uid="{00000000-0005-0000-0000-00003B010000}"/>
    <cellStyle name="40% - Énfasis2" xfId="339" xr:uid="{00000000-0005-0000-0000-00003C010000}"/>
    <cellStyle name="40% - Énfasis2 2" xfId="340" xr:uid="{00000000-0005-0000-0000-00003D010000}"/>
    <cellStyle name="40% - Énfasis2 2 2" xfId="341" xr:uid="{00000000-0005-0000-0000-00003E010000}"/>
    <cellStyle name="40% - Énfasis2 2 3" xfId="342" xr:uid="{00000000-0005-0000-0000-00003F010000}"/>
    <cellStyle name="40% - Énfasis2 2 4" xfId="343" xr:uid="{00000000-0005-0000-0000-000040010000}"/>
    <cellStyle name="40% - Énfasis2 2_Прайс" xfId="344" xr:uid="{00000000-0005-0000-0000-000041010000}"/>
    <cellStyle name="40% - Énfasis2 3" xfId="345" xr:uid="{00000000-0005-0000-0000-000042010000}"/>
    <cellStyle name="40% - Énfasis2 3 2" xfId="346" xr:uid="{00000000-0005-0000-0000-000043010000}"/>
    <cellStyle name="40% - Énfasis2 3 3" xfId="347" xr:uid="{00000000-0005-0000-0000-000044010000}"/>
    <cellStyle name="40% - Énfasis2 3_Прайс" xfId="348" xr:uid="{00000000-0005-0000-0000-000045010000}"/>
    <cellStyle name="40% - Énfasis2 4" xfId="349" xr:uid="{00000000-0005-0000-0000-000046010000}"/>
    <cellStyle name="40% - Énfasis2 4 2" xfId="350" xr:uid="{00000000-0005-0000-0000-000047010000}"/>
    <cellStyle name="40% - Énfasis2 4_Прайс" xfId="351" xr:uid="{00000000-0005-0000-0000-000048010000}"/>
    <cellStyle name="40% - Énfasis2 5" xfId="352" xr:uid="{00000000-0005-0000-0000-000049010000}"/>
    <cellStyle name="40% - Énfasis2_Прайс" xfId="353" xr:uid="{00000000-0005-0000-0000-00004A010000}"/>
    <cellStyle name="40% - Énfasis3" xfId="354" xr:uid="{00000000-0005-0000-0000-00004B010000}"/>
    <cellStyle name="40% - Énfasis3 2" xfId="355" xr:uid="{00000000-0005-0000-0000-00004C010000}"/>
    <cellStyle name="40% - Énfasis3 2 2" xfId="356" xr:uid="{00000000-0005-0000-0000-00004D010000}"/>
    <cellStyle name="40% - Énfasis3 2 3" xfId="357" xr:uid="{00000000-0005-0000-0000-00004E010000}"/>
    <cellStyle name="40% - Énfasis3 2 4" xfId="358" xr:uid="{00000000-0005-0000-0000-00004F010000}"/>
    <cellStyle name="40% - Énfasis3 2_Прайс" xfId="359" xr:uid="{00000000-0005-0000-0000-000050010000}"/>
    <cellStyle name="40% - Énfasis3 3" xfId="360" xr:uid="{00000000-0005-0000-0000-000051010000}"/>
    <cellStyle name="40% - Énfasis3 3 2" xfId="361" xr:uid="{00000000-0005-0000-0000-000052010000}"/>
    <cellStyle name="40% - Énfasis3 3 3" xfId="362" xr:uid="{00000000-0005-0000-0000-000053010000}"/>
    <cellStyle name="40% - Énfasis3 3_Прайс" xfId="363" xr:uid="{00000000-0005-0000-0000-000054010000}"/>
    <cellStyle name="40% - Énfasis3 4" xfId="364" xr:uid="{00000000-0005-0000-0000-000055010000}"/>
    <cellStyle name="40% - Énfasis3 4 2" xfId="365" xr:uid="{00000000-0005-0000-0000-000056010000}"/>
    <cellStyle name="40% - Énfasis3 4_Прайс" xfId="366" xr:uid="{00000000-0005-0000-0000-000057010000}"/>
    <cellStyle name="40% - Énfasis3 5" xfId="367" xr:uid="{00000000-0005-0000-0000-000058010000}"/>
    <cellStyle name="40% - Énfasis3_Прайс" xfId="368" xr:uid="{00000000-0005-0000-0000-000059010000}"/>
    <cellStyle name="40% - Énfasis4" xfId="369" xr:uid="{00000000-0005-0000-0000-00005A010000}"/>
    <cellStyle name="40% - Énfasis4 2" xfId="370" xr:uid="{00000000-0005-0000-0000-00005B010000}"/>
    <cellStyle name="40% - Énfasis4 2 2" xfId="371" xr:uid="{00000000-0005-0000-0000-00005C010000}"/>
    <cellStyle name="40% - Énfasis4 2 3" xfId="372" xr:uid="{00000000-0005-0000-0000-00005D010000}"/>
    <cellStyle name="40% - Énfasis4 2 4" xfId="373" xr:uid="{00000000-0005-0000-0000-00005E010000}"/>
    <cellStyle name="40% - Énfasis4 2_Прайс" xfId="374" xr:uid="{00000000-0005-0000-0000-00005F010000}"/>
    <cellStyle name="40% - Énfasis4 3" xfId="375" xr:uid="{00000000-0005-0000-0000-000060010000}"/>
    <cellStyle name="40% - Énfasis4 3 2" xfId="376" xr:uid="{00000000-0005-0000-0000-000061010000}"/>
    <cellStyle name="40% - Énfasis4 3 3" xfId="377" xr:uid="{00000000-0005-0000-0000-000062010000}"/>
    <cellStyle name="40% - Énfasis4 3_Прайс" xfId="378" xr:uid="{00000000-0005-0000-0000-000063010000}"/>
    <cellStyle name="40% - Énfasis4 4" xfId="379" xr:uid="{00000000-0005-0000-0000-000064010000}"/>
    <cellStyle name="40% - Énfasis4 4 2" xfId="380" xr:uid="{00000000-0005-0000-0000-000065010000}"/>
    <cellStyle name="40% - Énfasis4 4_Прайс" xfId="381" xr:uid="{00000000-0005-0000-0000-000066010000}"/>
    <cellStyle name="40% - Énfasis4 5" xfId="382" xr:uid="{00000000-0005-0000-0000-000067010000}"/>
    <cellStyle name="40% - Énfasis4_Прайс" xfId="383" xr:uid="{00000000-0005-0000-0000-000068010000}"/>
    <cellStyle name="40% - Énfasis5" xfId="384" xr:uid="{00000000-0005-0000-0000-000069010000}"/>
    <cellStyle name="40% - Énfasis5 2" xfId="385" xr:uid="{00000000-0005-0000-0000-00006A010000}"/>
    <cellStyle name="40% - Énfasis5 2 2" xfId="386" xr:uid="{00000000-0005-0000-0000-00006B010000}"/>
    <cellStyle name="40% - Énfasis5 2 3" xfId="387" xr:uid="{00000000-0005-0000-0000-00006C010000}"/>
    <cellStyle name="40% - Énfasis5 2 4" xfId="388" xr:uid="{00000000-0005-0000-0000-00006D010000}"/>
    <cellStyle name="40% - Énfasis5 2_Прайс" xfId="389" xr:uid="{00000000-0005-0000-0000-00006E010000}"/>
    <cellStyle name="40% - Énfasis5 3" xfId="390" xr:uid="{00000000-0005-0000-0000-00006F010000}"/>
    <cellStyle name="40% - Énfasis5 3 2" xfId="391" xr:uid="{00000000-0005-0000-0000-000070010000}"/>
    <cellStyle name="40% - Énfasis5 3 3" xfId="392" xr:uid="{00000000-0005-0000-0000-000071010000}"/>
    <cellStyle name="40% - Énfasis5 3_Прайс" xfId="393" xr:uid="{00000000-0005-0000-0000-000072010000}"/>
    <cellStyle name="40% - Énfasis5 4" xfId="394" xr:uid="{00000000-0005-0000-0000-000073010000}"/>
    <cellStyle name="40% - Énfasis5 4 2" xfId="395" xr:uid="{00000000-0005-0000-0000-000074010000}"/>
    <cellStyle name="40% - Énfasis5 4_Прайс" xfId="396" xr:uid="{00000000-0005-0000-0000-000075010000}"/>
    <cellStyle name="40% - Énfasis5 5" xfId="397" xr:uid="{00000000-0005-0000-0000-000076010000}"/>
    <cellStyle name="40% - Énfasis5_Прайс" xfId="398" xr:uid="{00000000-0005-0000-0000-000077010000}"/>
    <cellStyle name="40% - Énfasis6" xfId="399" xr:uid="{00000000-0005-0000-0000-000078010000}"/>
    <cellStyle name="40% - Énfasis6 2" xfId="400" xr:uid="{00000000-0005-0000-0000-000079010000}"/>
    <cellStyle name="40% - Énfasis6 2 2" xfId="401" xr:uid="{00000000-0005-0000-0000-00007A010000}"/>
    <cellStyle name="40% - Énfasis6 2 3" xfId="402" xr:uid="{00000000-0005-0000-0000-00007B010000}"/>
    <cellStyle name="40% - Énfasis6 2 4" xfId="403" xr:uid="{00000000-0005-0000-0000-00007C010000}"/>
    <cellStyle name="40% - Énfasis6 2_Прайс" xfId="404" xr:uid="{00000000-0005-0000-0000-00007D010000}"/>
    <cellStyle name="40% - Énfasis6 3" xfId="405" xr:uid="{00000000-0005-0000-0000-00007E010000}"/>
    <cellStyle name="40% - Énfasis6 3 2" xfId="406" xr:uid="{00000000-0005-0000-0000-00007F010000}"/>
    <cellStyle name="40% - Énfasis6 3 3" xfId="407" xr:uid="{00000000-0005-0000-0000-000080010000}"/>
    <cellStyle name="40% - Énfasis6 3_Прайс" xfId="408" xr:uid="{00000000-0005-0000-0000-000081010000}"/>
    <cellStyle name="40% - Énfasis6 4" xfId="409" xr:uid="{00000000-0005-0000-0000-000082010000}"/>
    <cellStyle name="40% - Énfasis6 4 2" xfId="410" xr:uid="{00000000-0005-0000-0000-000083010000}"/>
    <cellStyle name="40% - Énfasis6 4_Прайс" xfId="411" xr:uid="{00000000-0005-0000-0000-000084010000}"/>
    <cellStyle name="40% - Énfasis6 5" xfId="412" xr:uid="{00000000-0005-0000-0000-000085010000}"/>
    <cellStyle name="40% - Énfasis6_Прайс" xfId="413" xr:uid="{00000000-0005-0000-0000-000086010000}"/>
    <cellStyle name="40% - Акцент1 2" xfId="414" xr:uid="{00000000-0005-0000-0000-000087010000}"/>
    <cellStyle name="40% - Акцент1 2 2" xfId="415" xr:uid="{00000000-0005-0000-0000-000088010000}"/>
    <cellStyle name="40% - Акцент2 2" xfId="416" xr:uid="{00000000-0005-0000-0000-000089010000}"/>
    <cellStyle name="40% - Акцент2 2 2" xfId="417" xr:uid="{00000000-0005-0000-0000-00008A010000}"/>
    <cellStyle name="40% - Акцент3 2" xfId="418" xr:uid="{00000000-0005-0000-0000-00008B010000}"/>
    <cellStyle name="40% - Акцент3 2 2" xfId="419" xr:uid="{00000000-0005-0000-0000-00008C010000}"/>
    <cellStyle name="40% - Акцент4 2" xfId="420" xr:uid="{00000000-0005-0000-0000-00008D010000}"/>
    <cellStyle name="40% - Акцент4 2 2" xfId="421" xr:uid="{00000000-0005-0000-0000-00008E010000}"/>
    <cellStyle name="40% - Акцент5 2" xfId="422" xr:uid="{00000000-0005-0000-0000-00008F010000}"/>
    <cellStyle name="40% - Акцент5 2 2" xfId="423" xr:uid="{00000000-0005-0000-0000-000090010000}"/>
    <cellStyle name="40% - Акцент6 2" xfId="424" xr:uid="{00000000-0005-0000-0000-000091010000}"/>
    <cellStyle name="40% - Акцент6 2 2" xfId="425" xr:uid="{00000000-0005-0000-0000-000092010000}"/>
    <cellStyle name="60% - Accent1" xfId="426" xr:uid="{00000000-0005-0000-0000-000093010000}"/>
    <cellStyle name="60% - Accent1 2" xfId="427" xr:uid="{00000000-0005-0000-0000-000094010000}"/>
    <cellStyle name="60% - Accent2" xfId="428" xr:uid="{00000000-0005-0000-0000-000095010000}"/>
    <cellStyle name="60% - Accent2 2" xfId="429" xr:uid="{00000000-0005-0000-0000-000096010000}"/>
    <cellStyle name="60% - Accent3" xfId="430" xr:uid="{00000000-0005-0000-0000-000097010000}"/>
    <cellStyle name="60% - Accent3 2" xfId="431" xr:uid="{00000000-0005-0000-0000-000098010000}"/>
    <cellStyle name="60% - Accent4" xfId="432" xr:uid="{00000000-0005-0000-0000-000099010000}"/>
    <cellStyle name="60% - Accent4 2" xfId="433" xr:uid="{00000000-0005-0000-0000-00009A010000}"/>
    <cellStyle name="60% - Accent5" xfId="434" xr:uid="{00000000-0005-0000-0000-00009B010000}"/>
    <cellStyle name="60% - Accent5 2" xfId="435" xr:uid="{00000000-0005-0000-0000-00009C010000}"/>
    <cellStyle name="60% - Accent6" xfId="436" xr:uid="{00000000-0005-0000-0000-00009D010000}"/>
    <cellStyle name="60% - Accent6 2" xfId="437" xr:uid="{00000000-0005-0000-0000-00009E010000}"/>
    <cellStyle name="60% - Akzent1" xfId="438" xr:uid="{00000000-0005-0000-0000-00009F010000}"/>
    <cellStyle name="60% - Akzent2" xfId="439" xr:uid="{00000000-0005-0000-0000-0000A0010000}"/>
    <cellStyle name="60% - Akzent3" xfId="440" xr:uid="{00000000-0005-0000-0000-0000A1010000}"/>
    <cellStyle name="60% - Akzent4" xfId="441" xr:uid="{00000000-0005-0000-0000-0000A2010000}"/>
    <cellStyle name="60% - Akzent5" xfId="442" xr:uid="{00000000-0005-0000-0000-0000A3010000}"/>
    <cellStyle name="60% - Akzent6" xfId="443" xr:uid="{00000000-0005-0000-0000-0000A4010000}"/>
    <cellStyle name="60% - Énfasis1" xfId="444" xr:uid="{00000000-0005-0000-0000-0000A5010000}"/>
    <cellStyle name="60% - Énfasis1 2" xfId="445" xr:uid="{00000000-0005-0000-0000-0000A6010000}"/>
    <cellStyle name="60% - Énfasis1 2 2" xfId="446" xr:uid="{00000000-0005-0000-0000-0000A7010000}"/>
    <cellStyle name="60% - Énfasis1 2 3" xfId="447" xr:uid="{00000000-0005-0000-0000-0000A8010000}"/>
    <cellStyle name="60% - Énfasis1 2 4" xfId="448" xr:uid="{00000000-0005-0000-0000-0000A9010000}"/>
    <cellStyle name="60% - Énfasis1 2_Прайс" xfId="449" xr:uid="{00000000-0005-0000-0000-0000AA010000}"/>
    <cellStyle name="60% - Énfasis1 3" xfId="450" xr:uid="{00000000-0005-0000-0000-0000AB010000}"/>
    <cellStyle name="60% - Énfasis1 3 2" xfId="451" xr:uid="{00000000-0005-0000-0000-0000AC010000}"/>
    <cellStyle name="60% - Énfasis1 3 3" xfId="452" xr:uid="{00000000-0005-0000-0000-0000AD010000}"/>
    <cellStyle name="60% - Énfasis1 3_Прайс" xfId="453" xr:uid="{00000000-0005-0000-0000-0000AE010000}"/>
    <cellStyle name="60% - Énfasis1 4" xfId="454" xr:uid="{00000000-0005-0000-0000-0000AF010000}"/>
    <cellStyle name="60% - Énfasis1 4 2" xfId="455" xr:uid="{00000000-0005-0000-0000-0000B0010000}"/>
    <cellStyle name="60% - Énfasis1 4_Прайс" xfId="456" xr:uid="{00000000-0005-0000-0000-0000B1010000}"/>
    <cellStyle name="60% - Énfasis1 5" xfId="457" xr:uid="{00000000-0005-0000-0000-0000B2010000}"/>
    <cellStyle name="60% - Énfasis1_Прайс" xfId="458" xr:uid="{00000000-0005-0000-0000-0000B3010000}"/>
    <cellStyle name="60% - Énfasis2" xfId="459" xr:uid="{00000000-0005-0000-0000-0000B4010000}"/>
    <cellStyle name="60% - Énfasis2 2" xfId="460" xr:uid="{00000000-0005-0000-0000-0000B5010000}"/>
    <cellStyle name="60% - Énfasis2 2 2" xfId="461" xr:uid="{00000000-0005-0000-0000-0000B6010000}"/>
    <cellStyle name="60% - Énfasis2 2 3" xfId="462" xr:uid="{00000000-0005-0000-0000-0000B7010000}"/>
    <cellStyle name="60% - Énfasis2 2 4" xfId="463" xr:uid="{00000000-0005-0000-0000-0000B8010000}"/>
    <cellStyle name="60% - Énfasis2 2_Прайс" xfId="464" xr:uid="{00000000-0005-0000-0000-0000B9010000}"/>
    <cellStyle name="60% - Énfasis2 3" xfId="465" xr:uid="{00000000-0005-0000-0000-0000BA010000}"/>
    <cellStyle name="60% - Énfasis2 3 2" xfId="466" xr:uid="{00000000-0005-0000-0000-0000BB010000}"/>
    <cellStyle name="60% - Énfasis2 3 3" xfId="467" xr:uid="{00000000-0005-0000-0000-0000BC010000}"/>
    <cellStyle name="60% - Énfasis2 3_Прайс" xfId="468" xr:uid="{00000000-0005-0000-0000-0000BD010000}"/>
    <cellStyle name="60% - Énfasis2 4" xfId="469" xr:uid="{00000000-0005-0000-0000-0000BE010000}"/>
    <cellStyle name="60% - Énfasis2 4 2" xfId="470" xr:uid="{00000000-0005-0000-0000-0000BF010000}"/>
    <cellStyle name="60% - Énfasis2 4_Прайс" xfId="471" xr:uid="{00000000-0005-0000-0000-0000C0010000}"/>
    <cellStyle name="60% - Énfasis2 5" xfId="472" xr:uid="{00000000-0005-0000-0000-0000C1010000}"/>
    <cellStyle name="60% - Énfasis2_Прайс" xfId="473" xr:uid="{00000000-0005-0000-0000-0000C2010000}"/>
    <cellStyle name="60% - Énfasis3" xfId="474" xr:uid="{00000000-0005-0000-0000-0000C3010000}"/>
    <cellStyle name="60% - Énfasis3 2" xfId="475" xr:uid="{00000000-0005-0000-0000-0000C4010000}"/>
    <cellStyle name="60% - Énfasis3 2 2" xfId="476" xr:uid="{00000000-0005-0000-0000-0000C5010000}"/>
    <cellStyle name="60% - Énfasis3 2 3" xfId="477" xr:uid="{00000000-0005-0000-0000-0000C6010000}"/>
    <cellStyle name="60% - Énfasis3 2 4" xfId="478" xr:uid="{00000000-0005-0000-0000-0000C7010000}"/>
    <cellStyle name="60% - Énfasis3 2_Прайс" xfId="479" xr:uid="{00000000-0005-0000-0000-0000C8010000}"/>
    <cellStyle name="60% - Énfasis3 3" xfId="480" xr:uid="{00000000-0005-0000-0000-0000C9010000}"/>
    <cellStyle name="60% - Énfasis3 3 2" xfId="481" xr:uid="{00000000-0005-0000-0000-0000CA010000}"/>
    <cellStyle name="60% - Énfasis3 3 3" xfId="482" xr:uid="{00000000-0005-0000-0000-0000CB010000}"/>
    <cellStyle name="60% - Énfasis3 3_Прайс" xfId="483" xr:uid="{00000000-0005-0000-0000-0000CC010000}"/>
    <cellStyle name="60% - Énfasis3 4" xfId="484" xr:uid="{00000000-0005-0000-0000-0000CD010000}"/>
    <cellStyle name="60% - Énfasis3 4 2" xfId="485" xr:uid="{00000000-0005-0000-0000-0000CE010000}"/>
    <cellStyle name="60% - Énfasis3 4_Прайс" xfId="486" xr:uid="{00000000-0005-0000-0000-0000CF010000}"/>
    <cellStyle name="60% - Énfasis3 5" xfId="487" xr:uid="{00000000-0005-0000-0000-0000D0010000}"/>
    <cellStyle name="60% - Énfasis3_Прайс" xfId="488" xr:uid="{00000000-0005-0000-0000-0000D1010000}"/>
    <cellStyle name="60% - Énfasis4" xfId="489" xr:uid="{00000000-0005-0000-0000-0000D2010000}"/>
    <cellStyle name="60% - Énfasis4 2" xfId="490" xr:uid="{00000000-0005-0000-0000-0000D3010000}"/>
    <cellStyle name="60% - Énfasis4 2 2" xfId="491" xr:uid="{00000000-0005-0000-0000-0000D4010000}"/>
    <cellStyle name="60% - Énfasis4 2 3" xfId="492" xr:uid="{00000000-0005-0000-0000-0000D5010000}"/>
    <cellStyle name="60% - Énfasis4 2 4" xfId="493" xr:uid="{00000000-0005-0000-0000-0000D6010000}"/>
    <cellStyle name="60% - Énfasis4 2_Прайс" xfId="494" xr:uid="{00000000-0005-0000-0000-0000D7010000}"/>
    <cellStyle name="60% - Énfasis4 3" xfId="495" xr:uid="{00000000-0005-0000-0000-0000D8010000}"/>
    <cellStyle name="60% - Énfasis4 3 2" xfId="496" xr:uid="{00000000-0005-0000-0000-0000D9010000}"/>
    <cellStyle name="60% - Énfasis4 3 3" xfId="497" xr:uid="{00000000-0005-0000-0000-0000DA010000}"/>
    <cellStyle name="60% - Énfasis4 3_Прайс" xfId="498" xr:uid="{00000000-0005-0000-0000-0000DB010000}"/>
    <cellStyle name="60% - Énfasis4 4" xfId="499" xr:uid="{00000000-0005-0000-0000-0000DC010000}"/>
    <cellStyle name="60% - Énfasis4 4 2" xfId="500" xr:uid="{00000000-0005-0000-0000-0000DD010000}"/>
    <cellStyle name="60% - Énfasis4 4_Прайс" xfId="501" xr:uid="{00000000-0005-0000-0000-0000DE010000}"/>
    <cellStyle name="60% - Énfasis4 5" xfId="502" xr:uid="{00000000-0005-0000-0000-0000DF010000}"/>
    <cellStyle name="60% - Énfasis4_Прайс" xfId="503" xr:uid="{00000000-0005-0000-0000-0000E0010000}"/>
    <cellStyle name="60% - Énfasis5" xfId="504" xr:uid="{00000000-0005-0000-0000-0000E1010000}"/>
    <cellStyle name="60% - Énfasis5 2" xfId="505" xr:uid="{00000000-0005-0000-0000-0000E2010000}"/>
    <cellStyle name="60% - Énfasis5 2 2" xfId="506" xr:uid="{00000000-0005-0000-0000-0000E3010000}"/>
    <cellStyle name="60% - Énfasis5 2 3" xfId="507" xr:uid="{00000000-0005-0000-0000-0000E4010000}"/>
    <cellStyle name="60% - Énfasis5 2 4" xfId="508" xr:uid="{00000000-0005-0000-0000-0000E5010000}"/>
    <cellStyle name="60% - Énfasis5 2_Прайс" xfId="509" xr:uid="{00000000-0005-0000-0000-0000E6010000}"/>
    <cellStyle name="60% - Énfasis5 3" xfId="510" xr:uid="{00000000-0005-0000-0000-0000E7010000}"/>
    <cellStyle name="60% - Énfasis5 3 2" xfId="511" xr:uid="{00000000-0005-0000-0000-0000E8010000}"/>
    <cellStyle name="60% - Énfasis5 3 3" xfId="512" xr:uid="{00000000-0005-0000-0000-0000E9010000}"/>
    <cellStyle name="60% - Énfasis5 3_Прайс" xfId="513" xr:uid="{00000000-0005-0000-0000-0000EA010000}"/>
    <cellStyle name="60% - Énfasis5 4" xfId="514" xr:uid="{00000000-0005-0000-0000-0000EB010000}"/>
    <cellStyle name="60% - Énfasis5 4 2" xfId="515" xr:uid="{00000000-0005-0000-0000-0000EC010000}"/>
    <cellStyle name="60% - Énfasis5 4_Прайс" xfId="516" xr:uid="{00000000-0005-0000-0000-0000ED010000}"/>
    <cellStyle name="60% - Énfasis5 5" xfId="517" xr:uid="{00000000-0005-0000-0000-0000EE010000}"/>
    <cellStyle name="60% - Énfasis5_Прайс" xfId="518" xr:uid="{00000000-0005-0000-0000-0000EF010000}"/>
    <cellStyle name="60% - Énfasis6" xfId="519" xr:uid="{00000000-0005-0000-0000-0000F0010000}"/>
    <cellStyle name="60% - Énfasis6 2" xfId="520" xr:uid="{00000000-0005-0000-0000-0000F1010000}"/>
    <cellStyle name="60% - Énfasis6 2 2" xfId="521" xr:uid="{00000000-0005-0000-0000-0000F2010000}"/>
    <cellStyle name="60% - Énfasis6 2 3" xfId="522" xr:uid="{00000000-0005-0000-0000-0000F3010000}"/>
    <cellStyle name="60% - Énfasis6 2 4" xfId="523" xr:uid="{00000000-0005-0000-0000-0000F4010000}"/>
    <cellStyle name="60% - Énfasis6 2_Прайс" xfId="524" xr:uid="{00000000-0005-0000-0000-0000F5010000}"/>
    <cellStyle name="60% - Énfasis6 3" xfId="525" xr:uid="{00000000-0005-0000-0000-0000F6010000}"/>
    <cellStyle name="60% - Énfasis6 3 2" xfId="526" xr:uid="{00000000-0005-0000-0000-0000F7010000}"/>
    <cellStyle name="60% - Énfasis6 3 3" xfId="527" xr:uid="{00000000-0005-0000-0000-0000F8010000}"/>
    <cellStyle name="60% - Énfasis6 3_Прайс" xfId="528" xr:uid="{00000000-0005-0000-0000-0000F9010000}"/>
    <cellStyle name="60% - Énfasis6 4" xfId="529" xr:uid="{00000000-0005-0000-0000-0000FA010000}"/>
    <cellStyle name="60% - Énfasis6 4 2" xfId="530" xr:uid="{00000000-0005-0000-0000-0000FB010000}"/>
    <cellStyle name="60% - Énfasis6 4_Прайс" xfId="531" xr:uid="{00000000-0005-0000-0000-0000FC010000}"/>
    <cellStyle name="60% - Énfasis6 5" xfId="532" xr:uid="{00000000-0005-0000-0000-0000FD010000}"/>
    <cellStyle name="60% - Énfasis6_Прайс" xfId="533" xr:uid="{00000000-0005-0000-0000-0000FE010000}"/>
    <cellStyle name="60% - Акцент1 2" xfId="534" xr:uid="{00000000-0005-0000-0000-0000FF010000}"/>
    <cellStyle name="60% - Акцент2 2" xfId="535" xr:uid="{00000000-0005-0000-0000-000000020000}"/>
    <cellStyle name="60% - Акцент3 2" xfId="536" xr:uid="{00000000-0005-0000-0000-000001020000}"/>
    <cellStyle name="60% - Акцент4 2" xfId="537" xr:uid="{00000000-0005-0000-0000-000002020000}"/>
    <cellStyle name="60% - Акцент5 2" xfId="538" xr:uid="{00000000-0005-0000-0000-000003020000}"/>
    <cellStyle name="60% - Акцент6 2" xfId="539" xr:uid="{00000000-0005-0000-0000-000004020000}"/>
    <cellStyle name="Accent1" xfId="540" xr:uid="{00000000-0005-0000-0000-000005020000}"/>
    <cellStyle name="Accent1 - 20%" xfId="541" xr:uid="{00000000-0005-0000-0000-000006020000}"/>
    <cellStyle name="Accent1 - 40%" xfId="542" xr:uid="{00000000-0005-0000-0000-000007020000}"/>
    <cellStyle name="Accent1 - 60%" xfId="543" xr:uid="{00000000-0005-0000-0000-000008020000}"/>
    <cellStyle name="Accent1 10" xfId="544" xr:uid="{00000000-0005-0000-0000-000009020000}"/>
    <cellStyle name="Accent1 11" xfId="545" xr:uid="{00000000-0005-0000-0000-00000A020000}"/>
    <cellStyle name="Accent1 12" xfId="546" xr:uid="{00000000-0005-0000-0000-00000B020000}"/>
    <cellStyle name="Accent1 13" xfId="547" xr:uid="{00000000-0005-0000-0000-00000C020000}"/>
    <cellStyle name="Accent1 14" xfId="548" xr:uid="{00000000-0005-0000-0000-00000D020000}"/>
    <cellStyle name="Accent1 15" xfId="549" xr:uid="{00000000-0005-0000-0000-00000E020000}"/>
    <cellStyle name="Accent1 16" xfId="550" xr:uid="{00000000-0005-0000-0000-00000F020000}"/>
    <cellStyle name="Accent1 2" xfId="551" xr:uid="{00000000-0005-0000-0000-000010020000}"/>
    <cellStyle name="Accent1 3" xfId="552" xr:uid="{00000000-0005-0000-0000-000011020000}"/>
    <cellStyle name="Accent1 4" xfId="553" xr:uid="{00000000-0005-0000-0000-000012020000}"/>
    <cellStyle name="Accent1 5" xfId="554" xr:uid="{00000000-0005-0000-0000-000013020000}"/>
    <cellStyle name="Accent1 6" xfId="555" xr:uid="{00000000-0005-0000-0000-000014020000}"/>
    <cellStyle name="Accent1 7" xfId="556" xr:uid="{00000000-0005-0000-0000-000015020000}"/>
    <cellStyle name="Accent1 8" xfId="557" xr:uid="{00000000-0005-0000-0000-000016020000}"/>
    <cellStyle name="Accent1 9" xfId="558" xr:uid="{00000000-0005-0000-0000-000017020000}"/>
    <cellStyle name="Accent2" xfId="559" xr:uid="{00000000-0005-0000-0000-000018020000}"/>
    <cellStyle name="Accent2 - 20%" xfId="560" xr:uid="{00000000-0005-0000-0000-000019020000}"/>
    <cellStyle name="Accent2 - 40%" xfId="561" xr:uid="{00000000-0005-0000-0000-00001A020000}"/>
    <cellStyle name="Accent2 - 60%" xfId="562" xr:uid="{00000000-0005-0000-0000-00001B020000}"/>
    <cellStyle name="Accent2 10" xfId="563" xr:uid="{00000000-0005-0000-0000-00001C020000}"/>
    <cellStyle name="Accent2 11" xfId="564" xr:uid="{00000000-0005-0000-0000-00001D020000}"/>
    <cellStyle name="Accent2 12" xfId="565" xr:uid="{00000000-0005-0000-0000-00001E020000}"/>
    <cellStyle name="Accent2 13" xfId="566" xr:uid="{00000000-0005-0000-0000-00001F020000}"/>
    <cellStyle name="Accent2 14" xfId="567" xr:uid="{00000000-0005-0000-0000-000020020000}"/>
    <cellStyle name="Accent2 15" xfId="568" xr:uid="{00000000-0005-0000-0000-000021020000}"/>
    <cellStyle name="Accent2 16" xfId="569" xr:uid="{00000000-0005-0000-0000-000022020000}"/>
    <cellStyle name="Accent2 2" xfId="570" xr:uid="{00000000-0005-0000-0000-000023020000}"/>
    <cellStyle name="Accent2 3" xfId="571" xr:uid="{00000000-0005-0000-0000-000024020000}"/>
    <cellStyle name="Accent2 4" xfId="572" xr:uid="{00000000-0005-0000-0000-000025020000}"/>
    <cellStyle name="Accent2 5" xfId="573" xr:uid="{00000000-0005-0000-0000-000026020000}"/>
    <cellStyle name="Accent2 6" xfId="574" xr:uid="{00000000-0005-0000-0000-000027020000}"/>
    <cellStyle name="Accent2 7" xfId="575" xr:uid="{00000000-0005-0000-0000-000028020000}"/>
    <cellStyle name="Accent2 8" xfId="576" xr:uid="{00000000-0005-0000-0000-000029020000}"/>
    <cellStyle name="Accent2 9" xfId="577" xr:uid="{00000000-0005-0000-0000-00002A020000}"/>
    <cellStyle name="Accent3" xfId="578" xr:uid="{00000000-0005-0000-0000-00002B020000}"/>
    <cellStyle name="Accent3 - 20%" xfId="579" xr:uid="{00000000-0005-0000-0000-00002C020000}"/>
    <cellStyle name="Accent3 - 40%" xfId="580" xr:uid="{00000000-0005-0000-0000-00002D020000}"/>
    <cellStyle name="Accent3 - 60%" xfId="581" xr:uid="{00000000-0005-0000-0000-00002E020000}"/>
    <cellStyle name="Accent3 10" xfId="582" xr:uid="{00000000-0005-0000-0000-00002F020000}"/>
    <cellStyle name="Accent3 11" xfId="583" xr:uid="{00000000-0005-0000-0000-000030020000}"/>
    <cellStyle name="Accent3 12" xfId="584" xr:uid="{00000000-0005-0000-0000-000031020000}"/>
    <cellStyle name="Accent3 13" xfId="585" xr:uid="{00000000-0005-0000-0000-000032020000}"/>
    <cellStyle name="Accent3 14" xfId="586" xr:uid="{00000000-0005-0000-0000-000033020000}"/>
    <cellStyle name="Accent3 15" xfId="587" xr:uid="{00000000-0005-0000-0000-000034020000}"/>
    <cellStyle name="Accent3 16" xfId="588" xr:uid="{00000000-0005-0000-0000-000035020000}"/>
    <cellStyle name="Accent3 2" xfId="589" xr:uid="{00000000-0005-0000-0000-000036020000}"/>
    <cellStyle name="Accent3 3" xfId="590" xr:uid="{00000000-0005-0000-0000-000037020000}"/>
    <cellStyle name="Accent3 4" xfId="591" xr:uid="{00000000-0005-0000-0000-000038020000}"/>
    <cellStyle name="Accent3 5" xfId="592" xr:uid="{00000000-0005-0000-0000-000039020000}"/>
    <cellStyle name="Accent3 6" xfId="593" xr:uid="{00000000-0005-0000-0000-00003A020000}"/>
    <cellStyle name="Accent3 7" xfId="594" xr:uid="{00000000-0005-0000-0000-00003B020000}"/>
    <cellStyle name="Accent3 8" xfId="595" xr:uid="{00000000-0005-0000-0000-00003C020000}"/>
    <cellStyle name="Accent3 9" xfId="596" xr:uid="{00000000-0005-0000-0000-00003D020000}"/>
    <cellStyle name="Accent4" xfId="597" xr:uid="{00000000-0005-0000-0000-00003E020000}"/>
    <cellStyle name="Accent4 - 20%" xfId="598" xr:uid="{00000000-0005-0000-0000-00003F020000}"/>
    <cellStyle name="Accent4 - 40%" xfId="599" xr:uid="{00000000-0005-0000-0000-000040020000}"/>
    <cellStyle name="Accent4 - 60%" xfId="600" xr:uid="{00000000-0005-0000-0000-000041020000}"/>
    <cellStyle name="Accent4 10" xfId="601" xr:uid="{00000000-0005-0000-0000-000042020000}"/>
    <cellStyle name="Accent4 11" xfId="602" xr:uid="{00000000-0005-0000-0000-000043020000}"/>
    <cellStyle name="Accent4 12" xfId="603" xr:uid="{00000000-0005-0000-0000-000044020000}"/>
    <cellStyle name="Accent4 13" xfId="604" xr:uid="{00000000-0005-0000-0000-000045020000}"/>
    <cellStyle name="Accent4 14" xfId="605" xr:uid="{00000000-0005-0000-0000-000046020000}"/>
    <cellStyle name="Accent4 15" xfId="606" xr:uid="{00000000-0005-0000-0000-000047020000}"/>
    <cellStyle name="Accent4 16" xfId="607" xr:uid="{00000000-0005-0000-0000-000048020000}"/>
    <cellStyle name="Accent4 2" xfId="608" xr:uid="{00000000-0005-0000-0000-000049020000}"/>
    <cellStyle name="Accent4 3" xfId="609" xr:uid="{00000000-0005-0000-0000-00004A020000}"/>
    <cellStyle name="Accent4 4" xfId="610" xr:uid="{00000000-0005-0000-0000-00004B020000}"/>
    <cellStyle name="Accent4 5" xfId="611" xr:uid="{00000000-0005-0000-0000-00004C020000}"/>
    <cellStyle name="Accent4 6" xfId="612" xr:uid="{00000000-0005-0000-0000-00004D020000}"/>
    <cellStyle name="Accent4 7" xfId="613" xr:uid="{00000000-0005-0000-0000-00004E020000}"/>
    <cellStyle name="Accent4 8" xfId="614" xr:uid="{00000000-0005-0000-0000-00004F020000}"/>
    <cellStyle name="Accent4 9" xfId="615" xr:uid="{00000000-0005-0000-0000-000050020000}"/>
    <cellStyle name="Accent5" xfId="616" xr:uid="{00000000-0005-0000-0000-000051020000}"/>
    <cellStyle name="Accent5 - 20%" xfId="617" xr:uid="{00000000-0005-0000-0000-000052020000}"/>
    <cellStyle name="Accent5 - 40%" xfId="618" xr:uid="{00000000-0005-0000-0000-000053020000}"/>
    <cellStyle name="Accent5 - 60%" xfId="619" xr:uid="{00000000-0005-0000-0000-000054020000}"/>
    <cellStyle name="Accent5 10" xfId="620" xr:uid="{00000000-0005-0000-0000-000055020000}"/>
    <cellStyle name="Accent5 11" xfId="621" xr:uid="{00000000-0005-0000-0000-000056020000}"/>
    <cellStyle name="Accent5 12" xfId="622" xr:uid="{00000000-0005-0000-0000-000057020000}"/>
    <cellStyle name="Accent5 13" xfId="623" xr:uid="{00000000-0005-0000-0000-000058020000}"/>
    <cellStyle name="Accent5 14" xfId="624" xr:uid="{00000000-0005-0000-0000-000059020000}"/>
    <cellStyle name="Accent5 15" xfId="625" xr:uid="{00000000-0005-0000-0000-00005A020000}"/>
    <cellStyle name="Accent5 16" xfId="626" xr:uid="{00000000-0005-0000-0000-00005B020000}"/>
    <cellStyle name="Accent5 2" xfId="627" xr:uid="{00000000-0005-0000-0000-00005C020000}"/>
    <cellStyle name="Accent5 3" xfId="628" xr:uid="{00000000-0005-0000-0000-00005D020000}"/>
    <cellStyle name="Accent5 4" xfId="629" xr:uid="{00000000-0005-0000-0000-00005E020000}"/>
    <cellStyle name="Accent5 5" xfId="630" xr:uid="{00000000-0005-0000-0000-00005F020000}"/>
    <cellStyle name="Accent5 6" xfId="631" xr:uid="{00000000-0005-0000-0000-000060020000}"/>
    <cellStyle name="Accent5 7" xfId="632" xr:uid="{00000000-0005-0000-0000-000061020000}"/>
    <cellStyle name="Accent5 8" xfId="633" xr:uid="{00000000-0005-0000-0000-000062020000}"/>
    <cellStyle name="Accent5 9" xfId="634" xr:uid="{00000000-0005-0000-0000-000063020000}"/>
    <cellStyle name="Accent6" xfId="635" xr:uid="{00000000-0005-0000-0000-000064020000}"/>
    <cellStyle name="Accent6 - 20%" xfId="636" xr:uid="{00000000-0005-0000-0000-000065020000}"/>
    <cellStyle name="Accent6 - 40%" xfId="637" xr:uid="{00000000-0005-0000-0000-000066020000}"/>
    <cellStyle name="Accent6 - 60%" xfId="638" xr:uid="{00000000-0005-0000-0000-000067020000}"/>
    <cellStyle name="Accent6 10" xfId="639" xr:uid="{00000000-0005-0000-0000-000068020000}"/>
    <cellStyle name="Accent6 11" xfId="640" xr:uid="{00000000-0005-0000-0000-000069020000}"/>
    <cellStyle name="Accent6 12" xfId="641" xr:uid="{00000000-0005-0000-0000-00006A020000}"/>
    <cellStyle name="Accent6 13" xfId="642" xr:uid="{00000000-0005-0000-0000-00006B020000}"/>
    <cellStyle name="Accent6 14" xfId="643" xr:uid="{00000000-0005-0000-0000-00006C020000}"/>
    <cellStyle name="Accent6 15" xfId="644" xr:uid="{00000000-0005-0000-0000-00006D020000}"/>
    <cellStyle name="Accent6 16" xfId="645" xr:uid="{00000000-0005-0000-0000-00006E020000}"/>
    <cellStyle name="Accent6 2" xfId="646" xr:uid="{00000000-0005-0000-0000-00006F020000}"/>
    <cellStyle name="Accent6 3" xfId="647" xr:uid="{00000000-0005-0000-0000-000070020000}"/>
    <cellStyle name="Accent6 4" xfId="648" xr:uid="{00000000-0005-0000-0000-000071020000}"/>
    <cellStyle name="Accent6 5" xfId="649" xr:uid="{00000000-0005-0000-0000-000072020000}"/>
    <cellStyle name="Accent6 6" xfId="650" xr:uid="{00000000-0005-0000-0000-000073020000}"/>
    <cellStyle name="Accent6 7" xfId="651" xr:uid="{00000000-0005-0000-0000-000074020000}"/>
    <cellStyle name="Accent6 8" xfId="652" xr:uid="{00000000-0005-0000-0000-000075020000}"/>
    <cellStyle name="Accent6 9" xfId="653" xr:uid="{00000000-0005-0000-0000-000076020000}"/>
    <cellStyle name="Akzent1" xfId="654" xr:uid="{00000000-0005-0000-0000-000077020000}"/>
    <cellStyle name="Akzent2" xfId="655" xr:uid="{00000000-0005-0000-0000-000078020000}"/>
    <cellStyle name="Akzent3" xfId="656" xr:uid="{00000000-0005-0000-0000-000079020000}"/>
    <cellStyle name="Akzent4" xfId="657" xr:uid="{00000000-0005-0000-0000-00007A020000}"/>
    <cellStyle name="Akzent5" xfId="658" xr:uid="{00000000-0005-0000-0000-00007B020000}"/>
    <cellStyle name="Akzent6" xfId="659" xr:uid="{00000000-0005-0000-0000-00007C020000}"/>
    <cellStyle name="args.style" xfId="660" xr:uid="{00000000-0005-0000-0000-00007D020000}"/>
    <cellStyle name="Ausgabe" xfId="661" xr:uid="{00000000-0005-0000-0000-00007E020000}"/>
    <cellStyle name="Ausgabe 2" xfId="662" xr:uid="{00000000-0005-0000-0000-00007F020000}"/>
    <cellStyle name="Bad" xfId="663" xr:uid="{00000000-0005-0000-0000-000080020000}"/>
    <cellStyle name="Bad 2" xfId="664" xr:uid="{00000000-0005-0000-0000-000081020000}"/>
    <cellStyle name="Berechnung" xfId="665" xr:uid="{00000000-0005-0000-0000-000082020000}"/>
    <cellStyle name="Berechnung 2" xfId="666" xr:uid="{00000000-0005-0000-0000-000083020000}"/>
    <cellStyle name="blank" xfId="667" xr:uid="{00000000-0005-0000-0000-000084020000}"/>
    <cellStyle name="blank - Style1" xfId="668" xr:uid="{00000000-0005-0000-0000-000085020000}"/>
    <cellStyle name="Buena" xfId="669" xr:uid="{00000000-0005-0000-0000-000086020000}"/>
    <cellStyle name="Buena 2" xfId="670" xr:uid="{00000000-0005-0000-0000-000087020000}"/>
    <cellStyle name="Buena 2 2" xfId="671" xr:uid="{00000000-0005-0000-0000-000088020000}"/>
    <cellStyle name="Buena 2 3" xfId="672" xr:uid="{00000000-0005-0000-0000-000089020000}"/>
    <cellStyle name="Buena 2 4" xfId="673" xr:uid="{00000000-0005-0000-0000-00008A020000}"/>
    <cellStyle name="Buena 2_Прайс" xfId="674" xr:uid="{00000000-0005-0000-0000-00008B020000}"/>
    <cellStyle name="Buena 3" xfId="675" xr:uid="{00000000-0005-0000-0000-00008C020000}"/>
    <cellStyle name="Buena 3 2" xfId="676" xr:uid="{00000000-0005-0000-0000-00008D020000}"/>
    <cellStyle name="Buena 3 3" xfId="677" xr:uid="{00000000-0005-0000-0000-00008E020000}"/>
    <cellStyle name="Buena 3_Прайс" xfId="678" xr:uid="{00000000-0005-0000-0000-00008F020000}"/>
    <cellStyle name="Buena 4" xfId="679" xr:uid="{00000000-0005-0000-0000-000090020000}"/>
    <cellStyle name="Buena 4 2" xfId="680" xr:uid="{00000000-0005-0000-0000-000091020000}"/>
    <cellStyle name="Buena 4_Прайс" xfId="681" xr:uid="{00000000-0005-0000-0000-000092020000}"/>
    <cellStyle name="Buena 5" xfId="682" xr:uid="{00000000-0005-0000-0000-000093020000}"/>
    <cellStyle name="Buena_Прайс" xfId="683" xr:uid="{00000000-0005-0000-0000-000094020000}"/>
    <cellStyle name="Calc Currency (0)" xfId="684" xr:uid="{00000000-0005-0000-0000-000095020000}"/>
    <cellStyle name="Calc Currency (2)" xfId="685" xr:uid="{00000000-0005-0000-0000-000096020000}"/>
    <cellStyle name="Calc Percent (0)" xfId="686" xr:uid="{00000000-0005-0000-0000-000097020000}"/>
    <cellStyle name="Calc Percent (1)" xfId="687" xr:uid="{00000000-0005-0000-0000-000098020000}"/>
    <cellStyle name="Calc Percent (2)" xfId="688" xr:uid="{00000000-0005-0000-0000-000099020000}"/>
    <cellStyle name="Calc Units (0)" xfId="689" xr:uid="{00000000-0005-0000-0000-00009A020000}"/>
    <cellStyle name="Calc Units (1)" xfId="690" xr:uid="{00000000-0005-0000-0000-00009B020000}"/>
    <cellStyle name="Calc Units (2)" xfId="691" xr:uid="{00000000-0005-0000-0000-00009C020000}"/>
    <cellStyle name="Calculation" xfId="692" xr:uid="{00000000-0005-0000-0000-00009D020000}"/>
    <cellStyle name="Calculation 2" xfId="693" xr:uid="{00000000-0005-0000-0000-00009E020000}"/>
    <cellStyle name="Calculation 2 2" xfId="694" xr:uid="{00000000-0005-0000-0000-00009F020000}"/>
    <cellStyle name="Calculation 3" xfId="695" xr:uid="{00000000-0005-0000-0000-0000A0020000}"/>
    <cellStyle name="Cálculo" xfId="696" xr:uid="{00000000-0005-0000-0000-0000A1020000}"/>
    <cellStyle name="Cálculo 2" xfId="697" xr:uid="{00000000-0005-0000-0000-0000A2020000}"/>
    <cellStyle name="Cálculo 2 2" xfId="698" xr:uid="{00000000-0005-0000-0000-0000A3020000}"/>
    <cellStyle name="Cálculo 2 2 2" xfId="699" xr:uid="{00000000-0005-0000-0000-0000A4020000}"/>
    <cellStyle name="Cálculo 2 3" xfId="700" xr:uid="{00000000-0005-0000-0000-0000A5020000}"/>
    <cellStyle name="Cálculo 2 3 2" xfId="701" xr:uid="{00000000-0005-0000-0000-0000A6020000}"/>
    <cellStyle name="Cálculo 2 4" xfId="702" xr:uid="{00000000-0005-0000-0000-0000A7020000}"/>
    <cellStyle name="Cálculo 2 4 2" xfId="703" xr:uid="{00000000-0005-0000-0000-0000A8020000}"/>
    <cellStyle name="Cálculo 2 5" xfId="704" xr:uid="{00000000-0005-0000-0000-0000A9020000}"/>
    <cellStyle name="Cálculo 2_Прайс" xfId="705" xr:uid="{00000000-0005-0000-0000-0000AA020000}"/>
    <cellStyle name="Cálculo 3" xfId="706" xr:uid="{00000000-0005-0000-0000-0000AB020000}"/>
    <cellStyle name="Cálculo 3 2" xfId="707" xr:uid="{00000000-0005-0000-0000-0000AC020000}"/>
    <cellStyle name="Cálculo 3 2 2" xfId="708" xr:uid="{00000000-0005-0000-0000-0000AD020000}"/>
    <cellStyle name="Cálculo 3 3" xfId="709" xr:uid="{00000000-0005-0000-0000-0000AE020000}"/>
    <cellStyle name="Cálculo 3 3 2" xfId="710" xr:uid="{00000000-0005-0000-0000-0000AF020000}"/>
    <cellStyle name="Cálculo 3 4" xfId="711" xr:uid="{00000000-0005-0000-0000-0000B0020000}"/>
    <cellStyle name="Cálculo 3_Прайс" xfId="712" xr:uid="{00000000-0005-0000-0000-0000B1020000}"/>
    <cellStyle name="Cálculo 4" xfId="713" xr:uid="{00000000-0005-0000-0000-0000B2020000}"/>
    <cellStyle name="Cálculo 4 2" xfId="714" xr:uid="{00000000-0005-0000-0000-0000B3020000}"/>
    <cellStyle name="Cálculo 4 2 2" xfId="715" xr:uid="{00000000-0005-0000-0000-0000B4020000}"/>
    <cellStyle name="Cálculo 4 3" xfId="716" xr:uid="{00000000-0005-0000-0000-0000B5020000}"/>
    <cellStyle name="Cálculo 4_Прайс" xfId="717" xr:uid="{00000000-0005-0000-0000-0000B6020000}"/>
    <cellStyle name="Cálculo 5" xfId="718" xr:uid="{00000000-0005-0000-0000-0000B7020000}"/>
    <cellStyle name="Cálculo 5 2" xfId="719" xr:uid="{00000000-0005-0000-0000-0000B8020000}"/>
    <cellStyle name="Cálculo 6" xfId="720" xr:uid="{00000000-0005-0000-0000-0000B9020000}"/>
    <cellStyle name="Cálculo_Прайс" xfId="721" xr:uid="{00000000-0005-0000-0000-0000BA020000}"/>
    <cellStyle name="Celda de comprobación" xfId="722" xr:uid="{00000000-0005-0000-0000-0000BB020000}"/>
    <cellStyle name="Celda de comprobación 2" xfId="723" xr:uid="{00000000-0005-0000-0000-0000BC020000}"/>
    <cellStyle name="Celda de comprobación 2 2" xfId="724" xr:uid="{00000000-0005-0000-0000-0000BD020000}"/>
    <cellStyle name="Celda de comprobación 2 3" xfId="725" xr:uid="{00000000-0005-0000-0000-0000BE020000}"/>
    <cellStyle name="Celda de comprobación 2 4" xfId="726" xr:uid="{00000000-0005-0000-0000-0000BF020000}"/>
    <cellStyle name="Celda de comprobación 2_Прайс" xfId="727" xr:uid="{00000000-0005-0000-0000-0000C0020000}"/>
    <cellStyle name="Celda de comprobación 3" xfId="728" xr:uid="{00000000-0005-0000-0000-0000C1020000}"/>
    <cellStyle name="Celda de comprobación 3 2" xfId="729" xr:uid="{00000000-0005-0000-0000-0000C2020000}"/>
    <cellStyle name="Celda de comprobación 3 3" xfId="730" xr:uid="{00000000-0005-0000-0000-0000C3020000}"/>
    <cellStyle name="Celda de comprobación 3_Прайс" xfId="731" xr:uid="{00000000-0005-0000-0000-0000C4020000}"/>
    <cellStyle name="Celda de comprobación 4" xfId="732" xr:uid="{00000000-0005-0000-0000-0000C5020000}"/>
    <cellStyle name="Celda de comprobación 4 2" xfId="733" xr:uid="{00000000-0005-0000-0000-0000C6020000}"/>
    <cellStyle name="Celda de comprobación 4_Прайс" xfId="734" xr:uid="{00000000-0005-0000-0000-0000C7020000}"/>
    <cellStyle name="Celda de comprobación 5" xfId="735" xr:uid="{00000000-0005-0000-0000-0000C8020000}"/>
    <cellStyle name="Celda de comprobación_Прайс" xfId="736" xr:uid="{00000000-0005-0000-0000-0000C9020000}"/>
    <cellStyle name="Celda vinculada" xfId="737" xr:uid="{00000000-0005-0000-0000-0000CA020000}"/>
    <cellStyle name="Celda vinculada 2" xfId="738" xr:uid="{00000000-0005-0000-0000-0000CB020000}"/>
    <cellStyle name="Celda vinculada 2 2" xfId="739" xr:uid="{00000000-0005-0000-0000-0000CC020000}"/>
    <cellStyle name="Celda vinculada 2 3" xfId="740" xr:uid="{00000000-0005-0000-0000-0000CD020000}"/>
    <cellStyle name="Celda vinculada 2 4" xfId="741" xr:uid="{00000000-0005-0000-0000-0000CE020000}"/>
    <cellStyle name="Celda vinculada 2_Прайс" xfId="742" xr:uid="{00000000-0005-0000-0000-0000CF020000}"/>
    <cellStyle name="Celda vinculada 3" xfId="743" xr:uid="{00000000-0005-0000-0000-0000D0020000}"/>
    <cellStyle name="Celda vinculada 3 2" xfId="744" xr:uid="{00000000-0005-0000-0000-0000D1020000}"/>
    <cellStyle name="Celda vinculada 3 3" xfId="745" xr:uid="{00000000-0005-0000-0000-0000D2020000}"/>
    <cellStyle name="Celda vinculada 3_Прайс" xfId="746" xr:uid="{00000000-0005-0000-0000-0000D3020000}"/>
    <cellStyle name="Celda vinculada 4" xfId="747" xr:uid="{00000000-0005-0000-0000-0000D4020000}"/>
    <cellStyle name="Celda vinculada 4 2" xfId="748" xr:uid="{00000000-0005-0000-0000-0000D5020000}"/>
    <cellStyle name="Celda vinculada 4_Прайс" xfId="749" xr:uid="{00000000-0005-0000-0000-0000D6020000}"/>
    <cellStyle name="Celda vinculada 5" xfId="750" xr:uid="{00000000-0005-0000-0000-0000D7020000}"/>
    <cellStyle name="Celda vinculada_Прайс" xfId="751" xr:uid="{00000000-0005-0000-0000-0000D8020000}"/>
    <cellStyle name="Check Cell" xfId="752" xr:uid="{00000000-0005-0000-0000-0000D9020000}"/>
    <cellStyle name="Check Cell 2" xfId="753" xr:uid="{00000000-0005-0000-0000-0000DA020000}"/>
    <cellStyle name="Code" xfId="754" xr:uid="{00000000-0005-0000-0000-0000DB020000}"/>
    <cellStyle name="Comma  - Style2" xfId="755" xr:uid="{00000000-0005-0000-0000-0000DC020000}"/>
    <cellStyle name="Comma  - Style3" xfId="756" xr:uid="{00000000-0005-0000-0000-0000DD020000}"/>
    <cellStyle name="Comma  - Style4" xfId="757" xr:uid="{00000000-0005-0000-0000-0000DE020000}"/>
    <cellStyle name="Comma  - Style5" xfId="758" xr:uid="{00000000-0005-0000-0000-0000DF020000}"/>
    <cellStyle name="Comma  - Style6" xfId="759" xr:uid="{00000000-0005-0000-0000-0000E0020000}"/>
    <cellStyle name="Comma  - Style7" xfId="760" xr:uid="{00000000-0005-0000-0000-0000E1020000}"/>
    <cellStyle name="Comma  - Style8" xfId="761" xr:uid="{00000000-0005-0000-0000-0000E2020000}"/>
    <cellStyle name="Comma [0] 2" xfId="762" xr:uid="{00000000-0005-0000-0000-0000E3020000}"/>
    <cellStyle name="Comma [0]_ECO-i order sheet 2011" xfId="763" xr:uid="{00000000-0005-0000-0000-0000E4020000}"/>
    <cellStyle name="Comma [00]" xfId="764" xr:uid="{00000000-0005-0000-0000-0000E5020000}"/>
    <cellStyle name="Comma_2005 AHI CARRIER NAO ACCESSORIES  LIST PRICE YEAR 2005" xfId="765" xr:uid="{00000000-0005-0000-0000-0000E6020000}"/>
    <cellStyle name="Comma0" xfId="766" xr:uid="{00000000-0005-0000-0000-0000E7020000}"/>
    <cellStyle name="Copied" xfId="767" xr:uid="{00000000-0005-0000-0000-0000E8020000}"/>
    <cellStyle name="Currency [0]_irl tel sep5" xfId="768" xr:uid="{00000000-0005-0000-0000-0000E9020000}"/>
    <cellStyle name="Currency [00]" xfId="769" xr:uid="{00000000-0005-0000-0000-0000EA020000}"/>
    <cellStyle name="Currency_irl tel sep5" xfId="770" xr:uid="{00000000-0005-0000-0000-0000EB020000}"/>
    <cellStyle name="Currency0" xfId="771" xr:uid="{00000000-0005-0000-0000-0000EC020000}"/>
    <cellStyle name="Date Short" xfId="772" xr:uid="{00000000-0005-0000-0000-0000ED020000}"/>
    <cellStyle name="DELTA" xfId="773" xr:uid="{00000000-0005-0000-0000-0000EE020000}"/>
    <cellStyle name="Eingabe" xfId="774" xr:uid="{00000000-0005-0000-0000-0000EF020000}"/>
    <cellStyle name="Eingabe 2" xfId="775" xr:uid="{00000000-0005-0000-0000-0000F0020000}"/>
    <cellStyle name="Emphasis 1" xfId="776" xr:uid="{00000000-0005-0000-0000-0000F1020000}"/>
    <cellStyle name="Emphasis 2" xfId="777" xr:uid="{00000000-0005-0000-0000-0000F2020000}"/>
    <cellStyle name="Emphasis 3" xfId="778" xr:uid="{00000000-0005-0000-0000-0000F3020000}"/>
    <cellStyle name="Encabezado 4" xfId="779" xr:uid="{00000000-0005-0000-0000-0000F4020000}"/>
    <cellStyle name="Encabezado 4 2" xfId="780" xr:uid="{00000000-0005-0000-0000-0000F5020000}"/>
    <cellStyle name="Encabezado 4 2 2" xfId="781" xr:uid="{00000000-0005-0000-0000-0000F6020000}"/>
    <cellStyle name="Encabezado 4 2 3" xfId="782" xr:uid="{00000000-0005-0000-0000-0000F7020000}"/>
    <cellStyle name="Encabezado 4 2 4" xfId="783" xr:uid="{00000000-0005-0000-0000-0000F8020000}"/>
    <cellStyle name="Encabezado 4 2_Прайс" xfId="784" xr:uid="{00000000-0005-0000-0000-0000F9020000}"/>
    <cellStyle name="Encabezado 4 3" xfId="785" xr:uid="{00000000-0005-0000-0000-0000FA020000}"/>
    <cellStyle name="Encabezado 4 3 2" xfId="786" xr:uid="{00000000-0005-0000-0000-0000FB020000}"/>
    <cellStyle name="Encabezado 4 3 3" xfId="787" xr:uid="{00000000-0005-0000-0000-0000FC020000}"/>
    <cellStyle name="Encabezado 4 3_Прайс" xfId="788" xr:uid="{00000000-0005-0000-0000-0000FD020000}"/>
    <cellStyle name="Encabezado 4 4" xfId="789" xr:uid="{00000000-0005-0000-0000-0000FE020000}"/>
    <cellStyle name="Encabezado 4 4 2" xfId="790" xr:uid="{00000000-0005-0000-0000-0000FF020000}"/>
    <cellStyle name="Encabezado 4 4_Прайс" xfId="791" xr:uid="{00000000-0005-0000-0000-000000030000}"/>
    <cellStyle name="Encabezado 4 5" xfId="792" xr:uid="{00000000-0005-0000-0000-000001030000}"/>
    <cellStyle name="Encabezado 4_Прайс" xfId="793" xr:uid="{00000000-0005-0000-0000-000002030000}"/>
    <cellStyle name="Énfasis1" xfId="794" xr:uid="{00000000-0005-0000-0000-000003030000}"/>
    <cellStyle name="Énfasis1 2" xfId="795" xr:uid="{00000000-0005-0000-0000-000004030000}"/>
    <cellStyle name="Énfasis1 2 2" xfId="796" xr:uid="{00000000-0005-0000-0000-000005030000}"/>
    <cellStyle name="Énfasis1 2 3" xfId="797" xr:uid="{00000000-0005-0000-0000-000006030000}"/>
    <cellStyle name="Énfasis1 2 4" xfId="798" xr:uid="{00000000-0005-0000-0000-000007030000}"/>
    <cellStyle name="Énfasis1 2_Прайс" xfId="799" xr:uid="{00000000-0005-0000-0000-000008030000}"/>
    <cellStyle name="Énfasis1 3" xfId="800" xr:uid="{00000000-0005-0000-0000-000009030000}"/>
    <cellStyle name="Énfasis1 3 2" xfId="801" xr:uid="{00000000-0005-0000-0000-00000A030000}"/>
    <cellStyle name="Énfasis1 3 3" xfId="802" xr:uid="{00000000-0005-0000-0000-00000B030000}"/>
    <cellStyle name="Énfasis1 3_Прайс" xfId="803" xr:uid="{00000000-0005-0000-0000-00000C030000}"/>
    <cellStyle name="Énfasis1 4" xfId="804" xr:uid="{00000000-0005-0000-0000-00000D030000}"/>
    <cellStyle name="Énfasis1 4 2" xfId="805" xr:uid="{00000000-0005-0000-0000-00000E030000}"/>
    <cellStyle name="Énfasis1 4_Прайс" xfId="806" xr:uid="{00000000-0005-0000-0000-00000F030000}"/>
    <cellStyle name="Énfasis1 5" xfId="807" xr:uid="{00000000-0005-0000-0000-000010030000}"/>
    <cellStyle name="Énfasis1_Прайс" xfId="808" xr:uid="{00000000-0005-0000-0000-000011030000}"/>
    <cellStyle name="Énfasis2" xfId="809" xr:uid="{00000000-0005-0000-0000-000012030000}"/>
    <cellStyle name="Énfasis2 2" xfId="810" xr:uid="{00000000-0005-0000-0000-000013030000}"/>
    <cellStyle name="Énfasis2 2 2" xfId="811" xr:uid="{00000000-0005-0000-0000-000014030000}"/>
    <cellStyle name="Énfasis2 2 3" xfId="812" xr:uid="{00000000-0005-0000-0000-000015030000}"/>
    <cellStyle name="Énfasis2 2 4" xfId="813" xr:uid="{00000000-0005-0000-0000-000016030000}"/>
    <cellStyle name="Énfasis2 2_Прайс" xfId="814" xr:uid="{00000000-0005-0000-0000-000017030000}"/>
    <cellStyle name="Énfasis2 3" xfId="815" xr:uid="{00000000-0005-0000-0000-000018030000}"/>
    <cellStyle name="Énfasis2 3 2" xfId="816" xr:uid="{00000000-0005-0000-0000-000019030000}"/>
    <cellStyle name="Énfasis2 3 3" xfId="817" xr:uid="{00000000-0005-0000-0000-00001A030000}"/>
    <cellStyle name="Énfasis2 3_Прайс" xfId="818" xr:uid="{00000000-0005-0000-0000-00001B030000}"/>
    <cellStyle name="Énfasis2 4" xfId="819" xr:uid="{00000000-0005-0000-0000-00001C030000}"/>
    <cellStyle name="Énfasis2 4 2" xfId="820" xr:uid="{00000000-0005-0000-0000-00001D030000}"/>
    <cellStyle name="Énfasis2 4_Прайс" xfId="821" xr:uid="{00000000-0005-0000-0000-00001E030000}"/>
    <cellStyle name="Énfasis2 5" xfId="822" xr:uid="{00000000-0005-0000-0000-00001F030000}"/>
    <cellStyle name="Énfasis2_Прайс" xfId="823" xr:uid="{00000000-0005-0000-0000-000020030000}"/>
    <cellStyle name="Énfasis3" xfId="824" xr:uid="{00000000-0005-0000-0000-000021030000}"/>
    <cellStyle name="Énfasis3 2" xfId="825" xr:uid="{00000000-0005-0000-0000-000022030000}"/>
    <cellStyle name="Énfasis3 2 2" xfId="826" xr:uid="{00000000-0005-0000-0000-000023030000}"/>
    <cellStyle name="Énfasis3 2 3" xfId="827" xr:uid="{00000000-0005-0000-0000-000024030000}"/>
    <cellStyle name="Énfasis3 2 4" xfId="828" xr:uid="{00000000-0005-0000-0000-000025030000}"/>
    <cellStyle name="Énfasis3 2_Прайс" xfId="829" xr:uid="{00000000-0005-0000-0000-000026030000}"/>
    <cellStyle name="Énfasis3 3" xfId="830" xr:uid="{00000000-0005-0000-0000-000027030000}"/>
    <cellStyle name="Énfasis3 3 2" xfId="831" xr:uid="{00000000-0005-0000-0000-000028030000}"/>
    <cellStyle name="Énfasis3 3 3" xfId="832" xr:uid="{00000000-0005-0000-0000-000029030000}"/>
    <cellStyle name="Énfasis3 3_Прайс" xfId="833" xr:uid="{00000000-0005-0000-0000-00002A030000}"/>
    <cellStyle name="Énfasis3 4" xfId="834" xr:uid="{00000000-0005-0000-0000-00002B030000}"/>
    <cellStyle name="Énfasis3 4 2" xfId="835" xr:uid="{00000000-0005-0000-0000-00002C030000}"/>
    <cellStyle name="Énfasis3 4_Прайс" xfId="836" xr:uid="{00000000-0005-0000-0000-00002D030000}"/>
    <cellStyle name="Énfasis3 5" xfId="837" xr:uid="{00000000-0005-0000-0000-00002E030000}"/>
    <cellStyle name="Énfasis3_Прайс" xfId="838" xr:uid="{00000000-0005-0000-0000-00002F030000}"/>
    <cellStyle name="Énfasis4" xfId="839" xr:uid="{00000000-0005-0000-0000-000030030000}"/>
    <cellStyle name="Énfasis4 2" xfId="840" xr:uid="{00000000-0005-0000-0000-000031030000}"/>
    <cellStyle name="Énfasis4 2 2" xfId="841" xr:uid="{00000000-0005-0000-0000-000032030000}"/>
    <cellStyle name="Énfasis4 2 3" xfId="842" xr:uid="{00000000-0005-0000-0000-000033030000}"/>
    <cellStyle name="Énfasis4 2 4" xfId="843" xr:uid="{00000000-0005-0000-0000-000034030000}"/>
    <cellStyle name="Énfasis4 2_Прайс" xfId="844" xr:uid="{00000000-0005-0000-0000-000035030000}"/>
    <cellStyle name="Énfasis4 3" xfId="845" xr:uid="{00000000-0005-0000-0000-000036030000}"/>
    <cellStyle name="Énfasis4 3 2" xfId="846" xr:uid="{00000000-0005-0000-0000-000037030000}"/>
    <cellStyle name="Énfasis4 3 3" xfId="847" xr:uid="{00000000-0005-0000-0000-000038030000}"/>
    <cellStyle name="Énfasis4 3_Прайс" xfId="848" xr:uid="{00000000-0005-0000-0000-000039030000}"/>
    <cellStyle name="Énfasis4 4" xfId="849" xr:uid="{00000000-0005-0000-0000-00003A030000}"/>
    <cellStyle name="Énfasis4 4 2" xfId="850" xr:uid="{00000000-0005-0000-0000-00003B030000}"/>
    <cellStyle name="Énfasis4 4_Прайс" xfId="851" xr:uid="{00000000-0005-0000-0000-00003C030000}"/>
    <cellStyle name="Énfasis4 5" xfId="852" xr:uid="{00000000-0005-0000-0000-00003D030000}"/>
    <cellStyle name="Énfasis4_Прайс" xfId="853" xr:uid="{00000000-0005-0000-0000-00003E030000}"/>
    <cellStyle name="Énfasis5" xfId="854" xr:uid="{00000000-0005-0000-0000-00003F030000}"/>
    <cellStyle name="Énfasis5 2" xfId="855" xr:uid="{00000000-0005-0000-0000-000040030000}"/>
    <cellStyle name="Énfasis5 2 2" xfId="856" xr:uid="{00000000-0005-0000-0000-000041030000}"/>
    <cellStyle name="Énfasis5 2 3" xfId="857" xr:uid="{00000000-0005-0000-0000-000042030000}"/>
    <cellStyle name="Énfasis5 2 4" xfId="858" xr:uid="{00000000-0005-0000-0000-000043030000}"/>
    <cellStyle name="Énfasis5 2_Прайс" xfId="859" xr:uid="{00000000-0005-0000-0000-000044030000}"/>
    <cellStyle name="Énfasis5 3" xfId="860" xr:uid="{00000000-0005-0000-0000-000045030000}"/>
    <cellStyle name="Énfasis5 3 2" xfId="861" xr:uid="{00000000-0005-0000-0000-000046030000}"/>
    <cellStyle name="Énfasis5 3 3" xfId="862" xr:uid="{00000000-0005-0000-0000-000047030000}"/>
    <cellStyle name="Énfasis5 3_Прайс" xfId="863" xr:uid="{00000000-0005-0000-0000-000048030000}"/>
    <cellStyle name="Énfasis5 4" xfId="864" xr:uid="{00000000-0005-0000-0000-000049030000}"/>
    <cellStyle name="Énfasis5 4 2" xfId="865" xr:uid="{00000000-0005-0000-0000-00004A030000}"/>
    <cellStyle name="Énfasis5 4_Прайс" xfId="866" xr:uid="{00000000-0005-0000-0000-00004B030000}"/>
    <cellStyle name="Énfasis5 5" xfId="867" xr:uid="{00000000-0005-0000-0000-00004C030000}"/>
    <cellStyle name="Énfasis5_Прайс" xfId="868" xr:uid="{00000000-0005-0000-0000-00004D030000}"/>
    <cellStyle name="Énfasis6" xfId="869" xr:uid="{00000000-0005-0000-0000-00004E030000}"/>
    <cellStyle name="Énfasis6 2" xfId="870" xr:uid="{00000000-0005-0000-0000-00004F030000}"/>
    <cellStyle name="Énfasis6 2 2" xfId="871" xr:uid="{00000000-0005-0000-0000-000050030000}"/>
    <cellStyle name="Énfasis6 2 3" xfId="872" xr:uid="{00000000-0005-0000-0000-000051030000}"/>
    <cellStyle name="Énfasis6 2 4" xfId="873" xr:uid="{00000000-0005-0000-0000-000052030000}"/>
    <cellStyle name="Énfasis6 2_Прайс" xfId="874" xr:uid="{00000000-0005-0000-0000-000053030000}"/>
    <cellStyle name="Énfasis6 3" xfId="875" xr:uid="{00000000-0005-0000-0000-000054030000}"/>
    <cellStyle name="Énfasis6 3 2" xfId="876" xr:uid="{00000000-0005-0000-0000-000055030000}"/>
    <cellStyle name="Énfasis6 3 3" xfId="877" xr:uid="{00000000-0005-0000-0000-000056030000}"/>
    <cellStyle name="Énfasis6 3_Прайс" xfId="878" xr:uid="{00000000-0005-0000-0000-000057030000}"/>
    <cellStyle name="Énfasis6 4" xfId="879" xr:uid="{00000000-0005-0000-0000-000058030000}"/>
    <cellStyle name="Énfasis6 4 2" xfId="880" xr:uid="{00000000-0005-0000-0000-000059030000}"/>
    <cellStyle name="Énfasis6 4_Прайс" xfId="881" xr:uid="{00000000-0005-0000-0000-00005A030000}"/>
    <cellStyle name="Énfasis6 5" xfId="882" xr:uid="{00000000-0005-0000-0000-00005B030000}"/>
    <cellStyle name="Énfasis6_Прайс" xfId="883" xr:uid="{00000000-0005-0000-0000-00005C030000}"/>
    <cellStyle name="Enter Currency (0)" xfId="884" xr:uid="{00000000-0005-0000-0000-00005D030000}"/>
    <cellStyle name="Enter Currency (2)" xfId="885" xr:uid="{00000000-0005-0000-0000-00005E030000}"/>
    <cellStyle name="Enter Units (0)" xfId="886" xr:uid="{00000000-0005-0000-0000-00005F030000}"/>
    <cellStyle name="Enter Units (1)" xfId="887" xr:uid="{00000000-0005-0000-0000-000060030000}"/>
    <cellStyle name="Enter Units (2)" xfId="888" xr:uid="{00000000-0005-0000-0000-000061030000}"/>
    <cellStyle name="Entered" xfId="889" xr:uid="{00000000-0005-0000-0000-000062030000}"/>
    <cellStyle name="Entrada" xfId="890" xr:uid="{00000000-0005-0000-0000-000063030000}"/>
    <cellStyle name="Entrada 2" xfId="891" xr:uid="{00000000-0005-0000-0000-000064030000}"/>
    <cellStyle name="Entrada 2 2" xfId="892" xr:uid="{00000000-0005-0000-0000-000065030000}"/>
    <cellStyle name="Entrada 2 2 2" xfId="893" xr:uid="{00000000-0005-0000-0000-000066030000}"/>
    <cellStyle name="Entrada 2 3" xfId="894" xr:uid="{00000000-0005-0000-0000-000067030000}"/>
    <cellStyle name="Entrada 2 3 2" xfId="895" xr:uid="{00000000-0005-0000-0000-000068030000}"/>
    <cellStyle name="Entrada 2 4" xfId="896" xr:uid="{00000000-0005-0000-0000-000069030000}"/>
    <cellStyle name="Entrada 2 4 2" xfId="897" xr:uid="{00000000-0005-0000-0000-00006A030000}"/>
    <cellStyle name="Entrada 2 5" xfId="898" xr:uid="{00000000-0005-0000-0000-00006B030000}"/>
    <cellStyle name="Entrada 2_Прайс" xfId="899" xr:uid="{00000000-0005-0000-0000-00006C030000}"/>
    <cellStyle name="Entrada 3" xfId="900" xr:uid="{00000000-0005-0000-0000-00006D030000}"/>
    <cellStyle name="Entrada 3 2" xfId="901" xr:uid="{00000000-0005-0000-0000-00006E030000}"/>
    <cellStyle name="Entrada 3 2 2" xfId="902" xr:uid="{00000000-0005-0000-0000-00006F030000}"/>
    <cellStyle name="Entrada 3 3" xfId="903" xr:uid="{00000000-0005-0000-0000-000070030000}"/>
    <cellStyle name="Entrada 3 3 2" xfId="904" xr:uid="{00000000-0005-0000-0000-000071030000}"/>
    <cellStyle name="Entrada 3 4" xfId="905" xr:uid="{00000000-0005-0000-0000-000072030000}"/>
    <cellStyle name="Entrada 3_Прайс" xfId="906" xr:uid="{00000000-0005-0000-0000-000073030000}"/>
    <cellStyle name="Entrada 4" xfId="907" xr:uid="{00000000-0005-0000-0000-000074030000}"/>
    <cellStyle name="Entrada 4 2" xfId="908" xr:uid="{00000000-0005-0000-0000-000075030000}"/>
    <cellStyle name="Entrada 4 2 2" xfId="909" xr:uid="{00000000-0005-0000-0000-000076030000}"/>
    <cellStyle name="Entrada 4 3" xfId="910" xr:uid="{00000000-0005-0000-0000-000077030000}"/>
    <cellStyle name="Entrada 4_Прайс" xfId="911" xr:uid="{00000000-0005-0000-0000-000078030000}"/>
    <cellStyle name="Entrada 5" xfId="912" xr:uid="{00000000-0005-0000-0000-000079030000}"/>
    <cellStyle name="Entrada 5 2" xfId="913" xr:uid="{00000000-0005-0000-0000-00007A030000}"/>
    <cellStyle name="Entrada 6" xfId="914" xr:uid="{00000000-0005-0000-0000-00007B030000}"/>
    <cellStyle name="Entrada_Прайс" xfId="915" xr:uid="{00000000-0005-0000-0000-00007C030000}"/>
    <cellStyle name="Ergebnis" xfId="916" xr:uid="{00000000-0005-0000-0000-00007D030000}"/>
    <cellStyle name="Ergebnis 2" xfId="917" xr:uid="{00000000-0005-0000-0000-00007E030000}"/>
    <cellStyle name="Erklärender Text" xfId="918" xr:uid="{00000000-0005-0000-0000-00007F030000}"/>
    <cellStyle name="Estilo 1" xfId="919" xr:uid="{00000000-0005-0000-0000-000080030000}"/>
    <cellStyle name="Estilo 1 2" xfId="920" xr:uid="{00000000-0005-0000-0000-000081030000}"/>
    <cellStyle name="Estilo 1 3" xfId="921" xr:uid="{00000000-0005-0000-0000-000082030000}"/>
    <cellStyle name="Estilo 1 4" xfId="922" xr:uid="{00000000-0005-0000-0000-000083030000}"/>
    <cellStyle name="Estilo 1 5" xfId="923" xr:uid="{00000000-0005-0000-0000-000084030000}"/>
    <cellStyle name="Estilo 1 6" xfId="924" xr:uid="{00000000-0005-0000-0000-000085030000}"/>
    <cellStyle name="Estilo 1 7" xfId="925" xr:uid="{00000000-0005-0000-0000-000086030000}"/>
    <cellStyle name="Estilo 1 8" xfId="926" xr:uid="{00000000-0005-0000-0000-000087030000}"/>
    <cellStyle name="Estilo 1_price Climatech" xfId="927" xr:uid="{00000000-0005-0000-0000-000088030000}"/>
    <cellStyle name="Euro" xfId="928" xr:uid="{00000000-0005-0000-0000-000089030000}"/>
    <cellStyle name="Euro 2" xfId="929" xr:uid="{00000000-0005-0000-0000-00008A030000}"/>
    <cellStyle name="Euro 3" xfId="930" xr:uid="{00000000-0005-0000-0000-00008B030000}"/>
    <cellStyle name="Euro_Книга5" xfId="931" xr:uid="{00000000-0005-0000-0000-00008C030000}"/>
    <cellStyle name="Excel Built-in Normal" xfId="2175" xr:uid="{00000000-0005-0000-0000-000000000000}"/>
    <cellStyle name="Excel.Chart" xfId="2165" xr:uid="{00000000-0005-0000-0000-000003000000}"/>
    <cellStyle name="Explanatory Text" xfId="932" xr:uid="{00000000-0005-0000-0000-00008D030000}"/>
    <cellStyle name="Explanatory Text 2" xfId="933" xr:uid="{00000000-0005-0000-0000-00008E030000}"/>
    <cellStyle name="G10" xfId="934" xr:uid="{00000000-0005-0000-0000-00008F030000}"/>
    <cellStyle name="Good" xfId="935" xr:uid="{00000000-0005-0000-0000-000090030000}"/>
    <cellStyle name="Good 2" xfId="936" xr:uid="{00000000-0005-0000-0000-000091030000}"/>
    <cellStyle name="Grey" xfId="937" xr:uid="{00000000-0005-0000-0000-000092030000}"/>
    <cellStyle name="Gut" xfId="938" xr:uid="{00000000-0005-0000-0000-000093030000}"/>
    <cellStyle name="Header" xfId="939" xr:uid="{00000000-0005-0000-0000-000094030000}"/>
    <cellStyle name="Header1" xfId="940" xr:uid="{00000000-0005-0000-0000-000095030000}"/>
    <cellStyle name="Header2" xfId="941" xr:uid="{00000000-0005-0000-0000-000096030000}"/>
    <cellStyle name="Heading 1" xfId="942" xr:uid="{00000000-0005-0000-0000-000097030000}"/>
    <cellStyle name="Heading 1 2" xfId="943" xr:uid="{00000000-0005-0000-0000-000098030000}"/>
    <cellStyle name="Heading 2" xfId="944" xr:uid="{00000000-0005-0000-0000-000099030000}"/>
    <cellStyle name="Heading 2 2" xfId="945" xr:uid="{00000000-0005-0000-0000-00009A030000}"/>
    <cellStyle name="Heading 3" xfId="946" xr:uid="{00000000-0005-0000-0000-00009B030000}"/>
    <cellStyle name="Heading 3 2" xfId="947" xr:uid="{00000000-0005-0000-0000-00009C030000}"/>
    <cellStyle name="Heading 4" xfId="948" xr:uid="{00000000-0005-0000-0000-00009D030000}"/>
    <cellStyle name="Heading 4 2" xfId="949" xr:uid="{00000000-0005-0000-0000-00009E030000}"/>
    <cellStyle name="HEADINGS" xfId="950" xr:uid="{00000000-0005-0000-0000-00009F030000}"/>
    <cellStyle name="HEADINGSTOP" xfId="951" xr:uid="{00000000-0005-0000-0000-0000A0030000}"/>
    <cellStyle name="Horizontal" xfId="952" xr:uid="{00000000-0005-0000-0000-0000A1030000}"/>
    <cellStyle name="Hyperlink 2" xfId="953" xr:uid="{00000000-0005-0000-0000-0000A2030000}"/>
    <cellStyle name="Incorrecto" xfId="954" xr:uid="{00000000-0005-0000-0000-0000A3030000}"/>
    <cellStyle name="Incorrecto 2" xfId="955" xr:uid="{00000000-0005-0000-0000-0000A4030000}"/>
    <cellStyle name="Incorrecto 2 2" xfId="956" xr:uid="{00000000-0005-0000-0000-0000A5030000}"/>
    <cellStyle name="Incorrecto 2 3" xfId="957" xr:uid="{00000000-0005-0000-0000-0000A6030000}"/>
    <cellStyle name="Incorrecto 2 4" xfId="958" xr:uid="{00000000-0005-0000-0000-0000A7030000}"/>
    <cellStyle name="Incorrecto 2_Прайс" xfId="959" xr:uid="{00000000-0005-0000-0000-0000A8030000}"/>
    <cellStyle name="Incorrecto 3" xfId="960" xr:uid="{00000000-0005-0000-0000-0000A9030000}"/>
    <cellStyle name="Incorrecto 3 2" xfId="961" xr:uid="{00000000-0005-0000-0000-0000AA030000}"/>
    <cellStyle name="Incorrecto 3 3" xfId="962" xr:uid="{00000000-0005-0000-0000-0000AB030000}"/>
    <cellStyle name="Incorrecto 3_Прайс" xfId="963" xr:uid="{00000000-0005-0000-0000-0000AC030000}"/>
    <cellStyle name="Incorrecto 4" xfId="964" xr:uid="{00000000-0005-0000-0000-0000AD030000}"/>
    <cellStyle name="Incorrecto 4 2" xfId="965" xr:uid="{00000000-0005-0000-0000-0000AE030000}"/>
    <cellStyle name="Incorrecto 4_Прайс" xfId="966" xr:uid="{00000000-0005-0000-0000-0000AF030000}"/>
    <cellStyle name="Incorrecto 5" xfId="967" xr:uid="{00000000-0005-0000-0000-0000B0030000}"/>
    <cellStyle name="Incorrecto_Прайс" xfId="968" xr:uid="{00000000-0005-0000-0000-0000B1030000}"/>
    <cellStyle name="Input" xfId="969" xr:uid="{00000000-0005-0000-0000-0000B2030000}"/>
    <cellStyle name="Input [yellow]" xfId="970" xr:uid="{00000000-0005-0000-0000-0000B3030000}"/>
    <cellStyle name="Input 2" xfId="971" xr:uid="{00000000-0005-0000-0000-0000B4030000}"/>
    <cellStyle name="Input 2 2" xfId="972" xr:uid="{00000000-0005-0000-0000-0000B5030000}"/>
    <cellStyle name="Input 3" xfId="973" xr:uid="{00000000-0005-0000-0000-0000B6030000}"/>
    <cellStyle name="Link Currency (0)" xfId="974" xr:uid="{00000000-0005-0000-0000-0000B7030000}"/>
    <cellStyle name="Link Currency (2)" xfId="975" xr:uid="{00000000-0005-0000-0000-0000B8030000}"/>
    <cellStyle name="Link Units (0)" xfId="976" xr:uid="{00000000-0005-0000-0000-0000B9030000}"/>
    <cellStyle name="Link Units (1)" xfId="977" xr:uid="{00000000-0005-0000-0000-0000BA030000}"/>
    <cellStyle name="Link Units (2)" xfId="978" xr:uid="{00000000-0005-0000-0000-0000BB030000}"/>
    <cellStyle name="Linked Cell" xfId="979" xr:uid="{00000000-0005-0000-0000-0000BC030000}"/>
    <cellStyle name="Linked Cell 2" xfId="980" xr:uid="{00000000-0005-0000-0000-0000BD030000}"/>
    <cellStyle name="Matrix" xfId="981" xr:uid="{00000000-0005-0000-0000-0000BE030000}"/>
    <cellStyle name="Migliaia (0)_PortF2k" xfId="982" xr:uid="{00000000-0005-0000-0000-0000BF030000}"/>
    <cellStyle name="Millares [0]" xfId="983" xr:uid="{00000000-0005-0000-0000-0000C0030000}"/>
    <cellStyle name="Moneda [0]" xfId="984" xr:uid="{00000000-0005-0000-0000-0000C1030000}"/>
    <cellStyle name="Neutral" xfId="985" xr:uid="{00000000-0005-0000-0000-0000C2030000}"/>
    <cellStyle name="Neutral 2" xfId="986" xr:uid="{00000000-0005-0000-0000-0000C3030000}"/>
    <cellStyle name="Neutral 2 2" xfId="987" xr:uid="{00000000-0005-0000-0000-0000C4030000}"/>
    <cellStyle name="Neutral 2 3" xfId="988" xr:uid="{00000000-0005-0000-0000-0000C5030000}"/>
    <cellStyle name="Neutral 2 4" xfId="989" xr:uid="{00000000-0005-0000-0000-0000C6030000}"/>
    <cellStyle name="Neutral 2_Прайс" xfId="990" xr:uid="{00000000-0005-0000-0000-0000C7030000}"/>
    <cellStyle name="Neutral 3" xfId="991" xr:uid="{00000000-0005-0000-0000-0000C8030000}"/>
    <cellStyle name="Neutral 3 2" xfId="992" xr:uid="{00000000-0005-0000-0000-0000C9030000}"/>
    <cellStyle name="Neutral 3 3" xfId="993" xr:uid="{00000000-0005-0000-0000-0000CA030000}"/>
    <cellStyle name="Neutral 3_Прайс" xfId="994" xr:uid="{00000000-0005-0000-0000-0000CB030000}"/>
    <cellStyle name="Neutral 4" xfId="995" xr:uid="{00000000-0005-0000-0000-0000CC030000}"/>
    <cellStyle name="Neutral 4 2" xfId="996" xr:uid="{00000000-0005-0000-0000-0000CD030000}"/>
    <cellStyle name="Neutral 4_Прайс" xfId="997" xr:uid="{00000000-0005-0000-0000-0000CE030000}"/>
    <cellStyle name="Neutral 5" xfId="998" xr:uid="{00000000-0005-0000-0000-0000CF030000}"/>
    <cellStyle name="Neutral 6" xfId="999" xr:uid="{00000000-0005-0000-0000-0000D0030000}"/>
    <cellStyle name="Neutral_Книга5" xfId="1000" xr:uid="{00000000-0005-0000-0000-0000D1030000}"/>
    <cellStyle name="Normal - Style1" xfId="1001" xr:uid="{00000000-0005-0000-0000-0000D2030000}"/>
    <cellStyle name="Normal 11" xfId="1002" xr:uid="{00000000-0005-0000-0000-0000D3030000}"/>
    <cellStyle name="Normal 13" xfId="1003" xr:uid="{00000000-0005-0000-0000-0000D4030000}"/>
    <cellStyle name="Normal 15" xfId="1004" xr:uid="{00000000-0005-0000-0000-0000D5030000}"/>
    <cellStyle name="Normal 2" xfId="1005" xr:uid="{00000000-0005-0000-0000-0000D6030000}"/>
    <cellStyle name="Normal 2 2" xfId="1006" xr:uid="{00000000-0005-0000-0000-0000D7030000}"/>
    <cellStyle name="Normal 2 3" xfId="1007" xr:uid="{00000000-0005-0000-0000-0000D8030000}"/>
    <cellStyle name="Normal 2 4" xfId="1008" xr:uid="{00000000-0005-0000-0000-0000D9030000}"/>
    <cellStyle name="Normal 2 5" xfId="1009" xr:uid="{00000000-0005-0000-0000-0000DA030000}"/>
    <cellStyle name="Normal 2 6" xfId="1010" xr:uid="{00000000-0005-0000-0000-0000DB030000}"/>
    <cellStyle name="Normal 2 6 2" xfId="1654" xr:uid="{00000000-0005-0000-0000-0000DC030000}"/>
    <cellStyle name="Normal 2 6 2 2" xfId="1973" xr:uid="{00000000-0005-0000-0000-0000DD030000}"/>
    <cellStyle name="Normal 2 6 3" xfId="1818" xr:uid="{00000000-0005-0000-0000-0000DE030000}"/>
    <cellStyle name="Normal 2 7" xfId="1011" xr:uid="{00000000-0005-0000-0000-0000DF030000}"/>
    <cellStyle name="Normal 2 7 2" xfId="1655" xr:uid="{00000000-0005-0000-0000-0000E0030000}"/>
    <cellStyle name="Normal 3" xfId="1012" xr:uid="{00000000-0005-0000-0000-0000E1030000}"/>
    <cellStyle name="Normal 3 2" xfId="1013" xr:uid="{00000000-0005-0000-0000-0000E2030000}"/>
    <cellStyle name="Normal 3 3" xfId="1014" xr:uid="{00000000-0005-0000-0000-0000E3030000}"/>
    <cellStyle name="Normal 3 4" xfId="1015" xr:uid="{00000000-0005-0000-0000-0000E4030000}"/>
    <cellStyle name="Normal 3 5" xfId="1016" xr:uid="{00000000-0005-0000-0000-0000E5030000}"/>
    <cellStyle name="Normal 3 5 2" xfId="1017" xr:uid="{00000000-0005-0000-0000-0000E6030000}"/>
    <cellStyle name="Normal 4" xfId="1018" xr:uid="{00000000-0005-0000-0000-0000E7030000}"/>
    <cellStyle name="Normal 4 2" xfId="1019" xr:uid="{00000000-0005-0000-0000-0000E8030000}"/>
    <cellStyle name="Normal 4 3" xfId="1020" xr:uid="{00000000-0005-0000-0000-0000E9030000}"/>
    <cellStyle name="Normal 5" xfId="1021" xr:uid="{00000000-0005-0000-0000-0000EA030000}"/>
    <cellStyle name="Normal 5 2" xfId="1022" xr:uid="{00000000-0005-0000-0000-0000EB030000}"/>
    <cellStyle name="Normal 5 3" xfId="1023" xr:uid="{00000000-0005-0000-0000-0000EC030000}"/>
    <cellStyle name="Normal 5_Прайс Альянс (VRF NEOCLIMA) декабрь 2011" xfId="1024" xr:uid="{00000000-0005-0000-0000-0000ED030000}"/>
    <cellStyle name="Normal 6" xfId="1025" xr:uid="{00000000-0005-0000-0000-0000EE030000}"/>
    <cellStyle name="Normal 6 2" xfId="1026" xr:uid="{00000000-0005-0000-0000-0000EF030000}"/>
    <cellStyle name="Normal 7" xfId="1027" xr:uid="{00000000-0005-0000-0000-0000F0030000}"/>
    <cellStyle name="Normal 8" xfId="1028" xr:uid="{00000000-0005-0000-0000-0000F1030000}"/>
    <cellStyle name="Normal 9" xfId="1029" xr:uid="{00000000-0005-0000-0000-0000F2030000}"/>
    <cellStyle name="Normal_AIRWELL" xfId="1030" xr:uid="{00000000-0005-0000-0000-0000F3030000}"/>
    <cellStyle name="Normál_SHG Products Dimention" xfId="1031" xr:uid="{00000000-0005-0000-0000-0000F4030000}"/>
    <cellStyle name="Normal_SPLIT" xfId="1032" xr:uid="{00000000-0005-0000-0000-0000F5030000}"/>
    <cellStyle name="Normale 2" xfId="2179" xr:uid="{00000000-0005-0000-0000-000001000000}"/>
    <cellStyle name="Normale 2 2 2 2 2" xfId="2182" xr:uid="{00000000-0005-0000-0000-000002000000}"/>
    <cellStyle name="Normale 3" xfId="2180" xr:uid="{00000000-0005-0000-0000-000003000000}"/>
    <cellStyle name="Normale 3 4" xfId="2181" xr:uid="{00000000-0005-0000-0000-000004000000}"/>
    <cellStyle name="normбlnм_laroux" xfId="1033" xr:uid="{00000000-0005-0000-0000-0000F6030000}"/>
    <cellStyle name="Notas" xfId="1034" xr:uid="{00000000-0005-0000-0000-0000F7030000}"/>
    <cellStyle name="Notas 2" xfId="1035" xr:uid="{00000000-0005-0000-0000-0000F8030000}"/>
    <cellStyle name="Notas 2 2" xfId="1036" xr:uid="{00000000-0005-0000-0000-0000F9030000}"/>
    <cellStyle name="Notas 2 2 2" xfId="1037" xr:uid="{00000000-0005-0000-0000-0000FA030000}"/>
    <cellStyle name="Notas 2 3" xfId="1038" xr:uid="{00000000-0005-0000-0000-0000FB030000}"/>
    <cellStyle name="Notas 2 3 2" xfId="1039" xr:uid="{00000000-0005-0000-0000-0000FC030000}"/>
    <cellStyle name="Notas 2 4" xfId="1040" xr:uid="{00000000-0005-0000-0000-0000FD030000}"/>
    <cellStyle name="Notas 2 4 2" xfId="1041" xr:uid="{00000000-0005-0000-0000-0000FE030000}"/>
    <cellStyle name="Notas 2 5" xfId="1042" xr:uid="{00000000-0005-0000-0000-0000FF030000}"/>
    <cellStyle name="Notas 3" xfId="1043" xr:uid="{00000000-0005-0000-0000-000000040000}"/>
    <cellStyle name="Notas 3 2" xfId="1044" xr:uid="{00000000-0005-0000-0000-000001040000}"/>
    <cellStyle name="Notas 3 2 2" xfId="1045" xr:uid="{00000000-0005-0000-0000-000002040000}"/>
    <cellStyle name="Notas 3 3" xfId="1046" xr:uid="{00000000-0005-0000-0000-000003040000}"/>
    <cellStyle name="Notas 3 3 2" xfId="1047" xr:uid="{00000000-0005-0000-0000-000004040000}"/>
    <cellStyle name="Notas 3 4" xfId="1048" xr:uid="{00000000-0005-0000-0000-000005040000}"/>
    <cellStyle name="Notas 4" xfId="1049" xr:uid="{00000000-0005-0000-0000-000006040000}"/>
    <cellStyle name="Notas 4 2" xfId="1050" xr:uid="{00000000-0005-0000-0000-000007040000}"/>
    <cellStyle name="Notas 4 2 2" xfId="1051" xr:uid="{00000000-0005-0000-0000-000008040000}"/>
    <cellStyle name="Notas 4 3" xfId="1052" xr:uid="{00000000-0005-0000-0000-000009040000}"/>
    <cellStyle name="Notas 5" xfId="1053" xr:uid="{00000000-0005-0000-0000-00000A040000}"/>
    <cellStyle name="Notas 5 2" xfId="1054" xr:uid="{00000000-0005-0000-0000-00000B040000}"/>
    <cellStyle name="Notas 6" xfId="1055" xr:uid="{00000000-0005-0000-0000-00000C040000}"/>
    <cellStyle name="Note" xfId="1056" xr:uid="{00000000-0005-0000-0000-00000D040000}"/>
    <cellStyle name="Note 2" xfId="1057" xr:uid="{00000000-0005-0000-0000-00000E040000}"/>
    <cellStyle name="Note 2 2" xfId="1058" xr:uid="{00000000-0005-0000-0000-00000F040000}"/>
    <cellStyle name="Note 3" xfId="1059" xr:uid="{00000000-0005-0000-0000-000010040000}"/>
    <cellStyle name="Note 3 2" xfId="1657" xr:uid="{00000000-0005-0000-0000-000011040000}"/>
    <cellStyle name="Note 4" xfId="1656" xr:uid="{00000000-0005-0000-0000-000012040000}"/>
    <cellStyle name="Notiz" xfId="1060" xr:uid="{00000000-0005-0000-0000-000013040000}"/>
    <cellStyle name="Notiz 2" xfId="1061" xr:uid="{00000000-0005-0000-0000-000014040000}"/>
    <cellStyle name="Option" xfId="1062" xr:uid="{00000000-0005-0000-0000-000015040000}"/>
    <cellStyle name="OptionHeading" xfId="1063" xr:uid="{00000000-0005-0000-0000-000016040000}"/>
    <cellStyle name="Output" xfId="1064" xr:uid="{00000000-0005-0000-0000-000017040000}"/>
    <cellStyle name="Output 2" xfId="1065" xr:uid="{00000000-0005-0000-0000-000018040000}"/>
    <cellStyle name="Output 2 2" xfId="1066" xr:uid="{00000000-0005-0000-0000-000019040000}"/>
    <cellStyle name="Output 3" xfId="1067" xr:uid="{00000000-0005-0000-0000-00001A040000}"/>
    <cellStyle name="per.style" xfId="1068" xr:uid="{00000000-0005-0000-0000-00001B040000}"/>
    <cellStyle name="Percent (0)" xfId="1069" xr:uid="{00000000-0005-0000-0000-00001C040000}"/>
    <cellStyle name="Percent [0]" xfId="1070" xr:uid="{00000000-0005-0000-0000-00001D040000}"/>
    <cellStyle name="Percent [00]" xfId="1071" xr:uid="{00000000-0005-0000-0000-00001E040000}"/>
    <cellStyle name="Percent [2]" xfId="1072" xr:uid="{00000000-0005-0000-0000-00001F040000}"/>
    <cellStyle name="Porcentual 11" xfId="1073" xr:uid="{00000000-0005-0000-0000-000020040000}"/>
    <cellStyle name="Porcentual 13" xfId="1074" xr:uid="{00000000-0005-0000-0000-000021040000}"/>
    <cellStyle name="Porcentual 3" xfId="1075" xr:uid="{00000000-0005-0000-0000-000022040000}"/>
    <cellStyle name="Porcentual 5" xfId="1076" xr:uid="{00000000-0005-0000-0000-000023040000}"/>
    <cellStyle name="Porcentual 7" xfId="1077" xr:uid="{00000000-0005-0000-0000-000024040000}"/>
    <cellStyle name="Porcentual 9" xfId="1078" xr:uid="{00000000-0005-0000-0000-000025040000}"/>
    <cellStyle name="PrePop Currency (0)" xfId="1079" xr:uid="{00000000-0005-0000-0000-000026040000}"/>
    <cellStyle name="PrePop Currency (2)" xfId="1080" xr:uid="{00000000-0005-0000-0000-000027040000}"/>
    <cellStyle name="PrePop Units (0)" xfId="1081" xr:uid="{00000000-0005-0000-0000-000028040000}"/>
    <cellStyle name="PrePop Units (1)" xfId="1082" xr:uid="{00000000-0005-0000-0000-000029040000}"/>
    <cellStyle name="PrePop Units (2)" xfId="1083" xr:uid="{00000000-0005-0000-0000-00002A040000}"/>
    <cellStyle name="regstoresfromspecstores" xfId="1084" xr:uid="{00000000-0005-0000-0000-00002B040000}"/>
    <cellStyle name="RevList" xfId="1085" xr:uid="{00000000-0005-0000-0000-00002C040000}"/>
    <cellStyle name="Salida" xfId="1086" xr:uid="{00000000-0005-0000-0000-00002D040000}"/>
    <cellStyle name="Salida 2" xfId="1087" xr:uid="{00000000-0005-0000-0000-00002E040000}"/>
    <cellStyle name="Salida 2 2" xfId="1088" xr:uid="{00000000-0005-0000-0000-00002F040000}"/>
    <cellStyle name="Salida 2 2 2" xfId="1089" xr:uid="{00000000-0005-0000-0000-000030040000}"/>
    <cellStyle name="Salida 2 3" xfId="1090" xr:uid="{00000000-0005-0000-0000-000031040000}"/>
    <cellStyle name="Salida 2 3 2" xfId="1091" xr:uid="{00000000-0005-0000-0000-000032040000}"/>
    <cellStyle name="Salida 2 4" xfId="1092" xr:uid="{00000000-0005-0000-0000-000033040000}"/>
    <cellStyle name="Salida 2 4 2" xfId="1093" xr:uid="{00000000-0005-0000-0000-000034040000}"/>
    <cellStyle name="Salida 2 5" xfId="1094" xr:uid="{00000000-0005-0000-0000-000035040000}"/>
    <cellStyle name="Salida 2_Прайс" xfId="1095" xr:uid="{00000000-0005-0000-0000-000036040000}"/>
    <cellStyle name="Salida 3" xfId="1096" xr:uid="{00000000-0005-0000-0000-000037040000}"/>
    <cellStyle name="Salida 3 2" xfId="1097" xr:uid="{00000000-0005-0000-0000-000038040000}"/>
    <cellStyle name="Salida 3 2 2" xfId="1098" xr:uid="{00000000-0005-0000-0000-000039040000}"/>
    <cellStyle name="Salida 3 3" xfId="1099" xr:uid="{00000000-0005-0000-0000-00003A040000}"/>
    <cellStyle name="Salida 3 3 2" xfId="1100" xr:uid="{00000000-0005-0000-0000-00003B040000}"/>
    <cellStyle name="Salida 3 4" xfId="1101" xr:uid="{00000000-0005-0000-0000-00003C040000}"/>
    <cellStyle name="Salida 3_Прайс" xfId="1102" xr:uid="{00000000-0005-0000-0000-00003D040000}"/>
    <cellStyle name="Salida 4" xfId="1103" xr:uid="{00000000-0005-0000-0000-00003E040000}"/>
    <cellStyle name="Salida 4 2" xfId="1104" xr:uid="{00000000-0005-0000-0000-00003F040000}"/>
    <cellStyle name="Salida 4 2 2" xfId="1105" xr:uid="{00000000-0005-0000-0000-000040040000}"/>
    <cellStyle name="Salida 4 3" xfId="1106" xr:uid="{00000000-0005-0000-0000-000041040000}"/>
    <cellStyle name="Salida 4_Прайс" xfId="1107" xr:uid="{00000000-0005-0000-0000-000042040000}"/>
    <cellStyle name="Salida 5" xfId="1108" xr:uid="{00000000-0005-0000-0000-000043040000}"/>
    <cellStyle name="Salida 5 2" xfId="1109" xr:uid="{00000000-0005-0000-0000-000044040000}"/>
    <cellStyle name="Salida 6" xfId="1110" xr:uid="{00000000-0005-0000-0000-000045040000}"/>
    <cellStyle name="Salida_Прайс" xfId="1111" xr:uid="{00000000-0005-0000-0000-000046040000}"/>
    <cellStyle name="SAPBEXaggData" xfId="1112" xr:uid="{00000000-0005-0000-0000-000047040000}"/>
    <cellStyle name="SAPBEXaggData 2" xfId="1113" xr:uid="{00000000-0005-0000-0000-000048040000}"/>
    <cellStyle name="SAPBEXaggDataEmph" xfId="1114" xr:uid="{00000000-0005-0000-0000-000049040000}"/>
    <cellStyle name="SAPBEXaggDataEmph 2" xfId="1115" xr:uid="{00000000-0005-0000-0000-00004A040000}"/>
    <cellStyle name="SAPBEXaggItem" xfId="1116" xr:uid="{00000000-0005-0000-0000-00004B040000}"/>
    <cellStyle name="SAPBEXaggItem 2" xfId="1117" xr:uid="{00000000-0005-0000-0000-00004C040000}"/>
    <cellStyle name="SAPBEXaggItemX" xfId="1118" xr:uid="{00000000-0005-0000-0000-00004D040000}"/>
    <cellStyle name="SAPBEXaggItemX 2" xfId="1119" xr:uid="{00000000-0005-0000-0000-00004E040000}"/>
    <cellStyle name="SAPBEXchaText" xfId="1120" xr:uid="{00000000-0005-0000-0000-00004F040000}"/>
    <cellStyle name="SAPBEXchaText 2" xfId="1121" xr:uid="{00000000-0005-0000-0000-000050040000}"/>
    <cellStyle name="SAPBEXexcBad7" xfId="1122" xr:uid="{00000000-0005-0000-0000-000051040000}"/>
    <cellStyle name="SAPBEXexcBad7 2" xfId="1123" xr:uid="{00000000-0005-0000-0000-000052040000}"/>
    <cellStyle name="SAPBEXexcBad8" xfId="1124" xr:uid="{00000000-0005-0000-0000-000053040000}"/>
    <cellStyle name="SAPBEXexcBad8 2" xfId="1125" xr:uid="{00000000-0005-0000-0000-000054040000}"/>
    <cellStyle name="SAPBEXexcBad9" xfId="1126" xr:uid="{00000000-0005-0000-0000-000055040000}"/>
    <cellStyle name="SAPBEXexcBad9 2" xfId="1127" xr:uid="{00000000-0005-0000-0000-000056040000}"/>
    <cellStyle name="SAPBEXexcCritical4" xfId="1128" xr:uid="{00000000-0005-0000-0000-000057040000}"/>
    <cellStyle name="SAPBEXexcCritical4 2" xfId="1129" xr:uid="{00000000-0005-0000-0000-000058040000}"/>
    <cellStyle name="SAPBEXexcCritical5" xfId="1130" xr:uid="{00000000-0005-0000-0000-000059040000}"/>
    <cellStyle name="SAPBEXexcCritical5 2" xfId="1131" xr:uid="{00000000-0005-0000-0000-00005A040000}"/>
    <cellStyle name="SAPBEXexcCritical6" xfId="1132" xr:uid="{00000000-0005-0000-0000-00005B040000}"/>
    <cellStyle name="SAPBEXexcCritical6 2" xfId="1133" xr:uid="{00000000-0005-0000-0000-00005C040000}"/>
    <cellStyle name="SAPBEXexcGood1" xfId="1134" xr:uid="{00000000-0005-0000-0000-00005D040000}"/>
    <cellStyle name="SAPBEXexcGood1 2" xfId="1135" xr:uid="{00000000-0005-0000-0000-00005E040000}"/>
    <cellStyle name="SAPBEXexcGood2" xfId="1136" xr:uid="{00000000-0005-0000-0000-00005F040000}"/>
    <cellStyle name="SAPBEXexcGood2 2" xfId="1137" xr:uid="{00000000-0005-0000-0000-000060040000}"/>
    <cellStyle name="SAPBEXexcGood3" xfId="1138" xr:uid="{00000000-0005-0000-0000-000061040000}"/>
    <cellStyle name="SAPBEXexcGood3 2" xfId="1139" xr:uid="{00000000-0005-0000-0000-000062040000}"/>
    <cellStyle name="SAPBEXfilterDrill" xfId="1140" xr:uid="{00000000-0005-0000-0000-000063040000}"/>
    <cellStyle name="SAPBEXfilterDrill 2" xfId="1141" xr:uid="{00000000-0005-0000-0000-000064040000}"/>
    <cellStyle name="SAPBEXfilterItem" xfId="1142" xr:uid="{00000000-0005-0000-0000-000065040000}"/>
    <cellStyle name="SAPBEXfilterItem 2" xfId="1143" xr:uid="{00000000-0005-0000-0000-000066040000}"/>
    <cellStyle name="SAPBEXfilterText" xfId="1144" xr:uid="{00000000-0005-0000-0000-000067040000}"/>
    <cellStyle name="SAPBEXformats" xfId="1145" xr:uid="{00000000-0005-0000-0000-000068040000}"/>
    <cellStyle name="SAPBEXformats 2" xfId="1146" xr:uid="{00000000-0005-0000-0000-000069040000}"/>
    <cellStyle name="SAPBEXheaderItem" xfId="1147" xr:uid="{00000000-0005-0000-0000-00006A040000}"/>
    <cellStyle name="SAPBEXheaderItem 2" xfId="1148" xr:uid="{00000000-0005-0000-0000-00006B040000}"/>
    <cellStyle name="SAPBEXheaderText" xfId="1149" xr:uid="{00000000-0005-0000-0000-00006C040000}"/>
    <cellStyle name="SAPBEXheaderText 2" xfId="1150" xr:uid="{00000000-0005-0000-0000-00006D040000}"/>
    <cellStyle name="SAPBEXHLevel0" xfId="1151" xr:uid="{00000000-0005-0000-0000-00006E040000}"/>
    <cellStyle name="SAPBEXHLevel0 2" xfId="1152" xr:uid="{00000000-0005-0000-0000-00006F040000}"/>
    <cellStyle name="SAPBEXHLevel0X" xfId="1153" xr:uid="{00000000-0005-0000-0000-000070040000}"/>
    <cellStyle name="SAPBEXHLevel0X 2" xfId="1154" xr:uid="{00000000-0005-0000-0000-000071040000}"/>
    <cellStyle name="SAPBEXHLevel1" xfId="1155" xr:uid="{00000000-0005-0000-0000-000072040000}"/>
    <cellStyle name="SAPBEXHLevel1 2" xfId="1156" xr:uid="{00000000-0005-0000-0000-000073040000}"/>
    <cellStyle name="SAPBEXHLevel1X" xfId="1157" xr:uid="{00000000-0005-0000-0000-000074040000}"/>
    <cellStyle name="SAPBEXHLevel1X 2" xfId="1158" xr:uid="{00000000-0005-0000-0000-000075040000}"/>
    <cellStyle name="SAPBEXHLevel2" xfId="1159" xr:uid="{00000000-0005-0000-0000-000076040000}"/>
    <cellStyle name="SAPBEXHLevel2 2" xfId="1160" xr:uid="{00000000-0005-0000-0000-000077040000}"/>
    <cellStyle name="SAPBEXHLevel2X" xfId="1161" xr:uid="{00000000-0005-0000-0000-000078040000}"/>
    <cellStyle name="SAPBEXHLevel2X 2" xfId="1162" xr:uid="{00000000-0005-0000-0000-000079040000}"/>
    <cellStyle name="SAPBEXHLevel3" xfId="1163" xr:uid="{00000000-0005-0000-0000-00007A040000}"/>
    <cellStyle name="SAPBEXHLevel3 2" xfId="1164" xr:uid="{00000000-0005-0000-0000-00007B040000}"/>
    <cellStyle name="SAPBEXHLevel3X" xfId="1165" xr:uid="{00000000-0005-0000-0000-00007C040000}"/>
    <cellStyle name="SAPBEXHLevel3X 2" xfId="1166" xr:uid="{00000000-0005-0000-0000-00007D040000}"/>
    <cellStyle name="SAPBEXinputData" xfId="1167" xr:uid="{00000000-0005-0000-0000-00007E040000}"/>
    <cellStyle name="SAPBEXinputData 2" xfId="1168" xr:uid="{00000000-0005-0000-0000-00007F040000}"/>
    <cellStyle name="SAPBEXresData" xfId="1169" xr:uid="{00000000-0005-0000-0000-000080040000}"/>
    <cellStyle name="SAPBEXresData 2" xfId="1170" xr:uid="{00000000-0005-0000-0000-000081040000}"/>
    <cellStyle name="SAPBEXresDataEmph" xfId="1171" xr:uid="{00000000-0005-0000-0000-000082040000}"/>
    <cellStyle name="SAPBEXresDataEmph 2" xfId="1172" xr:uid="{00000000-0005-0000-0000-000083040000}"/>
    <cellStyle name="SAPBEXresItem" xfId="1173" xr:uid="{00000000-0005-0000-0000-000084040000}"/>
    <cellStyle name="SAPBEXresItem 2" xfId="1174" xr:uid="{00000000-0005-0000-0000-000085040000}"/>
    <cellStyle name="SAPBEXresItemX" xfId="1175" xr:uid="{00000000-0005-0000-0000-000086040000}"/>
    <cellStyle name="SAPBEXresItemX 2" xfId="1176" xr:uid="{00000000-0005-0000-0000-000087040000}"/>
    <cellStyle name="SAPBEXstdData" xfId="1177" xr:uid="{00000000-0005-0000-0000-000088040000}"/>
    <cellStyle name="SAPBEXstdData 2" xfId="1178" xr:uid="{00000000-0005-0000-0000-000089040000}"/>
    <cellStyle name="SAPBEXstdDataEmph" xfId="1179" xr:uid="{00000000-0005-0000-0000-00008A040000}"/>
    <cellStyle name="SAPBEXstdDataEmph 2" xfId="1180" xr:uid="{00000000-0005-0000-0000-00008B040000}"/>
    <cellStyle name="SAPBEXstdItem" xfId="1181" xr:uid="{00000000-0005-0000-0000-00008C040000}"/>
    <cellStyle name="SAPBEXstdItem 2" xfId="1182" xr:uid="{00000000-0005-0000-0000-00008D040000}"/>
    <cellStyle name="SAPBEXstdItemX" xfId="1183" xr:uid="{00000000-0005-0000-0000-00008E040000}"/>
    <cellStyle name="SAPBEXstdItemX 2" xfId="1184" xr:uid="{00000000-0005-0000-0000-00008F040000}"/>
    <cellStyle name="SAPBEXtitle" xfId="1185" xr:uid="{00000000-0005-0000-0000-000090040000}"/>
    <cellStyle name="SAPBEXundefined" xfId="1186" xr:uid="{00000000-0005-0000-0000-000091040000}"/>
    <cellStyle name="SAPBEXundefined 2" xfId="1187" xr:uid="{00000000-0005-0000-0000-000092040000}"/>
    <cellStyle name="Schlecht" xfId="1188" xr:uid="{00000000-0005-0000-0000-000093040000}"/>
    <cellStyle name="SHADEDSTORES" xfId="1189" xr:uid="{00000000-0005-0000-0000-000094040000}"/>
    <cellStyle name="Sheet Title" xfId="1190" xr:uid="{00000000-0005-0000-0000-000095040000}"/>
    <cellStyle name="specstores" xfId="1191" xr:uid="{00000000-0005-0000-0000-000096040000}"/>
    <cellStyle name="Standaard" xfId="2153" xr:uid="{00000000-0005-0000-0000-000004000000}"/>
    <cellStyle name="Standard 3" xfId="2128" xr:uid="{00000000-0005-0000-0000-000097040000}"/>
    <cellStyle name="Standard_FORECAST" xfId="1192" xr:uid="{00000000-0005-0000-0000-000098040000}"/>
    <cellStyle name="Subtotal" xfId="1193" xr:uid="{00000000-0005-0000-0000-000099040000}"/>
    <cellStyle name="Text Indent A" xfId="1194" xr:uid="{00000000-0005-0000-0000-00009A040000}"/>
    <cellStyle name="Text Indent B" xfId="1195" xr:uid="{00000000-0005-0000-0000-00009B040000}"/>
    <cellStyle name="Text Indent C" xfId="1196" xr:uid="{00000000-0005-0000-0000-00009C040000}"/>
    <cellStyle name="Texto de advertencia" xfId="1197" xr:uid="{00000000-0005-0000-0000-00009D040000}"/>
    <cellStyle name="Texto de advertencia 2" xfId="1198" xr:uid="{00000000-0005-0000-0000-00009E040000}"/>
    <cellStyle name="Texto de advertencia 2 2" xfId="1199" xr:uid="{00000000-0005-0000-0000-00009F040000}"/>
    <cellStyle name="Texto de advertencia 2 3" xfId="1200" xr:uid="{00000000-0005-0000-0000-0000A0040000}"/>
    <cellStyle name="Texto de advertencia 2 4" xfId="1201" xr:uid="{00000000-0005-0000-0000-0000A1040000}"/>
    <cellStyle name="Texto de advertencia 2_Прайс" xfId="1202" xr:uid="{00000000-0005-0000-0000-0000A2040000}"/>
    <cellStyle name="Texto de advertencia 3" xfId="1203" xr:uid="{00000000-0005-0000-0000-0000A3040000}"/>
    <cellStyle name="Texto de advertencia 3 2" xfId="1204" xr:uid="{00000000-0005-0000-0000-0000A4040000}"/>
    <cellStyle name="Texto de advertencia 3 3" xfId="1205" xr:uid="{00000000-0005-0000-0000-0000A5040000}"/>
    <cellStyle name="Texto de advertencia 3_Прайс" xfId="1206" xr:uid="{00000000-0005-0000-0000-0000A6040000}"/>
    <cellStyle name="Texto de advertencia 4" xfId="1207" xr:uid="{00000000-0005-0000-0000-0000A7040000}"/>
    <cellStyle name="Texto de advertencia 4 2" xfId="1208" xr:uid="{00000000-0005-0000-0000-0000A8040000}"/>
    <cellStyle name="Texto de advertencia 4_Прайс" xfId="1209" xr:uid="{00000000-0005-0000-0000-0000A9040000}"/>
    <cellStyle name="Texto de advertencia 5" xfId="1210" xr:uid="{00000000-0005-0000-0000-0000AA040000}"/>
    <cellStyle name="Texto de advertencia_Прайс" xfId="1211" xr:uid="{00000000-0005-0000-0000-0000AB040000}"/>
    <cellStyle name="Texto explicativo" xfId="1212" xr:uid="{00000000-0005-0000-0000-0000AC040000}"/>
    <cellStyle name="Texto explicativo 2" xfId="1213" xr:uid="{00000000-0005-0000-0000-0000AD040000}"/>
    <cellStyle name="Texto explicativo 2 2" xfId="1214" xr:uid="{00000000-0005-0000-0000-0000AE040000}"/>
    <cellStyle name="Texto explicativo 2 3" xfId="1215" xr:uid="{00000000-0005-0000-0000-0000AF040000}"/>
    <cellStyle name="Texto explicativo 2 4" xfId="1216" xr:uid="{00000000-0005-0000-0000-0000B0040000}"/>
    <cellStyle name="Texto explicativo 2_Прайс" xfId="1217" xr:uid="{00000000-0005-0000-0000-0000B1040000}"/>
    <cellStyle name="Texto explicativo 3" xfId="1218" xr:uid="{00000000-0005-0000-0000-0000B2040000}"/>
    <cellStyle name="Texto explicativo 3 2" xfId="1219" xr:uid="{00000000-0005-0000-0000-0000B3040000}"/>
    <cellStyle name="Texto explicativo 3 3" xfId="1220" xr:uid="{00000000-0005-0000-0000-0000B4040000}"/>
    <cellStyle name="Texto explicativo 3_Прайс" xfId="1221" xr:uid="{00000000-0005-0000-0000-0000B5040000}"/>
    <cellStyle name="Texto explicativo 4" xfId="1222" xr:uid="{00000000-0005-0000-0000-0000B6040000}"/>
    <cellStyle name="Texto explicativo 4 2" xfId="1223" xr:uid="{00000000-0005-0000-0000-0000B7040000}"/>
    <cellStyle name="Texto explicativo 4_Прайс" xfId="1224" xr:uid="{00000000-0005-0000-0000-0000B8040000}"/>
    <cellStyle name="Texto explicativo 5" xfId="1225" xr:uid="{00000000-0005-0000-0000-0000B9040000}"/>
    <cellStyle name="Texto explicativo_Прайс" xfId="1226" xr:uid="{00000000-0005-0000-0000-0000BA040000}"/>
    <cellStyle name="Title" xfId="1227" xr:uid="{00000000-0005-0000-0000-0000BB040000}"/>
    <cellStyle name="Title 2" xfId="1228" xr:uid="{00000000-0005-0000-0000-0000BC040000}"/>
    <cellStyle name="Título" xfId="1229" xr:uid="{00000000-0005-0000-0000-0000BD040000}"/>
    <cellStyle name="Título 1" xfId="1230" xr:uid="{00000000-0005-0000-0000-0000BE040000}"/>
    <cellStyle name="Título 1 2" xfId="1231" xr:uid="{00000000-0005-0000-0000-0000BF040000}"/>
    <cellStyle name="Título 1 2 2" xfId="1232" xr:uid="{00000000-0005-0000-0000-0000C0040000}"/>
    <cellStyle name="Título 1 2 3" xfId="1233" xr:uid="{00000000-0005-0000-0000-0000C1040000}"/>
    <cellStyle name="Título 1 2 4" xfId="1234" xr:uid="{00000000-0005-0000-0000-0000C2040000}"/>
    <cellStyle name="Título 1 2_Прайс" xfId="1235" xr:uid="{00000000-0005-0000-0000-0000C3040000}"/>
    <cellStyle name="Título 1 3" xfId="1236" xr:uid="{00000000-0005-0000-0000-0000C4040000}"/>
    <cellStyle name="Título 1 3 2" xfId="1237" xr:uid="{00000000-0005-0000-0000-0000C5040000}"/>
    <cellStyle name="Título 1 3 3" xfId="1238" xr:uid="{00000000-0005-0000-0000-0000C6040000}"/>
    <cellStyle name="Título 1 3_Прайс" xfId="1239" xr:uid="{00000000-0005-0000-0000-0000C7040000}"/>
    <cellStyle name="Título 1 4" xfId="1240" xr:uid="{00000000-0005-0000-0000-0000C8040000}"/>
    <cellStyle name="Título 1 4 2" xfId="1241" xr:uid="{00000000-0005-0000-0000-0000C9040000}"/>
    <cellStyle name="Título 1 4_Прайс" xfId="1242" xr:uid="{00000000-0005-0000-0000-0000CA040000}"/>
    <cellStyle name="Título 1 5" xfId="1243" xr:uid="{00000000-0005-0000-0000-0000CB040000}"/>
    <cellStyle name="Título 1_Прайс" xfId="1244" xr:uid="{00000000-0005-0000-0000-0000CC040000}"/>
    <cellStyle name="Título 2" xfId="1245" xr:uid="{00000000-0005-0000-0000-0000CD040000}"/>
    <cellStyle name="Título 2 2" xfId="1246" xr:uid="{00000000-0005-0000-0000-0000CE040000}"/>
    <cellStyle name="Título 2 2 2" xfId="1247" xr:uid="{00000000-0005-0000-0000-0000CF040000}"/>
    <cellStyle name="Título 2 2 3" xfId="1248" xr:uid="{00000000-0005-0000-0000-0000D0040000}"/>
    <cellStyle name="Título 2 2 4" xfId="1249" xr:uid="{00000000-0005-0000-0000-0000D1040000}"/>
    <cellStyle name="Título 2 2_Прайс" xfId="1250" xr:uid="{00000000-0005-0000-0000-0000D2040000}"/>
    <cellStyle name="Título 2 3" xfId="1251" xr:uid="{00000000-0005-0000-0000-0000D3040000}"/>
    <cellStyle name="Título 2 3 2" xfId="1252" xr:uid="{00000000-0005-0000-0000-0000D4040000}"/>
    <cellStyle name="Título 2 3 3" xfId="1253" xr:uid="{00000000-0005-0000-0000-0000D5040000}"/>
    <cellStyle name="Título 2 3_Прайс" xfId="1254" xr:uid="{00000000-0005-0000-0000-0000D6040000}"/>
    <cellStyle name="Título 2 4" xfId="1255" xr:uid="{00000000-0005-0000-0000-0000D7040000}"/>
    <cellStyle name="Título 2 4 2" xfId="1256" xr:uid="{00000000-0005-0000-0000-0000D8040000}"/>
    <cellStyle name="Título 2 4_Прайс" xfId="1257" xr:uid="{00000000-0005-0000-0000-0000D9040000}"/>
    <cellStyle name="Título 2 5" xfId="1258" xr:uid="{00000000-0005-0000-0000-0000DA040000}"/>
    <cellStyle name="Título 2_Прайс" xfId="1259" xr:uid="{00000000-0005-0000-0000-0000DB040000}"/>
    <cellStyle name="Título 3" xfId="1260" xr:uid="{00000000-0005-0000-0000-0000DC040000}"/>
    <cellStyle name="Título 3 2" xfId="1261" xr:uid="{00000000-0005-0000-0000-0000DD040000}"/>
    <cellStyle name="Título 3 2 2" xfId="1262" xr:uid="{00000000-0005-0000-0000-0000DE040000}"/>
    <cellStyle name="Título 3 2 3" xfId="1263" xr:uid="{00000000-0005-0000-0000-0000DF040000}"/>
    <cellStyle name="Título 3 2 4" xfId="1264" xr:uid="{00000000-0005-0000-0000-0000E0040000}"/>
    <cellStyle name="Título 3 2_Прайс" xfId="1265" xr:uid="{00000000-0005-0000-0000-0000E1040000}"/>
    <cellStyle name="Título 3 3" xfId="1266" xr:uid="{00000000-0005-0000-0000-0000E2040000}"/>
    <cellStyle name="Título 3 3 2" xfId="1267" xr:uid="{00000000-0005-0000-0000-0000E3040000}"/>
    <cellStyle name="Título 3 3 3" xfId="1268" xr:uid="{00000000-0005-0000-0000-0000E4040000}"/>
    <cellStyle name="Título 3 3_Прайс" xfId="1269" xr:uid="{00000000-0005-0000-0000-0000E5040000}"/>
    <cellStyle name="Título 3 4" xfId="1270" xr:uid="{00000000-0005-0000-0000-0000E6040000}"/>
    <cellStyle name="Título 3 4 2" xfId="1271" xr:uid="{00000000-0005-0000-0000-0000E7040000}"/>
    <cellStyle name="Título 3 4_Прайс" xfId="1272" xr:uid="{00000000-0005-0000-0000-0000E8040000}"/>
    <cellStyle name="Título 3 5" xfId="1273" xr:uid="{00000000-0005-0000-0000-0000E9040000}"/>
    <cellStyle name="Título 3_Прайс" xfId="1274" xr:uid="{00000000-0005-0000-0000-0000EA040000}"/>
    <cellStyle name="Título 4" xfId="1275" xr:uid="{00000000-0005-0000-0000-0000EB040000}"/>
    <cellStyle name="Título 4 2" xfId="1276" xr:uid="{00000000-0005-0000-0000-0000EC040000}"/>
    <cellStyle name="Título 4 3" xfId="1277" xr:uid="{00000000-0005-0000-0000-0000ED040000}"/>
    <cellStyle name="Título 4 4" xfId="1278" xr:uid="{00000000-0005-0000-0000-0000EE040000}"/>
    <cellStyle name="Título 5" xfId="1279" xr:uid="{00000000-0005-0000-0000-0000EF040000}"/>
    <cellStyle name="Título 5 2" xfId="1280" xr:uid="{00000000-0005-0000-0000-0000F0040000}"/>
    <cellStyle name="Título 5 3" xfId="1281" xr:uid="{00000000-0005-0000-0000-0000F1040000}"/>
    <cellStyle name="Título 6" xfId="1282" xr:uid="{00000000-0005-0000-0000-0000F2040000}"/>
    <cellStyle name="Título 6 2" xfId="1283" xr:uid="{00000000-0005-0000-0000-0000F3040000}"/>
    <cellStyle name="Título 7" xfId="1284" xr:uid="{00000000-0005-0000-0000-0000F4040000}"/>
    <cellStyle name="Total" xfId="1285" xr:uid="{00000000-0005-0000-0000-0000F5040000}"/>
    <cellStyle name="Total 10" xfId="1286" xr:uid="{00000000-0005-0000-0000-0000F6040000}"/>
    <cellStyle name="Total 2" xfId="1287" xr:uid="{00000000-0005-0000-0000-0000F7040000}"/>
    <cellStyle name="Total 2 2" xfId="1288" xr:uid="{00000000-0005-0000-0000-0000F8040000}"/>
    <cellStyle name="Total 2 2 2" xfId="1289" xr:uid="{00000000-0005-0000-0000-0000F9040000}"/>
    <cellStyle name="Total 2 3" xfId="1290" xr:uid="{00000000-0005-0000-0000-0000FA040000}"/>
    <cellStyle name="Total 2 3 2" xfId="1291" xr:uid="{00000000-0005-0000-0000-0000FB040000}"/>
    <cellStyle name="Total 2 4" xfId="1292" xr:uid="{00000000-0005-0000-0000-0000FC040000}"/>
    <cellStyle name="Total 2 4 2" xfId="1293" xr:uid="{00000000-0005-0000-0000-0000FD040000}"/>
    <cellStyle name="Total 2 5" xfId="1294" xr:uid="{00000000-0005-0000-0000-0000FE040000}"/>
    <cellStyle name="Total 2_Прайс" xfId="1295" xr:uid="{00000000-0005-0000-0000-0000FF040000}"/>
    <cellStyle name="Total 3" xfId="1296" xr:uid="{00000000-0005-0000-0000-000000050000}"/>
    <cellStyle name="Total 3 2" xfId="1297" xr:uid="{00000000-0005-0000-0000-000001050000}"/>
    <cellStyle name="Total 3 2 2" xfId="1298" xr:uid="{00000000-0005-0000-0000-000002050000}"/>
    <cellStyle name="Total 3 3" xfId="1299" xr:uid="{00000000-0005-0000-0000-000003050000}"/>
    <cellStyle name="Total 3 3 2" xfId="1300" xr:uid="{00000000-0005-0000-0000-000004050000}"/>
    <cellStyle name="Total 3 4" xfId="1301" xr:uid="{00000000-0005-0000-0000-000005050000}"/>
    <cellStyle name="Total 3_Прайс" xfId="1302" xr:uid="{00000000-0005-0000-0000-000006050000}"/>
    <cellStyle name="Total 4" xfId="1303" xr:uid="{00000000-0005-0000-0000-000007050000}"/>
    <cellStyle name="Total 4 2" xfId="1304" xr:uid="{00000000-0005-0000-0000-000008050000}"/>
    <cellStyle name="Total 4 2 2" xfId="1305" xr:uid="{00000000-0005-0000-0000-000009050000}"/>
    <cellStyle name="Total 4 3" xfId="1306" xr:uid="{00000000-0005-0000-0000-00000A050000}"/>
    <cellStyle name="Total 4_Прайс" xfId="1307" xr:uid="{00000000-0005-0000-0000-00000B050000}"/>
    <cellStyle name="Total 5" xfId="1308" xr:uid="{00000000-0005-0000-0000-00000C050000}"/>
    <cellStyle name="Total 5 2" xfId="1309" xr:uid="{00000000-0005-0000-0000-00000D050000}"/>
    <cellStyle name="Total 6" xfId="1310" xr:uid="{00000000-0005-0000-0000-00000E050000}"/>
    <cellStyle name="Total 6 2" xfId="1311" xr:uid="{00000000-0005-0000-0000-00000F050000}"/>
    <cellStyle name="Total 7" xfId="1312" xr:uid="{00000000-0005-0000-0000-000010050000}"/>
    <cellStyle name="Total 8" xfId="1313" xr:uid="{00000000-0005-0000-0000-000011050000}"/>
    <cellStyle name="Total 9" xfId="1314" xr:uid="{00000000-0005-0000-0000-000012050000}"/>
    <cellStyle name="Total_Книга5" xfId="1315" xr:uid="{00000000-0005-0000-0000-000013050000}"/>
    <cellStyle name="Überschrift" xfId="1316" xr:uid="{00000000-0005-0000-0000-000014050000}"/>
    <cellStyle name="Überschrift 1" xfId="1317" xr:uid="{00000000-0005-0000-0000-000015050000}"/>
    <cellStyle name="Überschrift 2" xfId="1318" xr:uid="{00000000-0005-0000-0000-000016050000}"/>
    <cellStyle name="Überschrift 3" xfId="1319" xr:uid="{00000000-0005-0000-0000-000017050000}"/>
    <cellStyle name="Überschrift 4" xfId="1320" xr:uid="{00000000-0005-0000-0000-000018050000}"/>
    <cellStyle name="Valuta (0)_PortF2k" xfId="1321" xr:uid="{00000000-0005-0000-0000-000019050000}"/>
    <cellStyle name="Verknüpfte Zelle" xfId="1322" xr:uid="{00000000-0005-0000-0000-00001A050000}"/>
    <cellStyle name="Vertical" xfId="1323" xr:uid="{00000000-0005-0000-0000-00001B050000}"/>
    <cellStyle name="Währung_090109_Calc_Rus_FY_09_18" xfId="1324" xr:uid="{00000000-0005-0000-0000-00001C050000}"/>
    <cellStyle name="Warnender Text" xfId="1325" xr:uid="{00000000-0005-0000-0000-00001D050000}"/>
    <cellStyle name="Warning Text" xfId="1326" xr:uid="{00000000-0005-0000-0000-00001E050000}"/>
    <cellStyle name="Warning Text 2" xfId="1327" xr:uid="{00000000-0005-0000-0000-00001F050000}"/>
    <cellStyle name="W臧rung [0]_laroux" xfId="1328" xr:uid="{00000000-0005-0000-0000-000020050000}"/>
    <cellStyle name="W臧rung_laroux" xfId="1329" xr:uid="{00000000-0005-0000-0000-000021050000}"/>
    <cellStyle name="Zelle überprüfen" xfId="1330" xr:uid="{00000000-0005-0000-0000-000022050000}"/>
    <cellStyle name="Акцент1 2" xfId="1331" xr:uid="{00000000-0005-0000-0000-000023050000}"/>
    <cellStyle name="Акцент2 2" xfId="1332" xr:uid="{00000000-0005-0000-0000-000024050000}"/>
    <cellStyle name="Акцент3 2" xfId="1333" xr:uid="{00000000-0005-0000-0000-000025050000}"/>
    <cellStyle name="Акцент4 2" xfId="1334" xr:uid="{00000000-0005-0000-0000-000026050000}"/>
    <cellStyle name="Акцент5 2" xfId="1335" xr:uid="{00000000-0005-0000-0000-000027050000}"/>
    <cellStyle name="Акцент6 2" xfId="1336" xr:uid="{00000000-0005-0000-0000-000028050000}"/>
    <cellStyle name="Ввод  2" xfId="1337" xr:uid="{00000000-0005-0000-0000-000029050000}"/>
    <cellStyle name="Ввод  2 2" xfId="1338" xr:uid="{00000000-0005-0000-0000-00002A050000}"/>
    <cellStyle name="Вывод 2" xfId="1339" xr:uid="{00000000-0005-0000-0000-00002B050000}"/>
    <cellStyle name="Вывод 2 2" xfId="1340" xr:uid="{00000000-0005-0000-0000-00002C050000}"/>
    <cellStyle name="Вычисление 2" xfId="1341" xr:uid="{00000000-0005-0000-0000-00002D050000}"/>
    <cellStyle name="Вычисление 2 2" xfId="1342" xr:uid="{00000000-0005-0000-0000-00002E050000}"/>
    <cellStyle name="Гиперссылка" xfId="4" builtinId="8"/>
    <cellStyle name="Гиперссылка 2" xfId="1343" xr:uid="{00000000-0005-0000-0000-00002F050000}"/>
    <cellStyle name="Гиперссылка 2 2" xfId="1344" xr:uid="{00000000-0005-0000-0000-000030050000}"/>
    <cellStyle name="Гиперссылка 2 3" xfId="1345" xr:uid="{00000000-0005-0000-0000-000031050000}"/>
    <cellStyle name="Гиперссылка 3" xfId="1346" xr:uid="{00000000-0005-0000-0000-000032050000}"/>
    <cellStyle name="Гиперссылка 4" xfId="1347" xr:uid="{00000000-0005-0000-0000-000033050000}"/>
    <cellStyle name="Гиперссылка 5" xfId="1348" xr:uid="{00000000-0005-0000-0000-000034050000}"/>
    <cellStyle name="Гиперссылка 6" xfId="1349" xr:uid="{00000000-0005-0000-0000-000035050000}"/>
    <cellStyle name="Гиперссылка 7" xfId="1350" xr:uid="{00000000-0005-0000-0000-000036050000}"/>
    <cellStyle name="Денежный [0] 2" xfId="1352" xr:uid="{00000000-0005-0000-0000-000038050000}"/>
    <cellStyle name="Денежный [0] 2 2" xfId="1353" xr:uid="{00000000-0005-0000-0000-000039050000}"/>
    <cellStyle name="Денежный [0] 2 3" xfId="1354" xr:uid="{00000000-0005-0000-0000-00003A050000}"/>
    <cellStyle name="Денежный [0] 2 3 2" xfId="1355" xr:uid="{00000000-0005-0000-0000-00003B050000}"/>
    <cellStyle name="Денежный [0] 2 3 2 2" xfId="1661" xr:uid="{00000000-0005-0000-0000-00003C050000}"/>
    <cellStyle name="Денежный [0] 2 3 2 2 2" xfId="1977" xr:uid="{00000000-0005-0000-0000-00003D050000}"/>
    <cellStyle name="Денежный [0] 2 3 2 3" xfId="1822" xr:uid="{00000000-0005-0000-0000-00003E050000}"/>
    <cellStyle name="Денежный [0] 2 3 3" xfId="1660" xr:uid="{00000000-0005-0000-0000-00003F050000}"/>
    <cellStyle name="Денежный [0] 2 3 3 2" xfId="1976" xr:uid="{00000000-0005-0000-0000-000040050000}"/>
    <cellStyle name="Денежный [0] 2 3 4" xfId="1821" xr:uid="{00000000-0005-0000-0000-000041050000}"/>
    <cellStyle name="Денежный [0] 2 4" xfId="1356" xr:uid="{00000000-0005-0000-0000-000042050000}"/>
    <cellStyle name="Денежный [0] 2 4 2" xfId="1662" xr:uid="{00000000-0005-0000-0000-000043050000}"/>
    <cellStyle name="Денежный [0] 2 4 2 2" xfId="1978" xr:uid="{00000000-0005-0000-0000-000044050000}"/>
    <cellStyle name="Денежный [0] 2 4 3" xfId="1823" xr:uid="{00000000-0005-0000-0000-000045050000}"/>
    <cellStyle name="Денежный [0] 2 5" xfId="1357" xr:uid="{00000000-0005-0000-0000-000046050000}"/>
    <cellStyle name="Денежный [0] 2 5 2" xfId="1663" xr:uid="{00000000-0005-0000-0000-000047050000}"/>
    <cellStyle name="Денежный [0] 2 5 2 2" xfId="1979" xr:uid="{00000000-0005-0000-0000-000048050000}"/>
    <cellStyle name="Денежный [0] 2 5 3" xfId="1824" xr:uid="{00000000-0005-0000-0000-000049050000}"/>
    <cellStyle name="Денежный [0] 2 6" xfId="1659" xr:uid="{00000000-0005-0000-0000-00004A050000}"/>
    <cellStyle name="Денежный [0] 2 6 2" xfId="1975" xr:uid="{00000000-0005-0000-0000-00004B050000}"/>
    <cellStyle name="Денежный [0] 2 7" xfId="1820" xr:uid="{00000000-0005-0000-0000-00004C050000}"/>
    <cellStyle name="Денежный [0] 3" xfId="1358" xr:uid="{00000000-0005-0000-0000-00004D050000}"/>
    <cellStyle name="Денежный [0] 3 2" xfId="1359" xr:uid="{00000000-0005-0000-0000-00004E050000}"/>
    <cellStyle name="Денежный [0] 3 2 2" xfId="1360" xr:uid="{00000000-0005-0000-0000-00004F050000}"/>
    <cellStyle name="Денежный [0] 3 2 2 2" xfId="1666" xr:uid="{00000000-0005-0000-0000-000050050000}"/>
    <cellStyle name="Денежный [0] 3 2 2 2 2" xfId="1982" xr:uid="{00000000-0005-0000-0000-000051050000}"/>
    <cellStyle name="Денежный [0] 3 2 2 3" xfId="1827" xr:uid="{00000000-0005-0000-0000-000052050000}"/>
    <cellStyle name="Денежный [0] 3 2 3" xfId="1665" xr:uid="{00000000-0005-0000-0000-000053050000}"/>
    <cellStyle name="Денежный [0] 3 2 3 2" xfId="1981" xr:uid="{00000000-0005-0000-0000-000054050000}"/>
    <cellStyle name="Денежный [0] 3 2 4" xfId="1826" xr:uid="{00000000-0005-0000-0000-000055050000}"/>
    <cellStyle name="Денежный [0] 3 3" xfId="1361" xr:uid="{00000000-0005-0000-0000-000056050000}"/>
    <cellStyle name="Денежный [0] 3 3 2" xfId="1667" xr:uid="{00000000-0005-0000-0000-000057050000}"/>
    <cellStyle name="Денежный [0] 3 3 2 2" xfId="1983" xr:uid="{00000000-0005-0000-0000-000058050000}"/>
    <cellStyle name="Денежный [0] 3 3 3" xfId="1828" xr:uid="{00000000-0005-0000-0000-000059050000}"/>
    <cellStyle name="Денежный [0] 3 4" xfId="1362" xr:uid="{00000000-0005-0000-0000-00005A050000}"/>
    <cellStyle name="Денежный [0] 3 4 2" xfId="1668" xr:uid="{00000000-0005-0000-0000-00005B050000}"/>
    <cellStyle name="Денежный [0] 3 4 2 2" xfId="1984" xr:uid="{00000000-0005-0000-0000-00005C050000}"/>
    <cellStyle name="Денежный [0] 3 4 3" xfId="1829" xr:uid="{00000000-0005-0000-0000-00005D050000}"/>
    <cellStyle name="Денежный [0] 3 5" xfId="1664" xr:uid="{00000000-0005-0000-0000-00005E050000}"/>
    <cellStyle name="Денежный [0] 3 5 2" xfId="1980" xr:uid="{00000000-0005-0000-0000-00005F050000}"/>
    <cellStyle name="Денежный [0] 3 6" xfId="1825" xr:uid="{00000000-0005-0000-0000-000060050000}"/>
    <cellStyle name="Денежный [0] 4" xfId="1363" xr:uid="{00000000-0005-0000-0000-000061050000}"/>
    <cellStyle name="Денежный [0] 4 2" xfId="1669" xr:uid="{00000000-0005-0000-0000-000062050000}"/>
    <cellStyle name="Денежный [0] 4 2 2" xfId="1985" xr:uid="{00000000-0005-0000-0000-000063050000}"/>
    <cellStyle name="Денежный [0] 4 3" xfId="1830" xr:uid="{00000000-0005-0000-0000-000064050000}"/>
    <cellStyle name="Денежный [0] 5" xfId="1658" xr:uid="{00000000-0005-0000-0000-000065050000}"/>
    <cellStyle name="Денежный [0] 5 2" xfId="1974" xr:uid="{00000000-0005-0000-0000-000066050000}"/>
    <cellStyle name="Денежный [0] 6" xfId="1819" xr:uid="{00000000-0005-0000-0000-000067050000}"/>
    <cellStyle name="Денежный [0] 7" xfId="1351" xr:uid="{00000000-0005-0000-0000-000086050000}"/>
    <cellStyle name="Денежный 10" xfId="1364" xr:uid="{00000000-0005-0000-0000-000068050000}"/>
    <cellStyle name="Денежный 11" xfId="1365" xr:uid="{00000000-0005-0000-0000-000069050000}"/>
    <cellStyle name="Денежный 12" xfId="1366" xr:uid="{00000000-0005-0000-0000-00006A050000}"/>
    <cellStyle name="Денежный 13" xfId="1367" xr:uid="{00000000-0005-0000-0000-00006B050000}"/>
    <cellStyle name="Денежный 14" xfId="1368" xr:uid="{00000000-0005-0000-0000-00006C050000}"/>
    <cellStyle name="Денежный 15" xfId="1369" xr:uid="{00000000-0005-0000-0000-00006D050000}"/>
    <cellStyle name="Денежный 16" xfId="1370" xr:uid="{00000000-0005-0000-0000-00006E050000}"/>
    <cellStyle name="Денежный 17" xfId="1371" xr:uid="{00000000-0005-0000-0000-00006F050000}"/>
    <cellStyle name="Денежный 2" xfId="1372" xr:uid="{00000000-0005-0000-0000-000070050000}"/>
    <cellStyle name="Денежный 2 2" xfId="1373" xr:uid="{00000000-0005-0000-0000-000071050000}"/>
    <cellStyle name="Денежный 2 3" xfId="1374" xr:uid="{00000000-0005-0000-0000-000072050000}"/>
    <cellStyle name="Денежный 3" xfId="1375" xr:uid="{00000000-0005-0000-0000-000073050000}"/>
    <cellStyle name="Денежный 4" xfId="1376" xr:uid="{00000000-0005-0000-0000-000074050000}"/>
    <cellStyle name="Денежный 5" xfId="1377" xr:uid="{00000000-0005-0000-0000-000075050000}"/>
    <cellStyle name="Денежный 6" xfId="1378" xr:uid="{00000000-0005-0000-0000-000076050000}"/>
    <cellStyle name="Денежный 7" xfId="1379" xr:uid="{00000000-0005-0000-0000-000077050000}"/>
    <cellStyle name="Денежный 8" xfId="1380" xr:uid="{00000000-0005-0000-0000-000078050000}"/>
    <cellStyle name="Денежный 9" xfId="1381" xr:uid="{00000000-0005-0000-0000-000079050000}"/>
    <cellStyle name="Заголовок 1 2" xfId="1382" xr:uid="{00000000-0005-0000-0000-00007A050000}"/>
    <cellStyle name="Заголовок 2 2" xfId="1383" xr:uid="{00000000-0005-0000-0000-00007B050000}"/>
    <cellStyle name="Заголовок 3 2" xfId="1384" xr:uid="{00000000-0005-0000-0000-00007C050000}"/>
    <cellStyle name="Заголовок 4 2" xfId="1385" xr:uid="{00000000-0005-0000-0000-00007D050000}"/>
    <cellStyle name="Звичайний 5" xfId="1386" xr:uid="{00000000-0005-0000-0000-00007E050000}"/>
    <cellStyle name="Итог 2" xfId="1387" xr:uid="{00000000-0005-0000-0000-00007F050000}"/>
    <cellStyle name="Итог 2 2" xfId="1388" xr:uid="{00000000-0005-0000-0000-000080050000}"/>
    <cellStyle name="Контрольная ячейка 2" xfId="1389" xr:uid="{00000000-0005-0000-0000-000081050000}"/>
    <cellStyle name="Название 2" xfId="1390" xr:uid="{00000000-0005-0000-0000-000082050000}"/>
    <cellStyle name="Нейтральный 2" xfId="1391" xr:uid="{00000000-0005-0000-0000-000083050000}"/>
    <cellStyle name="Обычный" xfId="0" builtinId="0"/>
    <cellStyle name="Обычный 10" xfId="1392" xr:uid="{00000000-0005-0000-0000-000085050000}"/>
    <cellStyle name="Обычный 103" xfId="2197" xr:uid="{A7059734-60DB-461D-BDFC-5525379A555E}"/>
    <cellStyle name="Обычный 11" xfId="1393" xr:uid="{00000000-0005-0000-0000-000086050000}"/>
    <cellStyle name="Обычный 11 2" xfId="1394" xr:uid="{00000000-0005-0000-0000-000087050000}"/>
    <cellStyle name="Обычный 12" xfId="1395" xr:uid="{00000000-0005-0000-0000-000088050000}"/>
    <cellStyle name="Обычный 12 10" xfId="2129" xr:uid="{00000000-0005-0000-0000-000089050000}"/>
    <cellStyle name="Обычный 12 2" xfId="1396" xr:uid="{00000000-0005-0000-0000-00008A050000}"/>
    <cellStyle name="Обычный 13" xfId="1397" xr:uid="{00000000-0005-0000-0000-00008B050000}"/>
    <cellStyle name="Обычный 13 2" xfId="1398" xr:uid="{00000000-0005-0000-0000-00008C050000}"/>
    <cellStyle name="Обычный 14" xfId="1399" xr:uid="{00000000-0005-0000-0000-00008D050000}"/>
    <cellStyle name="Обычный 14 2" xfId="1400" xr:uid="{00000000-0005-0000-0000-00008E050000}"/>
    <cellStyle name="Обычный 15" xfId="1401" xr:uid="{00000000-0005-0000-0000-00008F050000}"/>
    <cellStyle name="Обычный 16" xfId="1402" xr:uid="{00000000-0005-0000-0000-000090050000}"/>
    <cellStyle name="Обычный 17" xfId="1403" xr:uid="{00000000-0005-0000-0000-000091050000}"/>
    <cellStyle name="Обычный 18" xfId="1404" xr:uid="{00000000-0005-0000-0000-000092050000}"/>
    <cellStyle name="Обычный 19" xfId="1405" xr:uid="{00000000-0005-0000-0000-000093050000}"/>
    <cellStyle name="Обычный 2" xfId="5" xr:uid="{00000000-0005-0000-0000-000006000000}"/>
    <cellStyle name="Обычный 2 10" xfId="2192" xr:uid="{00000000-0005-0000-0000-000006000000}"/>
    <cellStyle name="Обычный 2 2" xfId="17" xr:uid="{00000000-0005-0000-0000-000007000000}"/>
    <cellStyle name="Обычный 2 2 2" xfId="1407" xr:uid="{00000000-0005-0000-0000-000096050000}"/>
    <cellStyle name="Обычный 2 2 3" xfId="2190" xr:uid="{00000000-0005-0000-0000-000007000000}"/>
    <cellStyle name="Обычный 2 2 4" xfId="1406" xr:uid="{00000000-0005-0000-0000-000095050000}"/>
    <cellStyle name="Обычный 2 3" xfId="18" xr:uid="{00000000-0005-0000-0000-000008000000}"/>
    <cellStyle name="Обычный 2 3 2" xfId="1408" xr:uid="{00000000-0005-0000-0000-000097050000}"/>
    <cellStyle name="Обычный 2 4" xfId="1409" xr:uid="{00000000-0005-0000-0000-000098050000}"/>
    <cellStyle name="Обычный 2 5" xfId="1410" xr:uid="{00000000-0005-0000-0000-000099050000}"/>
    <cellStyle name="Обычный 2 6" xfId="1670" xr:uid="{00000000-0005-0000-0000-00009A050000}"/>
    <cellStyle name="Обычный 2 7" xfId="2138" xr:uid="{00000000-0005-0000-0000-000005000000}"/>
    <cellStyle name="Обычный 2 8" xfId="2176" xr:uid="{00000000-0005-0000-0000-000006000000}"/>
    <cellStyle name="Обычный 2 9" xfId="2185" xr:uid="{00000000-0005-0000-0000-000006000000}"/>
    <cellStyle name="Обычный 2_price 2008 12 domestic" xfId="1411" xr:uid="{00000000-0005-0000-0000-00009B050000}"/>
    <cellStyle name="Обычный 20" xfId="1412" xr:uid="{00000000-0005-0000-0000-00009C050000}"/>
    <cellStyle name="Обычный 21" xfId="1413" xr:uid="{00000000-0005-0000-0000-00009D050000}"/>
    <cellStyle name="Обычный 22" xfId="1414" xr:uid="{00000000-0005-0000-0000-00009E050000}"/>
    <cellStyle name="Обычный 23" xfId="1415" xr:uid="{00000000-0005-0000-0000-00009F050000}"/>
    <cellStyle name="Обычный 24" xfId="1416" xr:uid="{00000000-0005-0000-0000-0000A0050000}"/>
    <cellStyle name="Обычный 25" xfId="1417" xr:uid="{00000000-0005-0000-0000-0000A1050000}"/>
    <cellStyle name="Обычный 26" xfId="1418" xr:uid="{00000000-0005-0000-0000-0000A2050000}"/>
    <cellStyle name="Обычный 27" xfId="1419" xr:uid="{00000000-0005-0000-0000-0000A3050000}"/>
    <cellStyle name="Обычный 28" xfId="1420" xr:uid="{00000000-0005-0000-0000-0000A4050000}"/>
    <cellStyle name="Обычный 29" xfId="1421" xr:uid="{00000000-0005-0000-0000-0000A5050000}"/>
    <cellStyle name="Обычный 3" xfId="6" xr:uid="{00000000-0005-0000-0000-000009000000}"/>
    <cellStyle name="Обычный 3 10" xfId="2168" xr:uid="{00000000-0005-0000-0000-000006000000}"/>
    <cellStyle name="Обычный 3 11" xfId="1422" xr:uid="{00000000-0005-0000-0000-0000A6050000}"/>
    <cellStyle name="Обычный 3 2" xfId="1423" xr:uid="{00000000-0005-0000-0000-0000A7050000}"/>
    <cellStyle name="Обычный 3 2 2" xfId="1672" xr:uid="{00000000-0005-0000-0000-0000A8050000}"/>
    <cellStyle name="Обычный 3 2 2 2" xfId="1987" xr:uid="{00000000-0005-0000-0000-0000A9050000}"/>
    <cellStyle name="Обычный 3 2 3" xfId="1832" xr:uid="{00000000-0005-0000-0000-0000AA050000}"/>
    <cellStyle name="Обычный 3 3" xfId="1424" xr:uid="{00000000-0005-0000-0000-0000AB050000}"/>
    <cellStyle name="Обычный 3 4" xfId="1425" xr:uid="{00000000-0005-0000-0000-0000AC050000}"/>
    <cellStyle name="Обычный 3 5" xfId="1426" xr:uid="{00000000-0005-0000-0000-0000AD050000}"/>
    <cellStyle name="Обычный 3 6" xfId="1427" xr:uid="{00000000-0005-0000-0000-0000AE050000}"/>
    <cellStyle name="Обычный 3 7" xfId="1428" xr:uid="{00000000-0005-0000-0000-0000AF050000}"/>
    <cellStyle name="Обычный 3 8" xfId="1671" xr:uid="{00000000-0005-0000-0000-0000B0050000}"/>
    <cellStyle name="Обычный 3 8 2" xfId="1986" xr:uid="{00000000-0005-0000-0000-0000B1050000}"/>
    <cellStyle name="Обычный 3 9" xfId="1831" xr:uid="{00000000-0005-0000-0000-0000B2050000}"/>
    <cellStyle name="Обычный 30" xfId="1429" xr:uid="{00000000-0005-0000-0000-0000B3050000}"/>
    <cellStyle name="Обычный 31" xfId="1430" xr:uid="{00000000-0005-0000-0000-0000B4050000}"/>
    <cellStyle name="Обычный 31 2" xfId="1673" xr:uid="{00000000-0005-0000-0000-0000B5050000}"/>
    <cellStyle name="Обычный 32" xfId="1431" xr:uid="{00000000-0005-0000-0000-0000B6050000}"/>
    <cellStyle name="Обычный 33" xfId="1432" xr:uid="{00000000-0005-0000-0000-0000B7050000}"/>
    <cellStyle name="Обычный 34" xfId="1433" xr:uid="{00000000-0005-0000-0000-0000B8050000}"/>
    <cellStyle name="Обычный 35" xfId="1434" xr:uid="{00000000-0005-0000-0000-0000B9050000}"/>
    <cellStyle name="Обычный 35 2" xfId="1674" xr:uid="{00000000-0005-0000-0000-0000BA050000}"/>
    <cellStyle name="Обычный 35 2 2" xfId="1988" xr:uid="{00000000-0005-0000-0000-0000BB050000}"/>
    <cellStyle name="Обычный 35 3" xfId="1833" xr:uid="{00000000-0005-0000-0000-0000BC050000}"/>
    <cellStyle name="Обычный 36" xfId="1435" xr:uid="{00000000-0005-0000-0000-0000BD050000}"/>
    <cellStyle name="Обычный 36 2" xfId="1675" xr:uid="{00000000-0005-0000-0000-0000BE050000}"/>
    <cellStyle name="Обычный 36 2 2" xfId="1989" xr:uid="{00000000-0005-0000-0000-0000BF050000}"/>
    <cellStyle name="Обычный 36 3" xfId="1834" xr:uid="{00000000-0005-0000-0000-0000C0050000}"/>
    <cellStyle name="Обычный 37" xfId="1436" xr:uid="{00000000-0005-0000-0000-0000C1050000}"/>
    <cellStyle name="Обычный 37 2" xfId="1676" xr:uid="{00000000-0005-0000-0000-0000C2050000}"/>
    <cellStyle name="Обычный 37 2 2" xfId="1990" xr:uid="{00000000-0005-0000-0000-0000C3050000}"/>
    <cellStyle name="Обычный 37 3" xfId="1835" xr:uid="{00000000-0005-0000-0000-0000C4050000}"/>
    <cellStyle name="Обычный 38" xfId="1437" xr:uid="{00000000-0005-0000-0000-0000C5050000}"/>
    <cellStyle name="Обычный 38 2" xfId="1677" xr:uid="{00000000-0005-0000-0000-0000C6050000}"/>
    <cellStyle name="Обычный 38 2 2" xfId="1991" xr:uid="{00000000-0005-0000-0000-0000C7050000}"/>
    <cellStyle name="Обычный 38 3" xfId="1836" xr:uid="{00000000-0005-0000-0000-0000C8050000}"/>
    <cellStyle name="Обычный 39" xfId="1438" xr:uid="{00000000-0005-0000-0000-0000C9050000}"/>
    <cellStyle name="Обычный 39 2" xfId="1678" xr:uid="{00000000-0005-0000-0000-0000CA050000}"/>
    <cellStyle name="Обычный 39 2 2" xfId="1992" xr:uid="{00000000-0005-0000-0000-0000CB050000}"/>
    <cellStyle name="Обычный 39 3" xfId="1837" xr:uid="{00000000-0005-0000-0000-0000CC050000}"/>
    <cellStyle name="Обычный 4" xfId="15" xr:uid="{00000000-0005-0000-0000-00000A000000}"/>
    <cellStyle name="Обычный 4 2" xfId="1440" xr:uid="{00000000-0005-0000-0000-0000CE050000}"/>
    <cellStyle name="Обычный 4 3" xfId="1441" xr:uid="{00000000-0005-0000-0000-0000CF050000}"/>
    <cellStyle name="Обычный 4 4" xfId="1679" xr:uid="{00000000-0005-0000-0000-0000D0050000}"/>
    <cellStyle name="Обычный 4 4 2" xfId="1993" xr:uid="{00000000-0005-0000-0000-0000D1050000}"/>
    <cellStyle name="Обычный 4 5" xfId="1838" xr:uid="{00000000-0005-0000-0000-0000D2050000}"/>
    <cellStyle name="Обычный 4 6" xfId="2188" xr:uid="{00000000-0005-0000-0000-000009000000}"/>
    <cellStyle name="Обычный 4 7" xfId="1439" xr:uid="{00000000-0005-0000-0000-0000CD050000}"/>
    <cellStyle name="Обычный 40" xfId="1442" xr:uid="{00000000-0005-0000-0000-0000D3050000}"/>
    <cellStyle name="Обычный 40 2" xfId="1680" xr:uid="{00000000-0005-0000-0000-0000D4050000}"/>
    <cellStyle name="Обычный 40 2 2" xfId="1994" xr:uid="{00000000-0005-0000-0000-0000D5050000}"/>
    <cellStyle name="Обычный 40 3" xfId="1839" xr:uid="{00000000-0005-0000-0000-0000D6050000}"/>
    <cellStyle name="Обычный 41" xfId="1443" xr:uid="{00000000-0005-0000-0000-0000D7050000}"/>
    <cellStyle name="Обычный 41 2" xfId="1681" xr:uid="{00000000-0005-0000-0000-0000D8050000}"/>
    <cellStyle name="Обычный 41 2 2" xfId="1995" xr:uid="{00000000-0005-0000-0000-0000D9050000}"/>
    <cellStyle name="Обычный 41 3" xfId="1840" xr:uid="{00000000-0005-0000-0000-0000DA050000}"/>
    <cellStyle name="Обычный 42" xfId="1444" xr:uid="{00000000-0005-0000-0000-0000DB050000}"/>
    <cellStyle name="Обычный 42 2" xfId="1682" xr:uid="{00000000-0005-0000-0000-0000DC050000}"/>
    <cellStyle name="Обычный 42 2 2" xfId="1996" xr:uid="{00000000-0005-0000-0000-0000DD050000}"/>
    <cellStyle name="Обычный 42 3" xfId="1841" xr:uid="{00000000-0005-0000-0000-0000DE050000}"/>
    <cellStyle name="Обычный 43" xfId="1445" xr:uid="{00000000-0005-0000-0000-0000DF050000}"/>
    <cellStyle name="Обычный 43 2" xfId="1683" xr:uid="{00000000-0005-0000-0000-0000E0050000}"/>
    <cellStyle name="Обычный 43 2 2" xfId="1997" xr:uid="{00000000-0005-0000-0000-0000E1050000}"/>
    <cellStyle name="Обычный 43 3" xfId="1842" xr:uid="{00000000-0005-0000-0000-0000E2050000}"/>
    <cellStyle name="Обычный 44" xfId="1446" xr:uid="{00000000-0005-0000-0000-0000E3050000}"/>
    <cellStyle name="Обычный 44 2" xfId="1684" xr:uid="{00000000-0005-0000-0000-0000E4050000}"/>
    <cellStyle name="Обычный 44 2 2" xfId="1998" xr:uid="{00000000-0005-0000-0000-0000E5050000}"/>
    <cellStyle name="Обычный 44 3" xfId="1843" xr:uid="{00000000-0005-0000-0000-0000E6050000}"/>
    <cellStyle name="Обычный 45" xfId="1447" xr:uid="{00000000-0005-0000-0000-0000E7050000}"/>
    <cellStyle name="Обычный 45 2" xfId="1685" xr:uid="{00000000-0005-0000-0000-0000E8050000}"/>
    <cellStyle name="Обычный 45 2 2" xfId="1999" xr:uid="{00000000-0005-0000-0000-0000E9050000}"/>
    <cellStyle name="Обычный 45 3" xfId="1844" xr:uid="{00000000-0005-0000-0000-0000EA050000}"/>
    <cellStyle name="Обычный 46" xfId="1448" xr:uid="{00000000-0005-0000-0000-0000EB050000}"/>
    <cellStyle name="Обычный 46 2" xfId="1686" xr:uid="{00000000-0005-0000-0000-0000EC050000}"/>
    <cellStyle name="Обычный 46 2 2" xfId="2000" xr:uid="{00000000-0005-0000-0000-0000ED050000}"/>
    <cellStyle name="Обычный 46 3" xfId="1845" xr:uid="{00000000-0005-0000-0000-0000EE050000}"/>
    <cellStyle name="Обычный 47" xfId="1449" xr:uid="{00000000-0005-0000-0000-0000EF050000}"/>
    <cellStyle name="Обычный 47 2" xfId="1687" xr:uid="{00000000-0005-0000-0000-0000F0050000}"/>
    <cellStyle name="Обычный 47 2 2" xfId="2001" xr:uid="{00000000-0005-0000-0000-0000F1050000}"/>
    <cellStyle name="Обычный 47 3" xfId="1846" xr:uid="{00000000-0005-0000-0000-0000F2050000}"/>
    <cellStyle name="Обычный 48" xfId="1450" xr:uid="{00000000-0005-0000-0000-0000F3050000}"/>
    <cellStyle name="Обычный 48 2" xfId="1688" xr:uid="{00000000-0005-0000-0000-0000F4050000}"/>
    <cellStyle name="Обычный 48 2 2" xfId="2002" xr:uid="{00000000-0005-0000-0000-0000F5050000}"/>
    <cellStyle name="Обычный 48 3" xfId="1847" xr:uid="{00000000-0005-0000-0000-0000F6050000}"/>
    <cellStyle name="Обычный 49" xfId="1451" xr:uid="{00000000-0005-0000-0000-0000F7050000}"/>
    <cellStyle name="Обычный 49 2" xfId="1689" xr:uid="{00000000-0005-0000-0000-0000F8050000}"/>
    <cellStyle name="Обычный 49 2 2" xfId="2003" xr:uid="{00000000-0005-0000-0000-0000F9050000}"/>
    <cellStyle name="Обычный 49 3" xfId="1848" xr:uid="{00000000-0005-0000-0000-0000FA050000}"/>
    <cellStyle name="Обычный 5" xfId="16" xr:uid="{00000000-0005-0000-0000-00000B000000}"/>
    <cellStyle name="Обычный 5 2" xfId="20" xr:uid="{00000000-0005-0000-0000-00000C000000}"/>
    <cellStyle name="Обычный 5 2 2" xfId="1453" xr:uid="{00000000-0005-0000-0000-0000FC050000}"/>
    <cellStyle name="Обычный 5 3" xfId="1454" xr:uid="{00000000-0005-0000-0000-0000FD050000}"/>
    <cellStyle name="Обычный 5 4" xfId="1455" xr:uid="{00000000-0005-0000-0000-0000FE050000}"/>
    <cellStyle name="Обычный 5 5" xfId="2189" xr:uid="{00000000-0005-0000-0000-00000A000000}"/>
    <cellStyle name="Обычный 5 6" xfId="2195" xr:uid="{00000000-0005-0000-0000-00000A000000}"/>
    <cellStyle name="Обычный 5 7" xfId="1452" xr:uid="{00000000-0005-0000-0000-0000FB050000}"/>
    <cellStyle name="Обычный 5 8" xfId="2198" xr:uid="{C31A52D2-5C45-4471-A8A2-768A31F26CF6}"/>
    <cellStyle name="Обычный 50" xfId="1456" xr:uid="{00000000-0005-0000-0000-0000FF050000}"/>
    <cellStyle name="Обычный 50 2" xfId="1690" xr:uid="{00000000-0005-0000-0000-000000060000}"/>
    <cellStyle name="Обычный 50 2 2" xfId="2004" xr:uid="{00000000-0005-0000-0000-000001060000}"/>
    <cellStyle name="Обычный 50 3" xfId="1849" xr:uid="{00000000-0005-0000-0000-000002060000}"/>
    <cellStyle name="Обычный 51" xfId="1457" xr:uid="{00000000-0005-0000-0000-000003060000}"/>
    <cellStyle name="Обычный 51 2" xfId="1691" xr:uid="{00000000-0005-0000-0000-000004060000}"/>
    <cellStyle name="Обычный 51 2 2" xfId="2005" xr:uid="{00000000-0005-0000-0000-000005060000}"/>
    <cellStyle name="Обычный 51 3" xfId="1850" xr:uid="{00000000-0005-0000-0000-000006060000}"/>
    <cellStyle name="Обычный 52" xfId="1458" xr:uid="{00000000-0005-0000-0000-000007060000}"/>
    <cellStyle name="Обычный 52 2" xfId="1692" xr:uid="{00000000-0005-0000-0000-000008060000}"/>
    <cellStyle name="Обычный 52 2 2" xfId="2006" xr:uid="{00000000-0005-0000-0000-000009060000}"/>
    <cellStyle name="Обычный 52 3" xfId="1851" xr:uid="{00000000-0005-0000-0000-00000A060000}"/>
    <cellStyle name="Обычный 53" xfId="1459" xr:uid="{00000000-0005-0000-0000-00000B060000}"/>
    <cellStyle name="Обычный 53 2" xfId="1693" xr:uid="{00000000-0005-0000-0000-00000C060000}"/>
    <cellStyle name="Обычный 53 2 2" xfId="2007" xr:uid="{00000000-0005-0000-0000-00000D060000}"/>
    <cellStyle name="Обычный 53 3" xfId="1852" xr:uid="{00000000-0005-0000-0000-00000E060000}"/>
    <cellStyle name="Обычный 54" xfId="1460" xr:uid="{00000000-0005-0000-0000-00000F060000}"/>
    <cellStyle name="Обычный 54 2" xfId="1694" xr:uid="{00000000-0005-0000-0000-000010060000}"/>
    <cellStyle name="Обычный 54 2 2" xfId="2008" xr:uid="{00000000-0005-0000-0000-000011060000}"/>
    <cellStyle name="Обычный 54 3" xfId="1853" xr:uid="{00000000-0005-0000-0000-000012060000}"/>
    <cellStyle name="Обычный 55" xfId="1461" xr:uid="{00000000-0005-0000-0000-000013060000}"/>
    <cellStyle name="Обычный 55 2" xfId="1695" xr:uid="{00000000-0005-0000-0000-000014060000}"/>
    <cellStyle name="Обычный 55 2 2" xfId="2009" xr:uid="{00000000-0005-0000-0000-000015060000}"/>
    <cellStyle name="Обычный 55 3" xfId="1854" xr:uid="{00000000-0005-0000-0000-000016060000}"/>
    <cellStyle name="Обычный 56" xfId="2132" xr:uid="{00000000-0005-0000-0000-000071080000}"/>
    <cellStyle name="Обычный 57" xfId="2170" xr:uid="{00000000-0005-0000-0000-000096080000}"/>
    <cellStyle name="Обычный 58" xfId="2171" xr:uid="{00000000-0005-0000-0000-000097080000}"/>
    <cellStyle name="Обычный 59" xfId="2172" xr:uid="{00000000-0005-0000-0000-000098080000}"/>
    <cellStyle name="Обычный 6" xfId="22" xr:uid="{00000000-0005-0000-0000-000045000000}"/>
    <cellStyle name="Обычный 6 2" xfId="1463" xr:uid="{00000000-0005-0000-0000-000018060000}"/>
    <cellStyle name="Обычный 6 3" xfId="1462" xr:uid="{00000000-0005-0000-0000-000017060000}"/>
    <cellStyle name="Обычный 60" xfId="2173" xr:uid="{00000000-0005-0000-0000-000099080000}"/>
    <cellStyle name="Обычный 61" xfId="2174" xr:uid="{00000000-0005-0000-0000-00009E080000}"/>
    <cellStyle name="Обычный 62" xfId="2196" xr:uid="{00000000-0005-0000-0000-0000AF080000}"/>
    <cellStyle name="Обычный 7" xfId="21" xr:uid="{4AB5C5B8-99B9-4462-B007-1B3679C1800B}"/>
    <cellStyle name="Обычный 7 2" xfId="1465" xr:uid="{00000000-0005-0000-0000-00001A060000}"/>
    <cellStyle name="Обычный 7 3" xfId="1464" xr:uid="{00000000-0005-0000-0000-000019060000}"/>
    <cellStyle name="Обычный 8" xfId="1466" xr:uid="{00000000-0005-0000-0000-00001B060000}"/>
    <cellStyle name="Обычный 9" xfId="1467" xr:uid="{00000000-0005-0000-0000-00001C060000}"/>
    <cellStyle name="Обычный_Lessar_fancoil_27.06.08" xfId="7" xr:uid="{00000000-0005-0000-0000-00000D000000}"/>
    <cellStyle name="Обычный_ЕБКП" xfId="8" xr:uid="{00000000-0005-0000-0000-00000E000000}"/>
    <cellStyle name="Плохой 2" xfId="1468" xr:uid="{00000000-0005-0000-0000-00001D060000}"/>
    <cellStyle name="Пояснение 2" xfId="1469" xr:uid="{00000000-0005-0000-0000-00001E060000}"/>
    <cellStyle name="Примечание 2" xfId="1470" xr:uid="{00000000-0005-0000-0000-00001F060000}"/>
    <cellStyle name="Примечание 2 2" xfId="1471" xr:uid="{00000000-0005-0000-0000-000020060000}"/>
    <cellStyle name="Примечание 2 2 2" xfId="1697" xr:uid="{00000000-0005-0000-0000-000021060000}"/>
    <cellStyle name="Примечание 2 3" xfId="1696" xr:uid="{00000000-0005-0000-0000-000022060000}"/>
    <cellStyle name="Процентный 2" xfId="14" xr:uid="{00000000-0005-0000-0000-000011000000}"/>
    <cellStyle name="Процентный 2 2" xfId="1472" xr:uid="{00000000-0005-0000-0000-000024060000}"/>
    <cellStyle name="Процентный 3" xfId="1473" xr:uid="{00000000-0005-0000-0000-000025060000}"/>
    <cellStyle name="Процентный 3 2" xfId="1474" xr:uid="{00000000-0005-0000-0000-000026060000}"/>
    <cellStyle name="Процентный 3 2 2" xfId="1698" xr:uid="{00000000-0005-0000-0000-000027060000}"/>
    <cellStyle name="Процентный 4" xfId="1475" xr:uid="{00000000-0005-0000-0000-000028060000}"/>
    <cellStyle name="Процентный 5" xfId="1476" xr:uid="{00000000-0005-0000-0000-000029060000}"/>
    <cellStyle name="Процентный 6" xfId="2169" xr:uid="{00000000-0005-0000-0000-000074080000}"/>
    <cellStyle name="Процентный 7" xfId="2183" xr:uid="{00000000-0005-0000-0000-0000A0080000}"/>
    <cellStyle name="Связанная ячейка 2" xfId="1477" xr:uid="{00000000-0005-0000-0000-00002A060000}"/>
    <cellStyle name="Стиль 1" xfId="1478" xr:uid="{00000000-0005-0000-0000-00002B060000}"/>
    <cellStyle name="Стиль 1 2" xfId="1479" xr:uid="{00000000-0005-0000-0000-00002C060000}"/>
    <cellStyle name="Стиль 1 2 2" xfId="1480" xr:uid="{00000000-0005-0000-0000-00002D060000}"/>
    <cellStyle name="Стиль 1 2 3" xfId="1481" xr:uid="{00000000-0005-0000-0000-00002E060000}"/>
    <cellStyle name="Стиль 1 3" xfId="1482" xr:uid="{00000000-0005-0000-0000-00002F060000}"/>
    <cellStyle name="Стиль 1 4" xfId="1483" xr:uid="{00000000-0005-0000-0000-000030060000}"/>
    <cellStyle name="Стиль 1_Прайс Альянс (VRF NEOCLIMA) декабрь 2011" xfId="1484" xr:uid="{00000000-0005-0000-0000-000031060000}"/>
    <cellStyle name="Текст предупреждения 2" xfId="1485" xr:uid="{00000000-0005-0000-0000-000032060000}"/>
    <cellStyle name="Тысячи [0]_PR_KOMPL" xfId="1486" xr:uid="{00000000-0005-0000-0000-000033060000}"/>
    <cellStyle name="Тысячи_PО_K_971" xfId="1487" xr:uid="{00000000-0005-0000-0000-000034060000}"/>
    <cellStyle name="Финансовый" xfId="9" builtinId="3"/>
    <cellStyle name="Финансовый [0] 10" xfId="1488" xr:uid="{00000000-0005-0000-0000-000093060000}"/>
    <cellStyle name="Финансовый [0] 2" xfId="1489" xr:uid="{00000000-0005-0000-0000-000036060000}"/>
    <cellStyle name="Финансовый [0] 2 2" xfId="1490" xr:uid="{00000000-0005-0000-0000-000037060000}"/>
    <cellStyle name="Финансовый [0] 2 2 2" xfId="1491" xr:uid="{00000000-0005-0000-0000-000038060000}"/>
    <cellStyle name="Финансовый [0] 2 2 2 2" xfId="1702" xr:uid="{00000000-0005-0000-0000-000039060000}"/>
    <cellStyle name="Финансовый [0] 2 2 2 2 2" xfId="2013" xr:uid="{00000000-0005-0000-0000-00003A060000}"/>
    <cellStyle name="Финансовый [0] 2 2 2 3" xfId="1858" xr:uid="{00000000-0005-0000-0000-00003B060000}"/>
    <cellStyle name="Финансовый [0] 2 2 3" xfId="1701" xr:uid="{00000000-0005-0000-0000-00003C060000}"/>
    <cellStyle name="Финансовый [0] 2 2 3 2" xfId="2012" xr:uid="{00000000-0005-0000-0000-00003D060000}"/>
    <cellStyle name="Финансовый [0] 2 2 4" xfId="1857" xr:uid="{00000000-0005-0000-0000-00003E060000}"/>
    <cellStyle name="Финансовый [0] 2 3" xfId="1492" xr:uid="{00000000-0005-0000-0000-00003F060000}"/>
    <cellStyle name="Финансовый [0] 2 3 2" xfId="1493" xr:uid="{00000000-0005-0000-0000-000040060000}"/>
    <cellStyle name="Финансовый [0] 2 3 2 2" xfId="1704" xr:uid="{00000000-0005-0000-0000-000041060000}"/>
    <cellStyle name="Финансовый [0] 2 3 2 2 2" xfId="2015" xr:uid="{00000000-0005-0000-0000-000042060000}"/>
    <cellStyle name="Финансовый [0] 2 3 2 3" xfId="1860" xr:uid="{00000000-0005-0000-0000-000043060000}"/>
    <cellStyle name="Финансовый [0] 2 3 3" xfId="1703" xr:uid="{00000000-0005-0000-0000-000044060000}"/>
    <cellStyle name="Финансовый [0] 2 3 3 2" xfId="2014" xr:uid="{00000000-0005-0000-0000-000045060000}"/>
    <cellStyle name="Финансовый [0] 2 3 4" xfId="1859" xr:uid="{00000000-0005-0000-0000-000046060000}"/>
    <cellStyle name="Финансовый [0] 2 4" xfId="1494" xr:uid="{00000000-0005-0000-0000-000047060000}"/>
    <cellStyle name="Финансовый [0] 2 4 2" xfId="1705" xr:uid="{00000000-0005-0000-0000-000048060000}"/>
    <cellStyle name="Финансовый [0] 2 4 2 2" xfId="2016" xr:uid="{00000000-0005-0000-0000-000049060000}"/>
    <cellStyle name="Финансовый [0] 2 4 3" xfId="1861" xr:uid="{00000000-0005-0000-0000-00004A060000}"/>
    <cellStyle name="Финансовый [0] 2 5" xfId="1495" xr:uid="{00000000-0005-0000-0000-00004B060000}"/>
    <cellStyle name="Финансовый [0] 2 5 2" xfId="1706" xr:uid="{00000000-0005-0000-0000-00004C060000}"/>
    <cellStyle name="Финансовый [0] 2 5 2 2" xfId="2017" xr:uid="{00000000-0005-0000-0000-00004D060000}"/>
    <cellStyle name="Финансовый [0] 2 5 3" xfId="1862" xr:uid="{00000000-0005-0000-0000-00004E060000}"/>
    <cellStyle name="Финансовый [0] 2 6" xfId="1700" xr:uid="{00000000-0005-0000-0000-00004F060000}"/>
    <cellStyle name="Финансовый [0] 2 6 2" xfId="2011" xr:uid="{00000000-0005-0000-0000-000050060000}"/>
    <cellStyle name="Финансовый [0] 2 7" xfId="1856" xr:uid="{00000000-0005-0000-0000-000051060000}"/>
    <cellStyle name="Финансовый [0] 3" xfId="1496" xr:uid="{00000000-0005-0000-0000-000052060000}"/>
    <cellStyle name="Финансовый [0] 3 2" xfId="1497" xr:uid="{00000000-0005-0000-0000-000053060000}"/>
    <cellStyle name="Финансовый [0] 3 2 2" xfId="1498" xr:uid="{00000000-0005-0000-0000-000054060000}"/>
    <cellStyle name="Финансовый [0] 3 2 2 2" xfId="1709" xr:uid="{00000000-0005-0000-0000-000055060000}"/>
    <cellStyle name="Финансовый [0] 3 2 2 2 2" xfId="2020" xr:uid="{00000000-0005-0000-0000-000056060000}"/>
    <cellStyle name="Финансовый [0] 3 2 2 3" xfId="1865" xr:uid="{00000000-0005-0000-0000-000057060000}"/>
    <cellStyle name="Финансовый [0] 3 2 3" xfId="1708" xr:uid="{00000000-0005-0000-0000-000058060000}"/>
    <cellStyle name="Финансовый [0] 3 2 3 2" xfId="2019" xr:uid="{00000000-0005-0000-0000-000059060000}"/>
    <cellStyle name="Финансовый [0] 3 2 4" xfId="1864" xr:uid="{00000000-0005-0000-0000-00005A060000}"/>
    <cellStyle name="Финансовый [0] 3 3" xfId="1499" xr:uid="{00000000-0005-0000-0000-00005B060000}"/>
    <cellStyle name="Финансовый [0] 3 3 2" xfId="1500" xr:uid="{00000000-0005-0000-0000-00005C060000}"/>
    <cellStyle name="Финансовый [0] 3 3 2 2" xfId="1711" xr:uid="{00000000-0005-0000-0000-00005D060000}"/>
    <cellStyle name="Финансовый [0] 3 3 2 2 2" xfId="2022" xr:uid="{00000000-0005-0000-0000-00005E060000}"/>
    <cellStyle name="Финансовый [0] 3 3 2 3" xfId="1867" xr:uid="{00000000-0005-0000-0000-00005F060000}"/>
    <cellStyle name="Финансовый [0] 3 3 3" xfId="1710" xr:uid="{00000000-0005-0000-0000-000060060000}"/>
    <cellStyle name="Финансовый [0] 3 3 3 2" xfId="2021" xr:uid="{00000000-0005-0000-0000-000061060000}"/>
    <cellStyle name="Финансовый [0] 3 3 4" xfId="1866" xr:uid="{00000000-0005-0000-0000-000062060000}"/>
    <cellStyle name="Финансовый [0] 3 4" xfId="1501" xr:uid="{00000000-0005-0000-0000-000063060000}"/>
    <cellStyle name="Финансовый [0] 3 4 2" xfId="1712" xr:uid="{00000000-0005-0000-0000-000064060000}"/>
    <cellStyle name="Финансовый [0] 3 4 2 2" xfId="2023" xr:uid="{00000000-0005-0000-0000-000065060000}"/>
    <cellStyle name="Финансовый [0] 3 4 3" xfId="1868" xr:uid="{00000000-0005-0000-0000-000066060000}"/>
    <cellStyle name="Финансовый [0] 3 5" xfId="1502" xr:uid="{00000000-0005-0000-0000-000067060000}"/>
    <cellStyle name="Финансовый [0] 3 5 2" xfId="1713" xr:uid="{00000000-0005-0000-0000-000068060000}"/>
    <cellStyle name="Финансовый [0] 3 5 2 2" xfId="2024" xr:uid="{00000000-0005-0000-0000-000069060000}"/>
    <cellStyle name="Финансовый [0] 3 5 3" xfId="1869" xr:uid="{00000000-0005-0000-0000-00006A060000}"/>
    <cellStyle name="Финансовый [0] 3 6" xfId="1707" xr:uid="{00000000-0005-0000-0000-00006B060000}"/>
    <cellStyle name="Финансовый [0] 3 6 2" xfId="2018" xr:uid="{00000000-0005-0000-0000-00006C060000}"/>
    <cellStyle name="Финансовый [0] 3 7" xfId="1863" xr:uid="{00000000-0005-0000-0000-00006D060000}"/>
    <cellStyle name="Финансовый [0] 4" xfId="1503" xr:uid="{00000000-0005-0000-0000-00006E060000}"/>
    <cellStyle name="Финансовый [0] 4 2" xfId="1504" xr:uid="{00000000-0005-0000-0000-00006F060000}"/>
    <cellStyle name="Финансовый [0] 4 2 2" xfId="1714" xr:uid="{00000000-0005-0000-0000-000070060000}"/>
    <cellStyle name="Финансовый [0] 5" xfId="1505" xr:uid="{00000000-0005-0000-0000-000071060000}"/>
    <cellStyle name="Финансовый [0] 6" xfId="1506" xr:uid="{00000000-0005-0000-0000-000072060000}"/>
    <cellStyle name="Финансовый [0] 7" xfId="1507" xr:uid="{00000000-0005-0000-0000-000073060000}"/>
    <cellStyle name="Финансовый [0] 7 2" xfId="1715" xr:uid="{00000000-0005-0000-0000-000074060000}"/>
    <cellStyle name="Финансовый [0] 7 2 2" xfId="2025" xr:uid="{00000000-0005-0000-0000-000075060000}"/>
    <cellStyle name="Финансовый [0] 7 3" xfId="1870" xr:uid="{00000000-0005-0000-0000-000076060000}"/>
    <cellStyle name="Финансовый [0] 8" xfId="1699" xr:uid="{00000000-0005-0000-0000-000077060000}"/>
    <cellStyle name="Финансовый [0] 8 2" xfId="2010" xr:uid="{00000000-0005-0000-0000-000078060000}"/>
    <cellStyle name="Финансовый [0] 9" xfId="1855" xr:uid="{00000000-0005-0000-0000-000079060000}"/>
    <cellStyle name="Финансовый 10" xfId="1508" xr:uid="{00000000-0005-0000-0000-00007A060000}"/>
    <cellStyle name="Финансовый 10 2" xfId="1509" xr:uid="{00000000-0005-0000-0000-00007B060000}"/>
    <cellStyle name="Финансовый 10 2 2" xfId="1510" xr:uid="{00000000-0005-0000-0000-00007C060000}"/>
    <cellStyle name="Финансовый 10 2 2 2" xfId="1718" xr:uid="{00000000-0005-0000-0000-00007D060000}"/>
    <cellStyle name="Финансовый 10 2 2 2 2" xfId="2028" xr:uid="{00000000-0005-0000-0000-00007E060000}"/>
    <cellStyle name="Финансовый 10 2 2 3" xfId="1873" xr:uid="{00000000-0005-0000-0000-00007F060000}"/>
    <cellStyle name="Финансовый 10 2 3" xfId="1717" xr:uid="{00000000-0005-0000-0000-000080060000}"/>
    <cellStyle name="Финансовый 10 2 3 2" xfId="2027" xr:uid="{00000000-0005-0000-0000-000081060000}"/>
    <cellStyle name="Финансовый 10 2 4" xfId="1872" xr:uid="{00000000-0005-0000-0000-000082060000}"/>
    <cellStyle name="Финансовый 10 3" xfId="1511" xr:uid="{00000000-0005-0000-0000-000083060000}"/>
    <cellStyle name="Финансовый 10 3 2" xfId="1719" xr:uid="{00000000-0005-0000-0000-000084060000}"/>
    <cellStyle name="Финансовый 10 3 2 2" xfId="2029" xr:uid="{00000000-0005-0000-0000-000085060000}"/>
    <cellStyle name="Финансовый 10 3 3" xfId="1874" xr:uid="{00000000-0005-0000-0000-000086060000}"/>
    <cellStyle name="Финансовый 10 4" xfId="1716" xr:uid="{00000000-0005-0000-0000-000087060000}"/>
    <cellStyle name="Финансовый 10 4 2" xfId="2026" xr:uid="{00000000-0005-0000-0000-000088060000}"/>
    <cellStyle name="Финансовый 10 5" xfId="1871" xr:uid="{00000000-0005-0000-0000-000089060000}"/>
    <cellStyle name="Финансовый 11" xfId="1512" xr:uid="{00000000-0005-0000-0000-00008A060000}"/>
    <cellStyle name="Финансовый 11 2" xfId="1513" xr:uid="{00000000-0005-0000-0000-00008B060000}"/>
    <cellStyle name="Финансовый 11 2 2" xfId="1514" xr:uid="{00000000-0005-0000-0000-00008C060000}"/>
    <cellStyle name="Финансовый 11 2 2 2" xfId="1722" xr:uid="{00000000-0005-0000-0000-00008D060000}"/>
    <cellStyle name="Финансовый 11 2 2 2 2" xfId="2032" xr:uid="{00000000-0005-0000-0000-00008E060000}"/>
    <cellStyle name="Финансовый 11 2 2 3" xfId="1877" xr:uid="{00000000-0005-0000-0000-00008F060000}"/>
    <cellStyle name="Финансовый 11 2 3" xfId="1721" xr:uid="{00000000-0005-0000-0000-000090060000}"/>
    <cellStyle name="Финансовый 11 2 3 2" xfId="2031" xr:uid="{00000000-0005-0000-0000-000091060000}"/>
    <cellStyle name="Финансовый 11 2 4" xfId="1876" xr:uid="{00000000-0005-0000-0000-000092060000}"/>
    <cellStyle name="Финансовый 11 3" xfId="1515" xr:uid="{00000000-0005-0000-0000-000093060000}"/>
    <cellStyle name="Финансовый 11 3 2" xfId="1723" xr:uid="{00000000-0005-0000-0000-000094060000}"/>
    <cellStyle name="Финансовый 11 3 2 2" xfId="2033" xr:uid="{00000000-0005-0000-0000-000095060000}"/>
    <cellStyle name="Финансовый 11 3 3" xfId="1878" xr:uid="{00000000-0005-0000-0000-000096060000}"/>
    <cellStyle name="Финансовый 11 4" xfId="1720" xr:uid="{00000000-0005-0000-0000-000097060000}"/>
    <cellStyle name="Финансовый 11 4 2" xfId="2030" xr:uid="{00000000-0005-0000-0000-000098060000}"/>
    <cellStyle name="Финансовый 11 5" xfId="1875" xr:uid="{00000000-0005-0000-0000-000099060000}"/>
    <cellStyle name="Финансовый 12" xfId="1516" xr:uid="{00000000-0005-0000-0000-00009A060000}"/>
    <cellStyle name="Финансовый 12 2" xfId="1517" xr:uid="{00000000-0005-0000-0000-00009B060000}"/>
    <cellStyle name="Финансовый 12 2 2" xfId="1518" xr:uid="{00000000-0005-0000-0000-00009C060000}"/>
    <cellStyle name="Финансовый 12 2 2 2" xfId="1726" xr:uid="{00000000-0005-0000-0000-00009D060000}"/>
    <cellStyle name="Финансовый 12 2 2 2 2" xfId="2036" xr:uid="{00000000-0005-0000-0000-00009E060000}"/>
    <cellStyle name="Финансовый 12 2 2 3" xfId="1881" xr:uid="{00000000-0005-0000-0000-00009F060000}"/>
    <cellStyle name="Финансовый 12 2 3" xfId="1725" xr:uid="{00000000-0005-0000-0000-0000A0060000}"/>
    <cellStyle name="Финансовый 12 2 3 2" xfId="2035" xr:uid="{00000000-0005-0000-0000-0000A1060000}"/>
    <cellStyle name="Финансовый 12 2 4" xfId="1880" xr:uid="{00000000-0005-0000-0000-0000A2060000}"/>
    <cellStyle name="Финансовый 12 3" xfId="1519" xr:uid="{00000000-0005-0000-0000-0000A3060000}"/>
    <cellStyle name="Финансовый 12 3 2" xfId="1727" xr:uid="{00000000-0005-0000-0000-0000A4060000}"/>
    <cellStyle name="Финансовый 12 3 2 2" xfId="2037" xr:uid="{00000000-0005-0000-0000-0000A5060000}"/>
    <cellStyle name="Финансовый 12 3 3" xfId="1882" xr:uid="{00000000-0005-0000-0000-0000A6060000}"/>
    <cellStyle name="Финансовый 12 4" xfId="1724" xr:uid="{00000000-0005-0000-0000-0000A7060000}"/>
    <cellStyle name="Финансовый 12 4 2" xfId="2034" xr:uid="{00000000-0005-0000-0000-0000A8060000}"/>
    <cellStyle name="Финансовый 12 5" xfId="1879" xr:uid="{00000000-0005-0000-0000-0000A9060000}"/>
    <cellStyle name="Финансовый 13" xfId="1520" xr:uid="{00000000-0005-0000-0000-0000AA060000}"/>
    <cellStyle name="Финансовый 13 2" xfId="1521" xr:uid="{00000000-0005-0000-0000-0000AB060000}"/>
    <cellStyle name="Финансовый 13 2 2" xfId="1522" xr:uid="{00000000-0005-0000-0000-0000AC060000}"/>
    <cellStyle name="Финансовый 13 2 2 2" xfId="1730" xr:uid="{00000000-0005-0000-0000-0000AD060000}"/>
    <cellStyle name="Финансовый 13 2 2 2 2" xfId="2040" xr:uid="{00000000-0005-0000-0000-0000AE060000}"/>
    <cellStyle name="Финансовый 13 2 2 3" xfId="1885" xr:uid="{00000000-0005-0000-0000-0000AF060000}"/>
    <cellStyle name="Финансовый 13 2 3" xfId="1729" xr:uid="{00000000-0005-0000-0000-0000B0060000}"/>
    <cellStyle name="Финансовый 13 2 3 2" xfId="2039" xr:uid="{00000000-0005-0000-0000-0000B1060000}"/>
    <cellStyle name="Финансовый 13 2 4" xfId="1884" xr:uid="{00000000-0005-0000-0000-0000B2060000}"/>
    <cellStyle name="Финансовый 13 3" xfId="1523" xr:uid="{00000000-0005-0000-0000-0000B3060000}"/>
    <cellStyle name="Финансовый 13 3 2" xfId="1731" xr:uid="{00000000-0005-0000-0000-0000B4060000}"/>
    <cellStyle name="Финансовый 13 3 2 2" xfId="2041" xr:uid="{00000000-0005-0000-0000-0000B5060000}"/>
    <cellStyle name="Финансовый 13 3 3" xfId="1886" xr:uid="{00000000-0005-0000-0000-0000B6060000}"/>
    <cellStyle name="Финансовый 13 4" xfId="1728" xr:uid="{00000000-0005-0000-0000-0000B7060000}"/>
    <cellStyle name="Финансовый 13 4 2" xfId="2038" xr:uid="{00000000-0005-0000-0000-0000B8060000}"/>
    <cellStyle name="Финансовый 13 5" xfId="1883" xr:uid="{00000000-0005-0000-0000-0000B9060000}"/>
    <cellStyle name="Финансовый 14" xfId="1524" xr:uid="{00000000-0005-0000-0000-0000BA060000}"/>
    <cellStyle name="Финансовый 14 2" xfId="1525" xr:uid="{00000000-0005-0000-0000-0000BB060000}"/>
    <cellStyle name="Финансовый 14 2 2" xfId="1526" xr:uid="{00000000-0005-0000-0000-0000BC060000}"/>
    <cellStyle name="Финансовый 14 2 2 2" xfId="1734" xr:uid="{00000000-0005-0000-0000-0000BD060000}"/>
    <cellStyle name="Финансовый 14 2 2 2 2" xfId="2044" xr:uid="{00000000-0005-0000-0000-0000BE060000}"/>
    <cellStyle name="Финансовый 14 2 2 3" xfId="1889" xr:uid="{00000000-0005-0000-0000-0000BF060000}"/>
    <cellStyle name="Финансовый 14 2 3" xfId="1733" xr:uid="{00000000-0005-0000-0000-0000C0060000}"/>
    <cellStyle name="Финансовый 14 2 3 2" xfId="2043" xr:uid="{00000000-0005-0000-0000-0000C1060000}"/>
    <cellStyle name="Финансовый 14 2 4" xfId="1888" xr:uid="{00000000-0005-0000-0000-0000C2060000}"/>
    <cellStyle name="Финансовый 14 3" xfId="1527" xr:uid="{00000000-0005-0000-0000-0000C3060000}"/>
    <cellStyle name="Финансовый 14 3 2" xfId="1735" xr:uid="{00000000-0005-0000-0000-0000C4060000}"/>
    <cellStyle name="Финансовый 14 3 2 2" xfId="2045" xr:uid="{00000000-0005-0000-0000-0000C5060000}"/>
    <cellStyle name="Финансовый 14 3 3" xfId="1890" xr:uid="{00000000-0005-0000-0000-0000C6060000}"/>
    <cellStyle name="Финансовый 14 4" xfId="1732" xr:uid="{00000000-0005-0000-0000-0000C7060000}"/>
    <cellStyle name="Финансовый 14 4 2" xfId="2042" xr:uid="{00000000-0005-0000-0000-0000C8060000}"/>
    <cellStyle name="Финансовый 14 5" xfId="1887" xr:uid="{00000000-0005-0000-0000-0000C9060000}"/>
    <cellStyle name="Финансовый 15" xfId="1528" xr:uid="{00000000-0005-0000-0000-0000CA060000}"/>
    <cellStyle name="Финансовый 15 2" xfId="1529" xr:uid="{00000000-0005-0000-0000-0000CB060000}"/>
    <cellStyle name="Финансовый 15 2 2" xfId="1530" xr:uid="{00000000-0005-0000-0000-0000CC060000}"/>
    <cellStyle name="Финансовый 15 2 2 2" xfId="1738" xr:uid="{00000000-0005-0000-0000-0000CD060000}"/>
    <cellStyle name="Финансовый 15 2 2 2 2" xfId="2048" xr:uid="{00000000-0005-0000-0000-0000CE060000}"/>
    <cellStyle name="Финансовый 15 2 2 3" xfId="1893" xr:uid="{00000000-0005-0000-0000-0000CF060000}"/>
    <cellStyle name="Финансовый 15 2 3" xfId="1737" xr:uid="{00000000-0005-0000-0000-0000D0060000}"/>
    <cellStyle name="Финансовый 15 2 3 2" xfId="2047" xr:uid="{00000000-0005-0000-0000-0000D1060000}"/>
    <cellStyle name="Финансовый 15 2 4" xfId="1892" xr:uid="{00000000-0005-0000-0000-0000D2060000}"/>
    <cellStyle name="Финансовый 15 3" xfId="1531" xr:uid="{00000000-0005-0000-0000-0000D3060000}"/>
    <cellStyle name="Финансовый 15 3 2" xfId="1739" xr:uid="{00000000-0005-0000-0000-0000D4060000}"/>
    <cellStyle name="Финансовый 15 3 2 2" xfId="2049" xr:uid="{00000000-0005-0000-0000-0000D5060000}"/>
    <cellStyle name="Финансовый 15 3 3" xfId="1894" xr:uid="{00000000-0005-0000-0000-0000D6060000}"/>
    <cellStyle name="Финансовый 15 4" xfId="1736" xr:uid="{00000000-0005-0000-0000-0000D7060000}"/>
    <cellStyle name="Финансовый 15 4 2" xfId="2046" xr:uid="{00000000-0005-0000-0000-0000D8060000}"/>
    <cellStyle name="Финансовый 15 5" xfId="1891" xr:uid="{00000000-0005-0000-0000-0000D9060000}"/>
    <cellStyle name="Финансовый 16" xfId="1532" xr:uid="{00000000-0005-0000-0000-0000DA060000}"/>
    <cellStyle name="Финансовый 16 2" xfId="1533" xr:uid="{00000000-0005-0000-0000-0000DB060000}"/>
    <cellStyle name="Финансовый 16 2 2" xfId="1741" xr:uid="{00000000-0005-0000-0000-0000DC060000}"/>
    <cellStyle name="Финансовый 16 2 2 2" xfId="2051" xr:uid="{00000000-0005-0000-0000-0000DD060000}"/>
    <cellStyle name="Финансовый 16 2 3" xfId="1896" xr:uid="{00000000-0005-0000-0000-0000DE060000}"/>
    <cellStyle name="Финансовый 16 3" xfId="1740" xr:uid="{00000000-0005-0000-0000-0000DF060000}"/>
    <cellStyle name="Финансовый 16 3 2" xfId="2050" xr:uid="{00000000-0005-0000-0000-0000E0060000}"/>
    <cellStyle name="Финансовый 16 4" xfId="1895" xr:uid="{00000000-0005-0000-0000-0000E1060000}"/>
    <cellStyle name="Финансовый 17" xfId="1534" xr:uid="{00000000-0005-0000-0000-0000E2060000}"/>
    <cellStyle name="Финансовый 17 2" xfId="1535" xr:uid="{00000000-0005-0000-0000-0000E3060000}"/>
    <cellStyle name="Финансовый 17 2 2" xfId="1743" xr:uid="{00000000-0005-0000-0000-0000E4060000}"/>
    <cellStyle name="Финансовый 17 2 2 2" xfId="2053" xr:uid="{00000000-0005-0000-0000-0000E5060000}"/>
    <cellStyle name="Финансовый 17 2 3" xfId="1898" xr:uid="{00000000-0005-0000-0000-0000E6060000}"/>
    <cellStyle name="Финансовый 17 3" xfId="1742" xr:uid="{00000000-0005-0000-0000-0000E7060000}"/>
    <cellStyle name="Финансовый 17 3 2" xfId="2052" xr:uid="{00000000-0005-0000-0000-0000E8060000}"/>
    <cellStyle name="Финансовый 17 4" xfId="1897" xr:uid="{00000000-0005-0000-0000-0000E9060000}"/>
    <cellStyle name="Финансовый 18" xfId="1536" xr:uid="{00000000-0005-0000-0000-0000EA060000}"/>
    <cellStyle name="Финансовый 18 2" xfId="1537" xr:uid="{00000000-0005-0000-0000-0000EB060000}"/>
    <cellStyle name="Финансовый 18 2 2" xfId="1745" xr:uid="{00000000-0005-0000-0000-0000EC060000}"/>
    <cellStyle name="Финансовый 18 2 2 2" xfId="2055" xr:uid="{00000000-0005-0000-0000-0000ED060000}"/>
    <cellStyle name="Финансовый 18 2 3" xfId="1900" xr:uid="{00000000-0005-0000-0000-0000EE060000}"/>
    <cellStyle name="Финансовый 18 3" xfId="1744" xr:uid="{00000000-0005-0000-0000-0000EF060000}"/>
    <cellStyle name="Финансовый 18 3 2" xfId="2054" xr:uid="{00000000-0005-0000-0000-0000F0060000}"/>
    <cellStyle name="Финансовый 18 4" xfId="1899" xr:uid="{00000000-0005-0000-0000-0000F1060000}"/>
    <cellStyle name="Финансовый 19" xfId="1538" xr:uid="{00000000-0005-0000-0000-0000F2060000}"/>
    <cellStyle name="Финансовый 19 2" xfId="1539" xr:uid="{00000000-0005-0000-0000-0000F3060000}"/>
    <cellStyle name="Финансовый 19 2 2" xfId="1747" xr:uid="{00000000-0005-0000-0000-0000F4060000}"/>
    <cellStyle name="Финансовый 19 2 2 2" xfId="2057" xr:uid="{00000000-0005-0000-0000-0000F5060000}"/>
    <cellStyle name="Финансовый 19 2 3" xfId="1902" xr:uid="{00000000-0005-0000-0000-0000F6060000}"/>
    <cellStyle name="Финансовый 19 3" xfId="1746" xr:uid="{00000000-0005-0000-0000-0000F7060000}"/>
    <cellStyle name="Финансовый 19 3 2" xfId="2056" xr:uid="{00000000-0005-0000-0000-0000F8060000}"/>
    <cellStyle name="Финансовый 19 4" xfId="1901" xr:uid="{00000000-0005-0000-0000-0000F9060000}"/>
    <cellStyle name="Финансовый 2" xfId="12" xr:uid="{00000000-0005-0000-0000-000013000000}"/>
    <cellStyle name="Финансовый 2 10" xfId="1540" xr:uid="{00000000-0005-0000-0000-0000FA060000}"/>
    <cellStyle name="Финансовый 2 2" xfId="19" xr:uid="{00000000-0005-0000-0000-000014000000}"/>
    <cellStyle name="Финансовый 2 2 2" xfId="1542" xr:uid="{00000000-0005-0000-0000-0000FC060000}"/>
    <cellStyle name="Финансовый 2 2 2 2" xfId="1750" xr:uid="{00000000-0005-0000-0000-0000FD060000}"/>
    <cellStyle name="Финансовый 2 2 2 2 2" xfId="2060" xr:uid="{00000000-0005-0000-0000-0000FE060000}"/>
    <cellStyle name="Финансовый 2 2 2 3" xfId="1905" xr:uid="{00000000-0005-0000-0000-0000FF060000}"/>
    <cellStyle name="Финансовый 2 2 3" xfId="1749" xr:uid="{00000000-0005-0000-0000-000000070000}"/>
    <cellStyle name="Финансовый 2 2 3 2" xfId="2059" xr:uid="{00000000-0005-0000-0000-000001070000}"/>
    <cellStyle name="Финансовый 2 2 4" xfId="1904" xr:uid="{00000000-0005-0000-0000-000002070000}"/>
    <cellStyle name="Финансовый 2 2 5" xfId="1541" xr:uid="{00000000-0005-0000-0000-0000FB060000}"/>
    <cellStyle name="Финансовый 2 3" xfId="1543" xr:uid="{00000000-0005-0000-0000-000003070000}"/>
    <cellStyle name="Финансовый 2 3 2" xfId="1544" xr:uid="{00000000-0005-0000-0000-000004070000}"/>
    <cellStyle name="Финансовый 2 3 2 2" xfId="1752" xr:uid="{00000000-0005-0000-0000-000005070000}"/>
    <cellStyle name="Финансовый 2 3 2 2 2" xfId="2062" xr:uid="{00000000-0005-0000-0000-000006070000}"/>
    <cellStyle name="Финансовый 2 3 2 3" xfId="1907" xr:uid="{00000000-0005-0000-0000-000007070000}"/>
    <cellStyle name="Финансовый 2 3 3" xfId="1751" xr:uid="{00000000-0005-0000-0000-000008070000}"/>
    <cellStyle name="Финансовый 2 3 3 2" xfId="2061" xr:uid="{00000000-0005-0000-0000-000009070000}"/>
    <cellStyle name="Финансовый 2 3 4" xfId="1906" xr:uid="{00000000-0005-0000-0000-00000A070000}"/>
    <cellStyle name="Финансовый 2 4" xfId="1545" xr:uid="{00000000-0005-0000-0000-00000B070000}"/>
    <cellStyle name="Финансовый 2 5" xfId="1546" xr:uid="{00000000-0005-0000-0000-00000C070000}"/>
    <cellStyle name="Финансовый 2 5 2" xfId="1753" xr:uid="{00000000-0005-0000-0000-00000D070000}"/>
    <cellStyle name="Финансовый 2 5 2 2" xfId="2063" xr:uid="{00000000-0005-0000-0000-00000E070000}"/>
    <cellStyle name="Финансовый 2 5 3" xfId="1908" xr:uid="{00000000-0005-0000-0000-00000F070000}"/>
    <cellStyle name="Финансовый 2 6" xfId="1748" xr:uid="{00000000-0005-0000-0000-000010070000}"/>
    <cellStyle name="Финансовый 2 6 2" xfId="2058" xr:uid="{00000000-0005-0000-0000-000011070000}"/>
    <cellStyle name="Финансовый 2 7" xfId="1903" xr:uid="{00000000-0005-0000-0000-000012070000}"/>
    <cellStyle name="Финансовый 2 8" xfId="2187" xr:uid="{00000000-0005-0000-0000-00000F000000}"/>
    <cellStyle name="Финансовый 2 9" xfId="2194" xr:uid="{00000000-0005-0000-0000-00000F000000}"/>
    <cellStyle name="Финансовый 20" xfId="1547" xr:uid="{00000000-0005-0000-0000-000013070000}"/>
    <cellStyle name="Финансовый 20 2" xfId="1548" xr:uid="{00000000-0005-0000-0000-000014070000}"/>
    <cellStyle name="Финансовый 20 2 2" xfId="1755" xr:uid="{00000000-0005-0000-0000-000015070000}"/>
    <cellStyle name="Финансовый 20 2 2 2" xfId="2065" xr:uid="{00000000-0005-0000-0000-000016070000}"/>
    <cellStyle name="Финансовый 20 2 3" xfId="1910" xr:uid="{00000000-0005-0000-0000-000017070000}"/>
    <cellStyle name="Финансовый 20 3" xfId="1754" xr:uid="{00000000-0005-0000-0000-000018070000}"/>
    <cellStyle name="Финансовый 20 3 2" xfId="2064" xr:uid="{00000000-0005-0000-0000-000019070000}"/>
    <cellStyle name="Финансовый 20 4" xfId="1909" xr:uid="{00000000-0005-0000-0000-00001A070000}"/>
    <cellStyle name="Финансовый 21" xfId="1549" xr:uid="{00000000-0005-0000-0000-00001B070000}"/>
    <cellStyle name="Финансовый 21 2" xfId="1550" xr:uid="{00000000-0005-0000-0000-00001C070000}"/>
    <cellStyle name="Финансовый 21 2 2" xfId="1757" xr:uid="{00000000-0005-0000-0000-00001D070000}"/>
    <cellStyle name="Финансовый 21 2 2 2" xfId="2067" xr:uid="{00000000-0005-0000-0000-00001E070000}"/>
    <cellStyle name="Финансовый 21 2 3" xfId="1912" xr:uid="{00000000-0005-0000-0000-00001F070000}"/>
    <cellStyle name="Финансовый 21 3" xfId="1756" xr:uid="{00000000-0005-0000-0000-000020070000}"/>
    <cellStyle name="Финансовый 21 3 2" xfId="2066" xr:uid="{00000000-0005-0000-0000-000021070000}"/>
    <cellStyle name="Финансовый 21 4" xfId="1911" xr:uid="{00000000-0005-0000-0000-000022070000}"/>
    <cellStyle name="Финансовый 22" xfId="1551" xr:uid="{00000000-0005-0000-0000-000023070000}"/>
    <cellStyle name="Финансовый 23" xfId="1552" xr:uid="{00000000-0005-0000-0000-000024070000}"/>
    <cellStyle name="Финансовый 24" xfId="1553" xr:uid="{00000000-0005-0000-0000-000025070000}"/>
    <cellStyle name="Финансовый 24 2" xfId="1554" xr:uid="{00000000-0005-0000-0000-000026070000}"/>
    <cellStyle name="Финансовый 24 2 2" xfId="1759" xr:uid="{00000000-0005-0000-0000-000027070000}"/>
    <cellStyle name="Финансовый 24 2 2 2" xfId="2069" xr:uid="{00000000-0005-0000-0000-000028070000}"/>
    <cellStyle name="Финансовый 24 2 3" xfId="1914" xr:uid="{00000000-0005-0000-0000-000029070000}"/>
    <cellStyle name="Финансовый 24 3" xfId="1758" xr:uid="{00000000-0005-0000-0000-00002A070000}"/>
    <cellStyle name="Финансовый 24 3 2" xfId="2068" xr:uid="{00000000-0005-0000-0000-00002B070000}"/>
    <cellStyle name="Финансовый 24 4" xfId="1913" xr:uid="{00000000-0005-0000-0000-00002C070000}"/>
    <cellStyle name="Финансовый 25" xfId="1555" xr:uid="{00000000-0005-0000-0000-00002D070000}"/>
    <cellStyle name="Финансовый 25 2" xfId="1556" xr:uid="{00000000-0005-0000-0000-00002E070000}"/>
    <cellStyle name="Финансовый 25 2 2" xfId="1761" xr:uid="{00000000-0005-0000-0000-00002F070000}"/>
    <cellStyle name="Финансовый 25 2 2 2" xfId="2071" xr:uid="{00000000-0005-0000-0000-000030070000}"/>
    <cellStyle name="Финансовый 25 2 3" xfId="1916" xr:uid="{00000000-0005-0000-0000-000031070000}"/>
    <cellStyle name="Финансовый 25 3" xfId="1760" xr:uid="{00000000-0005-0000-0000-000032070000}"/>
    <cellStyle name="Финансовый 25 3 2" xfId="2070" xr:uid="{00000000-0005-0000-0000-000033070000}"/>
    <cellStyle name="Финансовый 25 4" xfId="1915" xr:uid="{00000000-0005-0000-0000-000034070000}"/>
    <cellStyle name="Финансовый 26" xfId="1557" xr:uid="{00000000-0005-0000-0000-000035070000}"/>
    <cellStyle name="Финансовый 26 2" xfId="1558" xr:uid="{00000000-0005-0000-0000-000036070000}"/>
    <cellStyle name="Финансовый 26 2 2" xfId="1763" xr:uid="{00000000-0005-0000-0000-000037070000}"/>
    <cellStyle name="Финансовый 26 2 2 2" xfId="2073" xr:uid="{00000000-0005-0000-0000-000038070000}"/>
    <cellStyle name="Финансовый 26 2 3" xfId="1918" xr:uid="{00000000-0005-0000-0000-000039070000}"/>
    <cellStyle name="Финансовый 26 3" xfId="1762" xr:uid="{00000000-0005-0000-0000-00003A070000}"/>
    <cellStyle name="Финансовый 26 3 2" xfId="2072" xr:uid="{00000000-0005-0000-0000-00003B070000}"/>
    <cellStyle name="Финансовый 26 4" xfId="1917" xr:uid="{00000000-0005-0000-0000-00003C070000}"/>
    <cellStyle name="Финансовый 27" xfId="1559" xr:uid="{00000000-0005-0000-0000-00003D070000}"/>
    <cellStyle name="Финансовый 27 2" xfId="1560" xr:uid="{00000000-0005-0000-0000-00003E070000}"/>
    <cellStyle name="Финансовый 27 2 2" xfId="1765" xr:uid="{00000000-0005-0000-0000-00003F070000}"/>
    <cellStyle name="Финансовый 27 2 2 2" xfId="2075" xr:uid="{00000000-0005-0000-0000-000040070000}"/>
    <cellStyle name="Финансовый 27 2 3" xfId="1920" xr:uid="{00000000-0005-0000-0000-000041070000}"/>
    <cellStyle name="Финансовый 27 3" xfId="1764" xr:uid="{00000000-0005-0000-0000-000042070000}"/>
    <cellStyle name="Финансовый 27 3 2" xfId="2074" xr:uid="{00000000-0005-0000-0000-000043070000}"/>
    <cellStyle name="Финансовый 27 4" xfId="1919" xr:uid="{00000000-0005-0000-0000-000044070000}"/>
    <cellStyle name="Финансовый 28" xfId="1561" xr:uid="{00000000-0005-0000-0000-000045070000}"/>
    <cellStyle name="Финансовый 28 2" xfId="1562" xr:uid="{00000000-0005-0000-0000-000046070000}"/>
    <cellStyle name="Финансовый 28 2 2" xfId="1767" xr:uid="{00000000-0005-0000-0000-000047070000}"/>
    <cellStyle name="Финансовый 28 2 2 2" xfId="2077" xr:uid="{00000000-0005-0000-0000-000048070000}"/>
    <cellStyle name="Финансовый 28 2 3" xfId="1922" xr:uid="{00000000-0005-0000-0000-000049070000}"/>
    <cellStyle name="Финансовый 28 3" xfId="1766" xr:uid="{00000000-0005-0000-0000-00004A070000}"/>
    <cellStyle name="Финансовый 28 3 2" xfId="2076" xr:uid="{00000000-0005-0000-0000-00004B070000}"/>
    <cellStyle name="Финансовый 28 4" xfId="1921" xr:uid="{00000000-0005-0000-0000-00004C070000}"/>
    <cellStyle name="Финансовый 29" xfId="1563" xr:uid="{00000000-0005-0000-0000-00004D070000}"/>
    <cellStyle name="Финансовый 29 2" xfId="1564" xr:uid="{00000000-0005-0000-0000-00004E070000}"/>
    <cellStyle name="Финансовый 29 2 2" xfId="1769" xr:uid="{00000000-0005-0000-0000-00004F070000}"/>
    <cellStyle name="Финансовый 29 2 2 2" xfId="2079" xr:uid="{00000000-0005-0000-0000-000050070000}"/>
    <cellStyle name="Финансовый 29 2 3" xfId="1924" xr:uid="{00000000-0005-0000-0000-000051070000}"/>
    <cellStyle name="Финансовый 29 3" xfId="1768" xr:uid="{00000000-0005-0000-0000-000052070000}"/>
    <cellStyle name="Финансовый 29 3 2" xfId="2078" xr:uid="{00000000-0005-0000-0000-000053070000}"/>
    <cellStyle name="Финансовый 29 4" xfId="1923" xr:uid="{00000000-0005-0000-0000-000054070000}"/>
    <cellStyle name="Финансовый 3" xfId="23" xr:uid="{00000000-0005-0000-0000-000046000000}"/>
    <cellStyle name="Финансовый 3 2" xfId="1566" xr:uid="{00000000-0005-0000-0000-000056070000}"/>
    <cellStyle name="Финансовый 3 2 2" xfId="1567" xr:uid="{00000000-0005-0000-0000-000057070000}"/>
    <cellStyle name="Финансовый 3 2 2 2" xfId="1568" xr:uid="{00000000-0005-0000-0000-000058070000}"/>
    <cellStyle name="Финансовый 3 2 2 2 2" xfId="1773" xr:uid="{00000000-0005-0000-0000-000059070000}"/>
    <cellStyle name="Финансовый 3 2 2 2 2 2" xfId="2083" xr:uid="{00000000-0005-0000-0000-00005A070000}"/>
    <cellStyle name="Финансовый 3 2 2 2 3" xfId="1928" xr:uid="{00000000-0005-0000-0000-00005B070000}"/>
    <cellStyle name="Финансовый 3 2 2 3" xfId="1772" xr:uid="{00000000-0005-0000-0000-00005C070000}"/>
    <cellStyle name="Финансовый 3 2 2 3 2" xfId="2082" xr:uid="{00000000-0005-0000-0000-00005D070000}"/>
    <cellStyle name="Финансовый 3 2 2 4" xfId="1927" xr:uid="{00000000-0005-0000-0000-00005E070000}"/>
    <cellStyle name="Финансовый 3 2 3" xfId="1569" xr:uid="{00000000-0005-0000-0000-00005F070000}"/>
    <cellStyle name="Финансовый 3 2 3 2" xfId="1774" xr:uid="{00000000-0005-0000-0000-000060070000}"/>
    <cellStyle name="Финансовый 3 2 3 2 2" xfId="2084" xr:uid="{00000000-0005-0000-0000-000061070000}"/>
    <cellStyle name="Финансовый 3 2 3 3" xfId="1929" xr:uid="{00000000-0005-0000-0000-000062070000}"/>
    <cellStyle name="Финансовый 3 2 4" xfId="1771" xr:uid="{00000000-0005-0000-0000-000063070000}"/>
    <cellStyle name="Финансовый 3 2 4 2" xfId="2081" xr:uid="{00000000-0005-0000-0000-000064070000}"/>
    <cellStyle name="Финансовый 3 2 5" xfId="1926" xr:uid="{00000000-0005-0000-0000-000065070000}"/>
    <cellStyle name="Финансовый 3 3" xfId="1570" xr:uid="{00000000-0005-0000-0000-000066070000}"/>
    <cellStyle name="Финансовый 3 4" xfId="1571" xr:uid="{00000000-0005-0000-0000-000067070000}"/>
    <cellStyle name="Финансовый 3 4 2" xfId="1775" xr:uid="{00000000-0005-0000-0000-000068070000}"/>
    <cellStyle name="Финансовый 3 4 2 2" xfId="2085" xr:uid="{00000000-0005-0000-0000-000069070000}"/>
    <cellStyle name="Финансовый 3 4 3" xfId="1930" xr:uid="{00000000-0005-0000-0000-00006A070000}"/>
    <cellStyle name="Финансовый 3 5" xfId="1770" xr:uid="{00000000-0005-0000-0000-00006B070000}"/>
    <cellStyle name="Финансовый 3 5 2" xfId="2080" xr:uid="{00000000-0005-0000-0000-00006C070000}"/>
    <cellStyle name="Финансовый 3 6" xfId="1925" xr:uid="{00000000-0005-0000-0000-00006D070000}"/>
    <cellStyle name="Финансовый 3 7" xfId="1565" xr:uid="{00000000-0005-0000-0000-000055070000}"/>
    <cellStyle name="Финансовый 30" xfId="1572" xr:uid="{00000000-0005-0000-0000-00006E070000}"/>
    <cellStyle name="Финансовый 30 2" xfId="1573" xr:uid="{00000000-0005-0000-0000-00006F070000}"/>
    <cellStyle name="Финансовый 30 2 2" xfId="1777" xr:uid="{00000000-0005-0000-0000-000070070000}"/>
    <cellStyle name="Финансовый 30 2 2 2" xfId="2087" xr:uid="{00000000-0005-0000-0000-000071070000}"/>
    <cellStyle name="Финансовый 30 2 3" xfId="1932" xr:uid="{00000000-0005-0000-0000-000072070000}"/>
    <cellStyle name="Финансовый 30 3" xfId="1776" xr:uid="{00000000-0005-0000-0000-000073070000}"/>
    <cellStyle name="Финансовый 30 3 2" xfId="2086" xr:uid="{00000000-0005-0000-0000-000074070000}"/>
    <cellStyle name="Финансовый 30 4" xfId="1931" xr:uid="{00000000-0005-0000-0000-000075070000}"/>
    <cellStyle name="Финансовый 31" xfId="1574" xr:uid="{00000000-0005-0000-0000-000076070000}"/>
    <cellStyle name="Финансовый 31 2" xfId="1575" xr:uid="{00000000-0005-0000-0000-000077070000}"/>
    <cellStyle name="Финансовый 31 2 2" xfId="1779" xr:uid="{00000000-0005-0000-0000-000078070000}"/>
    <cellStyle name="Финансовый 31 2 2 2" xfId="2089" xr:uid="{00000000-0005-0000-0000-000079070000}"/>
    <cellStyle name="Финансовый 31 2 3" xfId="1934" xr:uid="{00000000-0005-0000-0000-00007A070000}"/>
    <cellStyle name="Финансовый 31 3" xfId="1778" xr:uid="{00000000-0005-0000-0000-00007B070000}"/>
    <cellStyle name="Финансовый 31 3 2" xfId="2088" xr:uid="{00000000-0005-0000-0000-00007C070000}"/>
    <cellStyle name="Финансовый 31 4" xfId="1933" xr:uid="{00000000-0005-0000-0000-00007D070000}"/>
    <cellStyle name="Финансовый 32" xfId="1576" xr:uid="{00000000-0005-0000-0000-00007E070000}"/>
    <cellStyle name="Финансовый 32 2" xfId="1577" xr:uid="{00000000-0005-0000-0000-00007F070000}"/>
    <cellStyle name="Финансовый 32 2 2" xfId="1781" xr:uid="{00000000-0005-0000-0000-000080070000}"/>
    <cellStyle name="Финансовый 32 2 2 2" xfId="2091" xr:uid="{00000000-0005-0000-0000-000081070000}"/>
    <cellStyle name="Финансовый 32 2 3" xfId="1936" xr:uid="{00000000-0005-0000-0000-000082070000}"/>
    <cellStyle name="Финансовый 32 3" xfId="1780" xr:uid="{00000000-0005-0000-0000-000083070000}"/>
    <cellStyle name="Финансовый 32 3 2" xfId="2090" xr:uid="{00000000-0005-0000-0000-000084070000}"/>
    <cellStyle name="Финансовый 32 4" xfId="1935" xr:uid="{00000000-0005-0000-0000-000085070000}"/>
    <cellStyle name="Финансовый 33" xfId="1578" xr:uid="{00000000-0005-0000-0000-000086070000}"/>
    <cellStyle name="Финансовый 33 2" xfId="1579" xr:uid="{00000000-0005-0000-0000-000087070000}"/>
    <cellStyle name="Финансовый 33 2 2" xfId="1783" xr:uid="{00000000-0005-0000-0000-000088070000}"/>
    <cellStyle name="Финансовый 33 2 2 2" xfId="2093" xr:uid="{00000000-0005-0000-0000-000089070000}"/>
    <cellStyle name="Финансовый 33 2 3" xfId="1938" xr:uid="{00000000-0005-0000-0000-00008A070000}"/>
    <cellStyle name="Финансовый 33 3" xfId="1782" xr:uid="{00000000-0005-0000-0000-00008B070000}"/>
    <cellStyle name="Финансовый 33 3 2" xfId="2092" xr:uid="{00000000-0005-0000-0000-00008C070000}"/>
    <cellStyle name="Финансовый 33 4" xfId="1937" xr:uid="{00000000-0005-0000-0000-00008D070000}"/>
    <cellStyle name="Финансовый 34" xfId="1580" xr:uid="{00000000-0005-0000-0000-00008E070000}"/>
    <cellStyle name="Финансовый 34 2" xfId="1581" xr:uid="{00000000-0005-0000-0000-00008F070000}"/>
    <cellStyle name="Финансовый 34 2 2" xfId="1785" xr:uid="{00000000-0005-0000-0000-000090070000}"/>
    <cellStyle name="Финансовый 34 2 2 2" xfId="2095" xr:uid="{00000000-0005-0000-0000-000091070000}"/>
    <cellStyle name="Финансовый 34 2 3" xfId="1940" xr:uid="{00000000-0005-0000-0000-000092070000}"/>
    <cellStyle name="Финансовый 34 3" xfId="1784" xr:uid="{00000000-0005-0000-0000-000093070000}"/>
    <cellStyle name="Финансовый 34 3 2" xfId="2094" xr:uid="{00000000-0005-0000-0000-000094070000}"/>
    <cellStyle name="Финансовый 34 4" xfId="1939" xr:uid="{00000000-0005-0000-0000-000095070000}"/>
    <cellStyle name="Финансовый 35" xfId="1582" xr:uid="{00000000-0005-0000-0000-000096070000}"/>
    <cellStyle name="Финансовый 35 2" xfId="1583" xr:uid="{00000000-0005-0000-0000-000097070000}"/>
    <cellStyle name="Финансовый 35 2 2" xfId="1787" xr:uid="{00000000-0005-0000-0000-000098070000}"/>
    <cellStyle name="Финансовый 35 2 2 2" xfId="2097" xr:uid="{00000000-0005-0000-0000-000099070000}"/>
    <cellStyle name="Финансовый 35 2 3" xfId="1942" xr:uid="{00000000-0005-0000-0000-00009A070000}"/>
    <cellStyle name="Финансовый 35 3" xfId="1786" xr:uid="{00000000-0005-0000-0000-00009B070000}"/>
    <cellStyle name="Финансовый 35 3 2" xfId="2096" xr:uid="{00000000-0005-0000-0000-00009C070000}"/>
    <cellStyle name="Финансовый 35 4" xfId="1941" xr:uid="{00000000-0005-0000-0000-00009D070000}"/>
    <cellStyle name="Финансовый 36" xfId="1584" xr:uid="{00000000-0005-0000-0000-00009E070000}"/>
    <cellStyle name="Финансовый 36 2" xfId="1585" xr:uid="{00000000-0005-0000-0000-00009F070000}"/>
    <cellStyle name="Финансовый 36 2 2" xfId="1789" xr:uid="{00000000-0005-0000-0000-0000A0070000}"/>
    <cellStyle name="Финансовый 36 2 2 2" xfId="2099" xr:uid="{00000000-0005-0000-0000-0000A1070000}"/>
    <cellStyle name="Финансовый 36 2 3" xfId="1944" xr:uid="{00000000-0005-0000-0000-0000A2070000}"/>
    <cellStyle name="Финансовый 36 3" xfId="1788" xr:uid="{00000000-0005-0000-0000-0000A3070000}"/>
    <cellStyle name="Финансовый 36 3 2" xfId="2098" xr:uid="{00000000-0005-0000-0000-0000A4070000}"/>
    <cellStyle name="Финансовый 36 4" xfId="1943" xr:uid="{00000000-0005-0000-0000-0000A5070000}"/>
    <cellStyle name="Финансовый 37" xfId="1586" xr:uid="{00000000-0005-0000-0000-0000A6070000}"/>
    <cellStyle name="Финансовый 37 2" xfId="1587" xr:uid="{00000000-0005-0000-0000-0000A7070000}"/>
    <cellStyle name="Финансовый 37 2 2" xfId="1791" xr:uid="{00000000-0005-0000-0000-0000A8070000}"/>
    <cellStyle name="Финансовый 37 2 2 2" xfId="2101" xr:uid="{00000000-0005-0000-0000-0000A9070000}"/>
    <cellStyle name="Финансовый 37 2 3" xfId="1946" xr:uid="{00000000-0005-0000-0000-0000AA070000}"/>
    <cellStyle name="Финансовый 37 3" xfId="1790" xr:uid="{00000000-0005-0000-0000-0000AB070000}"/>
    <cellStyle name="Финансовый 37 3 2" xfId="2100" xr:uid="{00000000-0005-0000-0000-0000AC070000}"/>
    <cellStyle name="Финансовый 37 4" xfId="1945" xr:uid="{00000000-0005-0000-0000-0000AD070000}"/>
    <cellStyle name="Финансовый 38" xfId="1588" xr:uid="{00000000-0005-0000-0000-0000AE070000}"/>
    <cellStyle name="Финансовый 38 2" xfId="1589" xr:uid="{00000000-0005-0000-0000-0000AF070000}"/>
    <cellStyle name="Финансовый 38 2 2" xfId="1793" xr:uid="{00000000-0005-0000-0000-0000B0070000}"/>
    <cellStyle name="Финансовый 38 2 2 2" xfId="2103" xr:uid="{00000000-0005-0000-0000-0000B1070000}"/>
    <cellStyle name="Финансовый 38 2 3" xfId="1948" xr:uid="{00000000-0005-0000-0000-0000B2070000}"/>
    <cellStyle name="Финансовый 38 3" xfId="1792" xr:uid="{00000000-0005-0000-0000-0000B3070000}"/>
    <cellStyle name="Финансовый 38 3 2" xfId="2102" xr:uid="{00000000-0005-0000-0000-0000B4070000}"/>
    <cellStyle name="Финансовый 38 4" xfId="1947" xr:uid="{00000000-0005-0000-0000-0000B5070000}"/>
    <cellStyle name="Финансовый 39" xfId="1590" xr:uid="{00000000-0005-0000-0000-0000B6070000}"/>
    <cellStyle name="Финансовый 4" xfId="1591" xr:uid="{00000000-0005-0000-0000-0000B7070000}"/>
    <cellStyle name="Финансовый 4 2" xfId="1592" xr:uid="{00000000-0005-0000-0000-0000B8070000}"/>
    <cellStyle name="Финансовый 4 2 2" xfId="1593" xr:uid="{00000000-0005-0000-0000-0000B9070000}"/>
    <cellStyle name="Финансовый 4 2 2 2" xfId="1796" xr:uid="{00000000-0005-0000-0000-0000BA070000}"/>
    <cellStyle name="Финансовый 4 2 2 2 2" xfId="2106" xr:uid="{00000000-0005-0000-0000-0000BB070000}"/>
    <cellStyle name="Финансовый 4 2 2 3" xfId="1951" xr:uid="{00000000-0005-0000-0000-0000BC070000}"/>
    <cellStyle name="Финансовый 4 2 3" xfId="1795" xr:uid="{00000000-0005-0000-0000-0000BD070000}"/>
    <cellStyle name="Финансовый 4 2 3 2" xfId="2105" xr:uid="{00000000-0005-0000-0000-0000BE070000}"/>
    <cellStyle name="Финансовый 4 2 4" xfId="1950" xr:uid="{00000000-0005-0000-0000-0000BF070000}"/>
    <cellStyle name="Финансовый 4 3" xfId="1594" xr:uid="{00000000-0005-0000-0000-0000C0070000}"/>
    <cellStyle name="Финансовый 4 4" xfId="1595" xr:uid="{00000000-0005-0000-0000-0000C1070000}"/>
    <cellStyle name="Финансовый 4 4 2" xfId="1797" xr:uid="{00000000-0005-0000-0000-0000C2070000}"/>
    <cellStyle name="Финансовый 4 4 2 2" xfId="2107" xr:uid="{00000000-0005-0000-0000-0000C3070000}"/>
    <cellStyle name="Финансовый 4 4 3" xfId="1952" xr:uid="{00000000-0005-0000-0000-0000C4070000}"/>
    <cellStyle name="Финансовый 4 5" xfId="1794" xr:uid="{00000000-0005-0000-0000-0000C5070000}"/>
    <cellStyle name="Финансовый 4 5 2" xfId="2104" xr:uid="{00000000-0005-0000-0000-0000C6070000}"/>
    <cellStyle name="Финансовый 4 6" xfId="1949" xr:uid="{00000000-0005-0000-0000-0000C7070000}"/>
    <cellStyle name="Финансовый 40" xfId="1596" xr:uid="{00000000-0005-0000-0000-0000C8070000}"/>
    <cellStyle name="Финансовый 41" xfId="1597" xr:uid="{00000000-0005-0000-0000-0000C9070000}"/>
    <cellStyle name="Финансовый 42" xfId="1598" xr:uid="{00000000-0005-0000-0000-0000CA070000}"/>
    <cellStyle name="Финансовый 43" xfId="1599" xr:uid="{00000000-0005-0000-0000-0000CB070000}"/>
    <cellStyle name="Финансовый 44" xfId="1600" xr:uid="{00000000-0005-0000-0000-0000CC070000}"/>
    <cellStyle name="Финансовый 45" xfId="1601" xr:uid="{00000000-0005-0000-0000-0000CD070000}"/>
    <cellStyle name="Финансовый 46" xfId="1602" xr:uid="{00000000-0005-0000-0000-0000CE070000}"/>
    <cellStyle name="Финансовый 47" xfId="1603" xr:uid="{00000000-0005-0000-0000-0000CF070000}"/>
    <cellStyle name="Финансовый 48" xfId="1604" xr:uid="{00000000-0005-0000-0000-0000D0070000}"/>
    <cellStyle name="Финансовый 49" xfId="1605" xr:uid="{00000000-0005-0000-0000-0000D1070000}"/>
    <cellStyle name="Финансовый 5" xfId="1606" xr:uid="{00000000-0005-0000-0000-0000D2070000}"/>
    <cellStyle name="Финансовый 5 2" xfId="1607" xr:uid="{00000000-0005-0000-0000-0000D3070000}"/>
    <cellStyle name="Финансовый 5 2 2" xfId="1608" xr:uid="{00000000-0005-0000-0000-0000D4070000}"/>
    <cellStyle name="Финансовый 5 2 2 2" xfId="1800" xr:uid="{00000000-0005-0000-0000-0000D5070000}"/>
    <cellStyle name="Финансовый 5 2 2 2 2" xfId="2110" xr:uid="{00000000-0005-0000-0000-0000D6070000}"/>
    <cellStyle name="Финансовый 5 2 2 3" xfId="1955" xr:uid="{00000000-0005-0000-0000-0000D7070000}"/>
    <cellStyle name="Финансовый 5 2 3" xfId="1799" xr:uid="{00000000-0005-0000-0000-0000D8070000}"/>
    <cellStyle name="Финансовый 5 2 3 2" xfId="2109" xr:uid="{00000000-0005-0000-0000-0000D9070000}"/>
    <cellStyle name="Финансовый 5 2 4" xfId="1954" xr:uid="{00000000-0005-0000-0000-0000DA070000}"/>
    <cellStyle name="Финансовый 5 3" xfId="1609" xr:uid="{00000000-0005-0000-0000-0000DB070000}"/>
    <cellStyle name="Финансовый 5 3 2" xfId="1801" xr:uid="{00000000-0005-0000-0000-0000DC070000}"/>
    <cellStyle name="Финансовый 5 3 2 2" xfId="2111" xr:uid="{00000000-0005-0000-0000-0000DD070000}"/>
    <cellStyle name="Финансовый 5 3 3" xfId="1956" xr:uid="{00000000-0005-0000-0000-0000DE070000}"/>
    <cellStyle name="Финансовый 5 4" xfId="1798" xr:uid="{00000000-0005-0000-0000-0000DF070000}"/>
    <cellStyle name="Финансовый 5 4 2" xfId="2108" xr:uid="{00000000-0005-0000-0000-0000E0070000}"/>
    <cellStyle name="Финансовый 5 5" xfId="1953" xr:uid="{00000000-0005-0000-0000-0000E1070000}"/>
    <cellStyle name="Финансовый 50" xfId="1610" xr:uid="{00000000-0005-0000-0000-0000E2070000}"/>
    <cellStyle name="Финансовый 51" xfId="1611" xr:uid="{00000000-0005-0000-0000-0000E3070000}"/>
    <cellStyle name="Финансовый 52" xfId="1612" xr:uid="{00000000-0005-0000-0000-0000E4070000}"/>
    <cellStyle name="Финансовый 53" xfId="1613" xr:uid="{00000000-0005-0000-0000-0000E5070000}"/>
    <cellStyle name="Финансовый 54" xfId="1614" xr:uid="{00000000-0005-0000-0000-0000E6070000}"/>
    <cellStyle name="Финансовый 55" xfId="1615" xr:uid="{00000000-0005-0000-0000-0000E7070000}"/>
    <cellStyle name="Финансовый 56" xfId="1616" xr:uid="{00000000-0005-0000-0000-0000E8070000}"/>
    <cellStyle name="Финансовый 57" xfId="1617" xr:uid="{00000000-0005-0000-0000-0000E9070000}"/>
    <cellStyle name="Финансовый 58" xfId="1618" xr:uid="{00000000-0005-0000-0000-0000EA070000}"/>
    <cellStyle name="Финансовый 59" xfId="1619" xr:uid="{00000000-0005-0000-0000-0000EB070000}"/>
    <cellStyle name="Финансовый 6" xfId="1620" xr:uid="{00000000-0005-0000-0000-0000EC070000}"/>
    <cellStyle name="Финансовый 6 2" xfId="1621" xr:uid="{00000000-0005-0000-0000-0000ED070000}"/>
    <cellStyle name="Финансовый 6 2 2" xfId="1622" xr:uid="{00000000-0005-0000-0000-0000EE070000}"/>
    <cellStyle name="Финансовый 6 2 2 2" xfId="1804" xr:uid="{00000000-0005-0000-0000-0000EF070000}"/>
    <cellStyle name="Финансовый 6 2 2 2 2" xfId="2114" xr:uid="{00000000-0005-0000-0000-0000F0070000}"/>
    <cellStyle name="Финансовый 6 2 2 3" xfId="1959" xr:uid="{00000000-0005-0000-0000-0000F1070000}"/>
    <cellStyle name="Финансовый 6 2 3" xfId="1803" xr:uid="{00000000-0005-0000-0000-0000F2070000}"/>
    <cellStyle name="Финансовый 6 2 3 2" xfId="2113" xr:uid="{00000000-0005-0000-0000-0000F3070000}"/>
    <cellStyle name="Финансовый 6 2 4" xfId="1958" xr:uid="{00000000-0005-0000-0000-0000F4070000}"/>
    <cellStyle name="Финансовый 6 3" xfId="1623" xr:uid="{00000000-0005-0000-0000-0000F5070000}"/>
    <cellStyle name="Финансовый 6 3 2" xfId="1805" xr:uid="{00000000-0005-0000-0000-0000F6070000}"/>
    <cellStyle name="Финансовый 6 3 2 2" xfId="2115" xr:uid="{00000000-0005-0000-0000-0000F7070000}"/>
    <cellStyle name="Финансовый 6 3 3" xfId="1960" xr:uid="{00000000-0005-0000-0000-0000F8070000}"/>
    <cellStyle name="Финансовый 6 4" xfId="1802" xr:uid="{00000000-0005-0000-0000-0000F9070000}"/>
    <cellStyle name="Финансовый 6 4 2" xfId="2112" xr:uid="{00000000-0005-0000-0000-0000FA070000}"/>
    <cellStyle name="Финансовый 6 5" xfId="1957" xr:uid="{00000000-0005-0000-0000-0000FB070000}"/>
    <cellStyle name="Финансовый 60" xfId="1624" xr:uid="{00000000-0005-0000-0000-0000FC070000}"/>
    <cellStyle name="Финансовый 61" xfId="1625" xr:uid="{00000000-0005-0000-0000-0000FD070000}"/>
    <cellStyle name="Финансовый 62" xfId="1626" xr:uid="{00000000-0005-0000-0000-0000FE070000}"/>
    <cellStyle name="Финансовый 63" xfId="1627" xr:uid="{00000000-0005-0000-0000-0000FF070000}"/>
    <cellStyle name="Финансовый 64" xfId="1628" xr:uid="{00000000-0005-0000-0000-000000080000}"/>
    <cellStyle name="Финансовый 65" xfId="1629" xr:uid="{00000000-0005-0000-0000-000001080000}"/>
    <cellStyle name="Финансовый 66" xfId="1630" xr:uid="{00000000-0005-0000-0000-000002080000}"/>
    <cellStyle name="Финансовый 67" xfId="1631" xr:uid="{00000000-0005-0000-0000-000003080000}"/>
    <cellStyle name="Финансовый 68" xfId="1632" xr:uid="{00000000-0005-0000-0000-000004080000}"/>
    <cellStyle name="Финансовый 69" xfId="1633" xr:uid="{00000000-0005-0000-0000-000005080000}"/>
    <cellStyle name="Финансовый 7" xfId="1634" xr:uid="{00000000-0005-0000-0000-000006080000}"/>
    <cellStyle name="Финансовый 7 2" xfId="1635" xr:uid="{00000000-0005-0000-0000-000007080000}"/>
    <cellStyle name="Финансовый 7 2 2" xfId="1636" xr:uid="{00000000-0005-0000-0000-000008080000}"/>
    <cellStyle name="Финансовый 7 2 2 2" xfId="1808" xr:uid="{00000000-0005-0000-0000-000009080000}"/>
    <cellStyle name="Финансовый 7 2 2 2 2" xfId="2118" xr:uid="{00000000-0005-0000-0000-00000A080000}"/>
    <cellStyle name="Финансовый 7 2 2 3" xfId="1963" xr:uid="{00000000-0005-0000-0000-00000B080000}"/>
    <cellStyle name="Финансовый 7 2 3" xfId="1807" xr:uid="{00000000-0005-0000-0000-00000C080000}"/>
    <cellStyle name="Финансовый 7 2 3 2" xfId="2117" xr:uid="{00000000-0005-0000-0000-00000D080000}"/>
    <cellStyle name="Финансовый 7 2 4" xfId="1962" xr:uid="{00000000-0005-0000-0000-00000E080000}"/>
    <cellStyle name="Финансовый 7 3" xfId="1637" xr:uid="{00000000-0005-0000-0000-00000F080000}"/>
    <cellStyle name="Финансовый 7 3 2" xfId="1809" xr:uid="{00000000-0005-0000-0000-000010080000}"/>
    <cellStyle name="Финансовый 7 3 2 2" xfId="2119" xr:uid="{00000000-0005-0000-0000-000011080000}"/>
    <cellStyle name="Финансовый 7 3 3" xfId="1964" xr:uid="{00000000-0005-0000-0000-000012080000}"/>
    <cellStyle name="Финансовый 7 4" xfId="1806" xr:uid="{00000000-0005-0000-0000-000013080000}"/>
    <cellStyle name="Финансовый 7 4 2" xfId="2116" xr:uid="{00000000-0005-0000-0000-000014080000}"/>
    <cellStyle name="Финансовый 7 5" xfId="1961" xr:uid="{00000000-0005-0000-0000-000015080000}"/>
    <cellStyle name="Финансовый 70" xfId="1638" xr:uid="{00000000-0005-0000-0000-000016080000}"/>
    <cellStyle name="Финансовый 71" xfId="1639" xr:uid="{00000000-0005-0000-0000-000017080000}"/>
    <cellStyle name="Финансовый 72" xfId="2177" xr:uid="{00000000-0005-0000-0000-0000A1080000}"/>
    <cellStyle name="Финансовый 73" xfId="2186" xr:uid="{00000000-0005-0000-0000-0000A8080000}"/>
    <cellStyle name="Финансовый 74" xfId="2184" xr:uid="{00000000-0005-0000-0000-0000AB080000}"/>
    <cellStyle name="Финансовый 75" xfId="2193" xr:uid="{00000000-0005-0000-0000-0000AD080000}"/>
    <cellStyle name="Финансовый 76" xfId="2191" xr:uid="{00000000-0005-0000-0000-0000B0080000}"/>
    <cellStyle name="Финансовый 8" xfId="1640" xr:uid="{00000000-0005-0000-0000-000018080000}"/>
    <cellStyle name="Финансовый 8 2" xfId="1641" xr:uid="{00000000-0005-0000-0000-000019080000}"/>
    <cellStyle name="Финансовый 8 2 2" xfId="1642" xr:uid="{00000000-0005-0000-0000-00001A080000}"/>
    <cellStyle name="Финансовый 8 2 2 2" xfId="1812" xr:uid="{00000000-0005-0000-0000-00001B080000}"/>
    <cellStyle name="Финансовый 8 2 2 2 2" xfId="2122" xr:uid="{00000000-0005-0000-0000-00001C080000}"/>
    <cellStyle name="Финансовый 8 2 2 3" xfId="1967" xr:uid="{00000000-0005-0000-0000-00001D080000}"/>
    <cellStyle name="Финансовый 8 2 3" xfId="1811" xr:uid="{00000000-0005-0000-0000-00001E080000}"/>
    <cellStyle name="Финансовый 8 2 3 2" xfId="2121" xr:uid="{00000000-0005-0000-0000-00001F080000}"/>
    <cellStyle name="Финансовый 8 2 4" xfId="1966" xr:uid="{00000000-0005-0000-0000-000020080000}"/>
    <cellStyle name="Финансовый 8 3" xfId="1643" xr:uid="{00000000-0005-0000-0000-000021080000}"/>
    <cellStyle name="Финансовый 8 3 2" xfId="1813" xr:uid="{00000000-0005-0000-0000-000022080000}"/>
    <cellStyle name="Финансовый 8 3 2 2" xfId="2123" xr:uid="{00000000-0005-0000-0000-000023080000}"/>
    <cellStyle name="Финансовый 8 3 3" xfId="1968" xr:uid="{00000000-0005-0000-0000-000024080000}"/>
    <cellStyle name="Финансовый 8 4" xfId="1810" xr:uid="{00000000-0005-0000-0000-000025080000}"/>
    <cellStyle name="Финансовый 8 4 2" xfId="2120" xr:uid="{00000000-0005-0000-0000-000026080000}"/>
    <cellStyle name="Финансовый 8 5" xfId="1965" xr:uid="{00000000-0005-0000-0000-000027080000}"/>
    <cellStyle name="Финансовый 9" xfId="1644" xr:uid="{00000000-0005-0000-0000-000028080000}"/>
    <cellStyle name="Финансовый 9 2" xfId="1645" xr:uid="{00000000-0005-0000-0000-000029080000}"/>
    <cellStyle name="Финансовый 9 2 2" xfId="1646" xr:uid="{00000000-0005-0000-0000-00002A080000}"/>
    <cellStyle name="Финансовый 9 2 2 2" xfId="1816" xr:uid="{00000000-0005-0000-0000-00002B080000}"/>
    <cellStyle name="Финансовый 9 2 2 2 2" xfId="2126" xr:uid="{00000000-0005-0000-0000-00002C080000}"/>
    <cellStyle name="Финансовый 9 2 2 3" xfId="1971" xr:uid="{00000000-0005-0000-0000-00002D080000}"/>
    <cellStyle name="Финансовый 9 2 3" xfId="1815" xr:uid="{00000000-0005-0000-0000-00002E080000}"/>
    <cellStyle name="Финансовый 9 2 3 2" xfId="2125" xr:uid="{00000000-0005-0000-0000-00002F080000}"/>
    <cellStyle name="Финансовый 9 2 4" xfId="1970" xr:uid="{00000000-0005-0000-0000-000030080000}"/>
    <cellStyle name="Финансовый 9 3" xfId="1647" xr:uid="{00000000-0005-0000-0000-000031080000}"/>
    <cellStyle name="Финансовый 9 3 2" xfId="1817" xr:uid="{00000000-0005-0000-0000-000032080000}"/>
    <cellStyle name="Финансовый 9 3 2 2" xfId="2127" xr:uid="{00000000-0005-0000-0000-000033080000}"/>
    <cellStyle name="Финансовый 9 3 3" xfId="1972" xr:uid="{00000000-0005-0000-0000-000034080000}"/>
    <cellStyle name="Финансовый 9 4" xfId="1814" xr:uid="{00000000-0005-0000-0000-000035080000}"/>
    <cellStyle name="Финансовый 9 4 2" xfId="2124" xr:uid="{00000000-0005-0000-0000-000036080000}"/>
    <cellStyle name="Финансовый 9 5" xfId="1969" xr:uid="{00000000-0005-0000-0000-000037080000}"/>
    <cellStyle name="Хороший 2" xfId="1648" xr:uid="{00000000-0005-0000-0000-000038080000}"/>
    <cellStyle name="표준_★Final_CIS model master_20101214" xfId="1649" xr:uid="{00000000-0005-0000-0000-000039080000}"/>
    <cellStyle name="千位分隔 2" xfId="2142" xr:uid="{00000000-0005-0000-0000-000023000000}"/>
    <cellStyle name="千位分隔 2 2" xfId="2150" xr:uid="{00000000-0005-0000-0000-000024000000}"/>
    <cellStyle name="千位分隔 2 3" xfId="2162" xr:uid="{00000000-0005-0000-0000-000025000000}"/>
    <cellStyle name="千位分隔 2 4" xfId="2161" xr:uid="{00000000-0005-0000-0000-000026000000}"/>
    <cellStyle name="千位分隔 3" xfId="2163" xr:uid="{00000000-0005-0000-0000-000027000000}"/>
    <cellStyle name="千位分隔 4" xfId="2164" xr:uid="{00000000-0005-0000-0000-000028000000}"/>
    <cellStyle name="千位分隔 4 2" xfId="2178" xr:uid="{00000000-0005-0000-0000-00000A000000}"/>
    <cellStyle name="常规 10" xfId="13" xr:uid="{00000000-0005-0000-0000-000015000000}"/>
    <cellStyle name="常规 2" xfId="10" xr:uid="{00000000-0005-0000-0000-000016000000}"/>
    <cellStyle name="常规 2 2" xfId="2136" xr:uid="{00000000-0005-0000-0000-00000D000000}"/>
    <cellStyle name="常规 2 2 2" xfId="2151" xr:uid="{00000000-0005-0000-0000-00000E000000}"/>
    <cellStyle name="常规 2 3" xfId="24" xr:uid="{DE59395E-D401-4AAB-B60D-F2829595B89E}"/>
    <cellStyle name="常规 2 3 2" xfId="2131" xr:uid="{00000000-0005-0000-0000-00003B080000}"/>
    <cellStyle name="常规 2 4" xfId="2148" xr:uid="{00000000-0005-0000-0000-000010000000}"/>
    <cellStyle name="常规 2 5" xfId="2147" xr:uid="{00000000-0005-0000-0000-000011000000}"/>
    <cellStyle name="常规 2 54" xfId="1650" xr:uid="{00000000-0005-0000-0000-00003C080000}"/>
    <cellStyle name="常规 2 6" xfId="2154" xr:uid="{00000000-0005-0000-0000-000012000000}"/>
    <cellStyle name="常规 2 7" xfId="2140" xr:uid="{00000000-0005-0000-0000-00000C000000}"/>
    <cellStyle name="常规 26" xfId="2135" xr:uid="{00000000-0005-0000-0000-000013000000}"/>
    <cellStyle name="常规 28 2 2" xfId="2155" xr:uid="{00000000-0005-0000-0000-000014000000}"/>
    <cellStyle name="常规 3" xfId="2141" xr:uid="{00000000-0005-0000-0000-000015000000}"/>
    <cellStyle name="常规 3 2" xfId="2149" xr:uid="{00000000-0005-0000-0000-000016000000}"/>
    <cellStyle name="常规 31" xfId="2166" xr:uid="{00000000-0005-0000-0000-000017000000}"/>
    <cellStyle name="常规 34" xfId="2156" xr:uid="{00000000-0005-0000-0000-000018000000}"/>
    <cellStyle name="常规 4" xfId="2143" xr:uid="{00000000-0005-0000-0000-000019000000}"/>
    <cellStyle name="常规 4 2" xfId="2157" xr:uid="{00000000-0005-0000-0000-00001A000000}"/>
    <cellStyle name="常规 5" xfId="2158" xr:uid="{00000000-0005-0000-0000-00001B000000}"/>
    <cellStyle name="常规 5 2" xfId="2159" xr:uid="{00000000-0005-0000-0000-00001C000000}"/>
    <cellStyle name="常规 6" xfId="2160" xr:uid="{00000000-0005-0000-0000-00001D000000}"/>
    <cellStyle name="常规 7" xfId="2152" xr:uid="{00000000-0005-0000-0000-00001E000000}"/>
    <cellStyle name="常规 8" xfId="2146" xr:uid="{00000000-0005-0000-0000-00001F000000}"/>
    <cellStyle name="常规 9" xfId="2167" xr:uid="{00000000-0005-0000-0000-000020000000}"/>
    <cellStyle name="常规_07年商用型谱8。8" xfId="2130" xr:uid="{00000000-0005-0000-0000-00003D080000}"/>
    <cellStyle name="常规_欧洲产品型谱-Glory&amp;Portable&amp;Dehumidifier" xfId="11" xr:uid="{00000000-0005-0000-0000-000017000000}"/>
    <cellStyle name="样式 1" xfId="2145" xr:uid="{00000000-0005-0000-0000-000029000000}"/>
    <cellStyle name="標準 2" xfId="1651" xr:uid="{00000000-0005-0000-0000-00003E080000}"/>
    <cellStyle name="標準 3" xfId="1652" xr:uid="{00000000-0005-0000-0000-00003F080000}"/>
    <cellStyle name="標準_2011.04.12 VRF Offer Package" xfId="1653" xr:uid="{00000000-0005-0000-0000-000040080000}"/>
    <cellStyle name="百分比 2" xfId="2134" xr:uid="{00000000-0005-0000-0000-000008000000}"/>
    <cellStyle name="百分比 3" xfId="2139" xr:uid="{00000000-0005-0000-0000-000009000000}"/>
    <cellStyle name="货币 2" xfId="2144" xr:uid="{00000000-0005-0000-0000-000022000000}"/>
  </cellStyles>
  <dxfs count="0"/>
  <tableStyles count="0" defaultTableStyle="TableStyleMedium9" defaultPivotStyle="PivotStyleLight16"/>
  <colors>
    <mruColors>
      <color rgb="FF3333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4.xml"/><Relationship Id="rId21" Type="http://schemas.openxmlformats.org/officeDocument/2006/relationships/worksheet" Target="worksheets/sheet21.xml"/><Relationship Id="rId34" Type="http://schemas.openxmlformats.org/officeDocument/2006/relationships/connections" Target="connection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3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2.xml"/><Relationship Id="rId32" Type="http://schemas.openxmlformats.org/officeDocument/2006/relationships/externalLink" Target="externalLinks/externalLink10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1.xml"/><Relationship Id="rId28" Type="http://schemas.openxmlformats.org/officeDocument/2006/relationships/externalLink" Target="externalLinks/externalLink6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5.xml"/><Relationship Id="rId30" Type="http://schemas.openxmlformats.org/officeDocument/2006/relationships/externalLink" Target="externalLinks/externalLink8.xml"/><Relationship Id="rId35" Type="http://schemas.openxmlformats.org/officeDocument/2006/relationships/styles" Target="style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'&#1052;&#1080;&#1085;&#1080; VRF ATOM'!A1"/><Relationship Id="rId13" Type="http://schemas.openxmlformats.org/officeDocument/2006/relationships/hyperlink" Target="#'&#1060;&#1072;&#1085;&#1082;&#1086;&#1081;&#1083;&#1099; AC'!A1"/><Relationship Id="rId18" Type="http://schemas.openxmlformats.org/officeDocument/2006/relationships/hyperlink" Target="#'&#1058;&#1077;&#1087;&#1083;&#1086;&#1074;&#1099;&#1077; &#1085;&#1072;&#1089;&#1086;&#1089;&#1099;'!A1"/><Relationship Id="rId3" Type="http://schemas.openxmlformats.org/officeDocument/2006/relationships/image" Target="../media/image3.jpg"/><Relationship Id="rId21" Type="http://schemas.openxmlformats.org/officeDocument/2006/relationships/hyperlink" Target="mailto:info@jac-r.ru" TargetMode="External"/><Relationship Id="rId7" Type="http://schemas.openxmlformats.org/officeDocument/2006/relationships/hyperlink" Target="#'PAC ERP inverter'!A1"/><Relationship Id="rId12" Type="http://schemas.openxmlformats.org/officeDocument/2006/relationships/hyperlink" Target="#&#1063;&#1080;&#1083;&#1083;&#1077;&#1088;&#1099;!A1"/><Relationship Id="rId17" Type="http://schemas.openxmlformats.org/officeDocument/2006/relationships/hyperlink" Target="#'HRV_&#1055;&#1088;&#1080;&#1090;&#1086;&#1095;&#1085;&#1099;&#1077; &#1091;&#1089;&#1090;&#1072;&#1085;&#1086;&#1074;&#1082;&#1080;'!A1"/><Relationship Id="rId2" Type="http://schemas.openxmlformats.org/officeDocument/2006/relationships/image" Target="../media/image2.jpg"/><Relationship Id="rId16" Type="http://schemas.openxmlformats.org/officeDocument/2006/relationships/hyperlink" Target="#&#1056;&#1091;&#1092;&#1090;&#1086;&#1087;&#1099;!A1"/><Relationship Id="rId20" Type="http://schemas.openxmlformats.org/officeDocument/2006/relationships/hyperlink" Target="https://jac-r.ru/" TargetMode="External"/><Relationship Id="rId1" Type="http://schemas.openxmlformats.org/officeDocument/2006/relationships/image" Target="../media/image1.jpg"/><Relationship Id="rId6" Type="http://schemas.openxmlformats.org/officeDocument/2006/relationships/hyperlink" Target="#'PAC on-off'!A1"/><Relationship Id="rId11" Type="http://schemas.openxmlformats.org/officeDocument/2006/relationships/hyperlink" Target="#'&#1063;&#1080;&#1083;&#1083;&#1077;&#1088;&#1099; &#1060;&#1072;&#1085;&#1082;&#1086;&#1081;&#1083;&#1099; &#1057;&#1050;&#1051;&#1040;&#1044;'!A1"/><Relationship Id="rId5" Type="http://schemas.openxmlformats.org/officeDocument/2006/relationships/hyperlink" Target="#Multi!A1"/><Relationship Id="rId15" Type="http://schemas.openxmlformats.org/officeDocument/2006/relationships/hyperlink" Target="#&#1050;&#1050;&#1041;!A1"/><Relationship Id="rId23" Type="http://schemas.openxmlformats.org/officeDocument/2006/relationships/hyperlink" Target="#'&#1047;&#1080;&#1084;&#1085;&#1080;&#1077; &#1082;&#1086;&#1084;&#1087;&#1083;&#1077;&#1082;&#1090;&#1099;'!A1"/><Relationship Id="rId10" Type="http://schemas.openxmlformats.org/officeDocument/2006/relationships/hyperlink" Target="#VRF_V6!A1"/><Relationship Id="rId19" Type="http://schemas.openxmlformats.org/officeDocument/2006/relationships/hyperlink" Target="https://mdv-aircond.ru/" TargetMode="External"/><Relationship Id="rId4" Type="http://schemas.openxmlformats.org/officeDocument/2006/relationships/hyperlink" Target="#RAC!A1"/><Relationship Id="rId9" Type="http://schemas.openxmlformats.org/officeDocument/2006/relationships/hyperlink" Target="#VRF_V8!A1"/><Relationship Id="rId14" Type="http://schemas.openxmlformats.org/officeDocument/2006/relationships/hyperlink" Target="#'&#1060;&#1072;&#1085;&#1082;&#1086;&#1081;&#1083;&#1099; DC'!A1"/><Relationship Id="rId22" Type="http://schemas.openxmlformats.org/officeDocument/2006/relationships/hyperlink" Target="#'PAC &gt; 22 &#1082;&#1042;&#1090;'!A1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27.png"/><Relationship Id="rId13" Type="http://schemas.openxmlformats.org/officeDocument/2006/relationships/image" Target="../media/image31.png"/><Relationship Id="rId18" Type="http://schemas.openxmlformats.org/officeDocument/2006/relationships/image" Target="../media/image36.png"/><Relationship Id="rId3" Type="http://schemas.openxmlformats.org/officeDocument/2006/relationships/image" Target="../media/image22.png"/><Relationship Id="rId21" Type="http://schemas.openxmlformats.org/officeDocument/2006/relationships/image" Target="../media/image39.png"/><Relationship Id="rId7" Type="http://schemas.openxmlformats.org/officeDocument/2006/relationships/image" Target="../media/image26.png"/><Relationship Id="rId12" Type="http://schemas.openxmlformats.org/officeDocument/2006/relationships/image" Target="../media/image30.png"/><Relationship Id="rId17" Type="http://schemas.openxmlformats.org/officeDocument/2006/relationships/image" Target="../media/image35.png"/><Relationship Id="rId2" Type="http://schemas.openxmlformats.org/officeDocument/2006/relationships/image" Target="../media/image21.png"/><Relationship Id="rId16" Type="http://schemas.openxmlformats.org/officeDocument/2006/relationships/image" Target="../media/image34.png"/><Relationship Id="rId20" Type="http://schemas.openxmlformats.org/officeDocument/2006/relationships/image" Target="../media/image38.png"/><Relationship Id="rId1" Type="http://schemas.openxmlformats.org/officeDocument/2006/relationships/image" Target="../media/image20.png"/><Relationship Id="rId6" Type="http://schemas.openxmlformats.org/officeDocument/2006/relationships/image" Target="../media/image25.png"/><Relationship Id="rId11" Type="http://schemas.openxmlformats.org/officeDocument/2006/relationships/image" Target="../media/image29.png"/><Relationship Id="rId5" Type="http://schemas.openxmlformats.org/officeDocument/2006/relationships/image" Target="../media/image24.png"/><Relationship Id="rId15" Type="http://schemas.openxmlformats.org/officeDocument/2006/relationships/image" Target="../media/image33.png"/><Relationship Id="rId10" Type="http://schemas.openxmlformats.org/officeDocument/2006/relationships/image" Target="../media/image9.png"/><Relationship Id="rId19" Type="http://schemas.openxmlformats.org/officeDocument/2006/relationships/image" Target="../media/image37.png"/><Relationship Id="rId4" Type="http://schemas.openxmlformats.org/officeDocument/2006/relationships/image" Target="../media/image23.png"/><Relationship Id="rId9" Type="http://schemas.openxmlformats.org/officeDocument/2006/relationships/image" Target="../media/image28.png"/><Relationship Id="rId14" Type="http://schemas.openxmlformats.org/officeDocument/2006/relationships/image" Target="../media/image32.png"/><Relationship Id="rId22" Type="http://schemas.openxmlformats.org/officeDocument/2006/relationships/image" Target="../media/image4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40.emf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41.jpeg"/><Relationship Id="rId2" Type="http://schemas.openxmlformats.org/officeDocument/2006/relationships/image" Target="../media/image9.png"/><Relationship Id="rId1" Type="http://schemas.openxmlformats.org/officeDocument/2006/relationships/image" Target="../media/image40.emf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43.jpeg"/><Relationship Id="rId2" Type="http://schemas.openxmlformats.org/officeDocument/2006/relationships/image" Target="../media/image42.jpeg"/><Relationship Id="rId1" Type="http://schemas.openxmlformats.org/officeDocument/2006/relationships/image" Target="../media/image40.emf"/><Relationship Id="rId4" Type="http://schemas.openxmlformats.org/officeDocument/2006/relationships/image" Target="../media/image4.jpe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40.emf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7.png"/><Relationship Id="rId2" Type="http://schemas.openxmlformats.org/officeDocument/2006/relationships/image" Target="../media/image4.jpeg"/><Relationship Id="rId1" Type="http://schemas.openxmlformats.org/officeDocument/2006/relationships/image" Target="../media/image40.emf"/><Relationship Id="rId6" Type="http://schemas.openxmlformats.org/officeDocument/2006/relationships/image" Target="../media/image29.png"/><Relationship Id="rId5" Type="http://schemas.openxmlformats.org/officeDocument/2006/relationships/image" Target="../media/image39.png"/><Relationship Id="rId4" Type="http://schemas.openxmlformats.org/officeDocument/2006/relationships/image" Target="../media/image38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https://experts.jac-company.com/rac-pac-multi/" TargetMode="External"/><Relationship Id="rId2" Type="http://schemas.openxmlformats.org/officeDocument/2006/relationships/hyperlink" Target="https://mdv-aircond.ru/support/marketing-support/#materialy-dlya-saytov" TargetMode="External"/><Relationship Id="rId1" Type="http://schemas.openxmlformats.org/officeDocument/2006/relationships/image" Target="../media/image5.jpeg"/><Relationship Id="rId5" Type="http://schemas.openxmlformats.org/officeDocument/2006/relationships/hyperlink" Target="https://elitecamp.mdv-aircond.ru/" TargetMode="External"/><Relationship Id="rId4" Type="http://schemas.openxmlformats.org/officeDocument/2006/relationships/hyperlink" Target="https://mdv-aircond.ru/support/marketing-support/mdv-elite-club" TargetMode="Externa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jpe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5.png"/><Relationship Id="rId3" Type="http://schemas.openxmlformats.org/officeDocument/2006/relationships/image" Target="../media/image10.png"/><Relationship Id="rId7" Type="http://schemas.openxmlformats.org/officeDocument/2006/relationships/image" Target="../media/image14.png"/><Relationship Id="rId2" Type="http://schemas.openxmlformats.org/officeDocument/2006/relationships/image" Target="../media/image9.png"/><Relationship Id="rId1" Type="http://schemas.openxmlformats.org/officeDocument/2006/relationships/image" Target="../media/image8.png"/><Relationship Id="rId6" Type="http://schemas.openxmlformats.org/officeDocument/2006/relationships/image" Target="../media/image13.png"/><Relationship Id="rId5" Type="http://schemas.openxmlformats.org/officeDocument/2006/relationships/image" Target="../media/image12.png"/><Relationship Id="rId10" Type="http://schemas.openxmlformats.org/officeDocument/2006/relationships/image" Target="../media/image4.jpeg"/><Relationship Id="rId4" Type="http://schemas.openxmlformats.org/officeDocument/2006/relationships/image" Target="../media/image11.png"/><Relationship Id="rId9" Type="http://schemas.openxmlformats.org/officeDocument/2006/relationships/image" Target="../media/image16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7" Type="http://schemas.openxmlformats.org/officeDocument/2006/relationships/image" Target="../media/image4.jpeg"/><Relationship Id="rId2" Type="http://schemas.openxmlformats.org/officeDocument/2006/relationships/image" Target="../media/image18.png"/><Relationship Id="rId1" Type="http://schemas.openxmlformats.org/officeDocument/2006/relationships/image" Target="../media/image17.png"/><Relationship Id="rId6" Type="http://schemas.openxmlformats.org/officeDocument/2006/relationships/image" Target="../media/image15.png"/><Relationship Id="rId5" Type="http://schemas.openxmlformats.org/officeDocument/2006/relationships/image" Target="../media/image19.png"/><Relationship Id="rId4" Type="http://schemas.openxmlformats.org/officeDocument/2006/relationships/image" Target="../media/image1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41031</xdr:colOff>
      <xdr:row>0</xdr:row>
      <xdr:rowOff>47625</xdr:rowOff>
    </xdr:from>
    <xdr:to>
      <xdr:col>7</xdr:col>
      <xdr:colOff>555625</xdr:colOff>
      <xdr:row>57</xdr:row>
      <xdr:rowOff>79375</xdr:rowOff>
    </xdr:to>
    <xdr:grpSp>
      <xdr:nvGrpSpPr>
        <xdr:cNvPr id="2" name="Группа 1">
          <a:extLst>
            <a:ext uri="{FF2B5EF4-FFF2-40B4-BE49-F238E27FC236}">
              <a16:creationId xmlns:a16="http://schemas.microsoft.com/office/drawing/2014/main" id="{D2827173-2234-4705-846E-16029241B2D0}"/>
            </a:ext>
          </a:extLst>
        </xdr:cNvPr>
        <xdr:cNvGrpSpPr/>
      </xdr:nvGrpSpPr>
      <xdr:grpSpPr>
        <a:xfrm>
          <a:off x="41031" y="47625"/>
          <a:ext cx="6846814" cy="9922510"/>
          <a:chOff x="41267" y="47625"/>
          <a:chExt cx="6657983" cy="9429750"/>
        </a:xfrm>
      </xdr:grpSpPr>
      <xdr:pic>
        <xdr:nvPicPr>
          <xdr:cNvPr id="3" name="Рисунок 2">
            <a:extLst>
              <a:ext uri="{FF2B5EF4-FFF2-40B4-BE49-F238E27FC236}">
                <a16:creationId xmlns:a16="http://schemas.microsoft.com/office/drawing/2014/main" id="{D1167D81-5DF0-4876-A89D-91C8A50D8C58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33333" r="44997"/>
          <a:stretch/>
        </xdr:blipFill>
        <xdr:spPr>
          <a:xfrm>
            <a:off x="47625" y="3190875"/>
            <a:ext cx="3667125" cy="6286500"/>
          </a:xfrm>
          <a:prstGeom prst="rect">
            <a:avLst/>
          </a:prstGeom>
        </xdr:spPr>
      </xdr:pic>
      <xdr:pic>
        <xdr:nvPicPr>
          <xdr:cNvPr id="4" name="Рисунок 3">
            <a:extLst>
              <a:ext uri="{FF2B5EF4-FFF2-40B4-BE49-F238E27FC236}">
                <a16:creationId xmlns:a16="http://schemas.microsoft.com/office/drawing/2014/main" id="{F5D16399-07FE-47C9-9764-C1C044DA0FF2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54998"/>
          <a:stretch/>
        </xdr:blipFill>
        <xdr:spPr>
          <a:xfrm>
            <a:off x="3698875" y="47625"/>
            <a:ext cx="3000375" cy="9429750"/>
          </a:xfrm>
          <a:prstGeom prst="rect">
            <a:avLst/>
          </a:prstGeom>
        </xdr:spPr>
      </xdr:pic>
      <xdr:pic>
        <xdr:nvPicPr>
          <xdr:cNvPr id="5" name="Рисунок 4">
            <a:extLst>
              <a:ext uri="{FF2B5EF4-FFF2-40B4-BE49-F238E27FC236}">
                <a16:creationId xmlns:a16="http://schemas.microsoft.com/office/drawing/2014/main" id="{811FA7CA-8547-40B2-94DF-8E11079E1D4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1267" y="48705"/>
            <a:ext cx="3657165" cy="2438156"/>
          </a:xfrm>
          <a:prstGeom prst="rect">
            <a:avLst/>
          </a:prstGeom>
        </xdr:spPr>
      </xdr:pic>
    </xdr:grpSp>
    <xdr:clientData/>
  </xdr:twoCellAnchor>
  <xdr:twoCellAnchor editAs="oneCell">
    <xdr:from>
      <xdr:col>8</xdr:col>
      <xdr:colOff>63500</xdr:colOff>
      <xdr:row>0</xdr:row>
      <xdr:rowOff>47625</xdr:rowOff>
    </xdr:from>
    <xdr:to>
      <xdr:col>20</xdr:col>
      <xdr:colOff>304737</xdr:colOff>
      <xdr:row>57</xdr:row>
      <xdr:rowOff>79375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1F4315DB-E484-4E2B-949F-3A1F522A9C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20560" y="47625"/>
          <a:ext cx="6901117" cy="9922510"/>
        </a:xfrm>
        <a:prstGeom prst="rect">
          <a:avLst/>
        </a:prstGeom>
      </xdr:spPr>
    </xdr:pic>
    <xdr:clientData/>
  </xdr:twoCellAnchor>
  <xdr:twoCellAnchor>
    <xdr:from>
      <xdr:col>0</xdr:col>
      <xdr:colOff>269875</xdr:colOff>
      <xdr:row>21</xdr:row>
      <xdr:rowOff>95250</xdr:rowOff>
    </xdr:from>
    <xdr:to>
      <xdr:col>2</xdr:col>
      <xdr:colOff>127000</xdr:colOff>
      <xdr:row>23</xdr:row>
      <xdr:rowOff>79375</xdr:rowOff>
    </xdr:to>
    <xdr:sp macro="" textlink="">
      <xdr:nvSpPr>
        <xdr:cNvPr id="7" name="Прямоугольник 6">
          <a:extLst>
            <a:ext uri="{FF2B5EF4-FFF2-40B4-BE49-F238E27FC236}">
              <a16:creationId xmlns:a16="http://schemas.microsoft.com/office/drawing/2014/main" id="{E0CFA244-91CC-437C-A9DD-4EDF634ED882}"/>
            </a:ext>
          </a:extLst>
        </xdr:cNvPr>
        <xdr:cNvSpPr/>
      </xdr:nvSpPr>
      <xdr:spPr>
        <a:xfrm>
          <a:off x="269875" y="3848100"/>
          <a:ext cx="2914650" cy="30797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0</xdr:col>
      <xdr:colOff>269874</xdr:colOff>
      <xdr:row>20</xdr:row>
      <xdr:rowOff>127001</xdr:rowOff>
    </xdr:from>
    <xdr:to>
      <xdr:col>2</xdr:col>
      <xdr:colOff>95249</xdr:colOff>
      <xdr:row>23</xdr:row>
      <xdr:rowOff>63501</xdr:rowOff>
    </xdr:to>
    <xdr:sp macro="" textlink="">
      <xdr:nvSpPr>
        <xdr:cNvPr id="8" name="Прямоугольник 7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6966D9C3-316A-446E-A353-77C1D2D927D8}"/>
            </a:ext>
          </a:extLst>
        </xdr:cNvPr>
        <xdr:cNvSpPr/>
      </xdr:nvSpPr>
      <xdr:spPr>
        <a:xfrm>
          <a:off x="269874" y="3717926"/>
          <a:ext cx="2882900" cy="42227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0</xdr:col>
      <xdr:colOff>301626</xdr:colOff>
      <xdr:row>24</xdr:row>
      <xdr:rowOff>31750</xdr:rowOff>
    </xdr:from>
    <xdr:to>
      <xdr:col>1</xdr:col>
      <xdr:colOff>2397126</xdr:colOff>
      <xdr:row>26</xdr:row>
      <xdr:rowOff>47625</xdr:rowOff>
    </xdr:to>
    <xdr:sp macro="" textlink="">
      <xdr:nvSpPr>
        <xdr:cNvPr id="9" name="Прямоугольник 8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F494AC6C-99B5-4244-9AF8-97F3815E9F3E}"/>
            </a:ext>
          </a:extLst>
        </xdr:cNvPr>
        <xdr:cNvSpPr/>
      </xdr:nvSpPr>
      <xdr:spPr>
        <a:xfrm>
          <a:off x="301626" y="4270375"/>
          <a:ext cx="2705100" cy="33972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0</xdr:col>
      <xdr:colOff>301625</xdr:colOff>
      <xdr:row>26</xdr:row>
      <xdr:rowOff>142875</xdr:rowOff>
    </xdr:from>
    <xdr:to>
      <xdr:col>1</xdr:col>
      <xdr:colOff>2365375</xdr:colOff>
      <xdr:row>30</xdr:row>
      <xdr:rowOff>0</xdr:rowOff>
    </xdr:to>
    <xdr:sp macro="" textlink="">
      <xdr:nvSpPr>
        <xdr:cNvPr id="10" name="Прямоугольник 9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C2216E1D-FB67-4878-9A53-44754A3775AA}"/>
            </a:ext>
          </a:extLst>
        </xdr:cNvPr>
        <xdr:cNvSpPr/>
      </xdr:nvSpPr>
      <xdr:spPr>
        <a:xfrm>
          <a:off x="301625" y="4705350"/>
          <a:ext cx="2673350" cy="50482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0</xdr:col>
      <xdr:colOff>333375</xdr:colOff>
      <xdr:row>31</xdr:row>
      <xdr:rowOff>0</xdr:rowOff>
    </xdr:from>
    <xdr:to>
      <xdr:col>1</xdr:col>
      <xdr:colOff>2397125</xdr:colOff>
      <xdr:row>35</xdr:row>
      <xdr:rowOff>111126</xdr:rowOff>
    </xdr:to>
    <xdr:sp macro="" textlink="">
      <xdr:nvSpPr>
        <xdr:cNvPr id="11" name="Прямоугольник 10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76DC984-614A-4BD4-8251-3F891E5E7E1F}"/>
            </a:ext>
          </a:extLst>
        </xdr:cNvPr>
        <xdr:cNvSpPr/>
      </xdr:nvSpPr>
      <xdr:spPr>
        <a:xfrm>
          <a:off x="333375" y="5372100"/>
          <a:ext cx="2673350" cy="758826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16</xdr:col>
      <xdr:colOff>476250</xdr:colOff>
      <xdr:row>12</xdr:row>
      <xdr:rowOff>15876</xdr:rowOff>
    </xdr:from>
    <xdr:to>
      <xdr:col>20</xdr:col>
      <xdr:colOff>269875</xdr:colOff>
      <xdr:row>13</xdr:row>
      <xdr:rowOff>142876</xdr:rowOff>
    </xdr:to>
    <xdr:sp macro="" textlink="">
      <xdr:nvSpPr>
        <xdr:cNvPr id="12" name="Прямоугольник 11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AE02735F-BE1D-4C44-8BD4-2CFAB0891E3D}"/>
            </a:ext>
          </a:extLst>
        </xdr:cNvPr>
        <xdr:cNvSpPr/>
      </xdr:nvSpPr>
      <xdr:spPr>
        <a:xfrm>
          <a:off x="11315700" y="1958976"/>
          <a:ext cx="2232025" cy="28892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16</xdr:col>
      <xdr:colOff>508001</xdr:colOff>
      <xdr:row>14</xdr:row>
      <xdr:rowOff>79376</xdr:rowOff>
    </xdr:from>
    <xdr:to>
      <xdr:col>20</xdr:col>
      <xdr:colOff>285751</xdr:colOff>
      <xdr:row>16</xdr:row>
      <xdr:rowOff>47625</xdr:rowOff>
    </xdr:to>
    <xdr:sp macro="" textlink="">
      <xdr:nvSpPr>
        <xdr:cNvPr id="13" name="Прямоугольник 12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C5E883BC-62C0-4921-8B0F-62061A37D44D}"/>
            </a:ext>
          </a:extLst>
        </xdr:cNvPr>
        <xdr:cNvSpPr/>
      </xdr:nvSpPr>
      <xdr:spPr>
        <a:xfrm>
          <a:off x="11347451" y="2346326"/>
          <a:ext cx="2216150" cy="292099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16</xdr:col>
      <xdr:colOff>492125</xdr:colOff>
      <xdr:row>17</xdr:row>
      <xdr:rowOff>79375</xdr:rowOff>
    </xdr:from>
    <xdr:to>
      <xdr:col>20</xdr:col>
      <xdr:colOff>301626</xdr:colOff>
      <xdr:row>17</xdr:row>
      <xdr:rowOff>349250</xdr:rowOff>
    </xdr:to>
    <xdr:sp macro="" textlink="">
      <xdr:nvSpPr>
        <xdr:cNvPr id="14" name="Прямоугольник 13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B8AC167-3BE4-4FB2-926F-C875B0EB9BA0}"/>
            </a:ext>
          </a:extLst>
        </xdr:cNvPr>
        <xdr:cNvSpPr/>
      </xdr:nvSpPr>
      <xdr:spPr>
        <a:xfrm>
          <a:off x="11331575" y="2736850"/>
          <a:ext cx="2247901" cy="26987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16</xdr:col>
      <xdr:colOff>79375</xdr:colOff>
      <xdr:row>17</xdr:row>
      <xdr:rowOff>428625</xdr:rowOff>
    </xdr:from>
    <xdr:to>
      <xdr:col>20</xdr:col>
      <xdr:colOff>301625</xdr:colOff>
      <xdr:row>20</xdr:row>
      <xdr:rowOff>15875</xdr:rowOff>
    </xdr:to>
    <xdr:sp macro="" textlink="">
      <xdr:nvSpPr>
        <xdr:cNvPr id="15" name="Прямоугольник 14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3B7D8C16-8557-4F3D-91DA-E6538FFBAAE3}"/>
            </a:ext>
          </a:extLst>
        </xdr:cNvPr>
        <xdr:cNvSpPr/>
      </xdr:nvSpPr>
      <xdr:spPr>
        <a:xfrm>
          <a:off x="10918825" y="3086100"/>
          <a:ext cx="2660650" cy="5207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18</xdr:col>
      <xdr:colOff>142875</xdr:colOff>
      <xdr:row>20</xdr:row>
      <xdr:rowOff>95251</xdr:rowOff>
    </xdr:from>
    <xdr:to>
      <xdr:col>20</xdr:col>
      <xdr:colOff>269875</xdr:colOff>
      <xdr:row>22</xdr:row>
      <xdr:rowOff>63501</xdr:rowOff>
    </xdr:to>
    <xdr:sp macro="" textlink="">
      <xdr:nvSpPr>
        <xdr:cNvPr id="16" name="Прямоугольник 15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F8D02AFE-7F50-4A3E-879E-92F885B9BECD}"/>
            </a:ext>
          </a:extLst>
        </xdr:cNvPr>
        <xdr:cNvSpPr/>
      </xdr:nvSpPr>
      <xdr:spPr>
        <a:xfrm>
          <a:off x="12201525" y="3686176"/>
          <a:ext cx="1346200" cy="2921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17</xdr:col>
      <xdr:colOff>238125</xdr:colOff>
      <xdr:row>22</xdr:row>
      <xdr:rowOff>142875</xdr:rowOff>
    </xdr:from>
    <xdr:to>
      <xdr:col>20</xdr:col>
      <xdr:colOff>285750</xdr:colOff>
      <xdr:row>25</xdr:row>
      <xdr:rowOff>0</xdr:rowOff>
    </xdr:to>
    <xdr:sp macro="" textlink="">
      <xdr:nvSpPr>
        <xdr:cNvPr id="17" name="Прямоугольник 16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1A32F770-C661-4D7F-9336-0AE2FBDA9D0B}"/>
            </a:ext>
          </a:extLst>
        </xdr:cNvPr>
        <xdr:cNvSpPr/>
      </xdr:nvSpPr>
      <xdr:spPr>
        <a:xfrm>
          <a:off x="11687175" y="4057650"/>
          <a:ext cx="1876425" cy="3429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17</xdr:col>
      <xdr:colOff>269875</xdr:colOff>
      <xdr:row>25</xdr:row>
      <xdr:rowOff>79375</xdr:rowOff>
    </xdr:from>
    <xdr:to>
      <xdr:col>20</xdr:col>
      <xdr:colOff>301625</xdr:colOff>
      <xdr:row>27</xdr:row>
      <xdr:rowOff>31750</xdr:rowOff>
    </xdr:to>
    <xdr:sp macro="" textlink="">
      <xdr:nvSpPr>
        <xdr:cNvPr id="18" name="Прямоугольник 17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0A544BFC-B20C-4518-B467-366B927C0BD7}"/>
            </a:ext>
          </a:extLst>
        </xdr:cNvPr>
        <xdr:cNvSpPr/>
      </xdr:nvSpPr>
      <xdr:spPr>
        <a:xfrm>
          <a:off x="11718925" y="4479925"/>
          <a:ext cx="1860550" cy="27622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18</xdr:col>
      <xdr:colOff>476250</xdr:colOff>
      <xdr:row>32</xdr:row>
      <xdr:rowOff>79375</xdr:rowOff>
    </xdr:from>
    <xdr:to>
      <xdr:col>20</xdr:col>
      <xdr:colOff>317500</xdr:colOff>
      <xdr:row>34</xdr:row>
      <xdr:rowOff>47625</xdr:rowOff>
    </xdr:to>
    <xdr:sp macro="" textlink="">
      <xdr:nvSpPr>
        <xdr:cNvPr id="19" name="Прямоугольник 18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649A9452-1899-4D4C-AC02-20D97539F663}"/>
            </a:ext>
          </a:extLst>
        </xdr:cNvPr>
        <xdr:cNvSpPr/>
      </xdr:nvSpPr>
      <xdr:spPr>
        <a:xfrm>
          <a:off x="12534900" y="5613400"/>
          <a:ext cx="1060450" cy="2921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18</xdr:col>
      <xdr:colOff>79375</xdr:colOff>
      <xdr:row>34</xdr:row>
      <xdr:rowOff>127001</xdr:rowOff>
    </xdr:from>
    <xdr:to>
      <xdr:col>20</xdr:col>
      <xdr:colOff>285750</xdr:colOff>
      <xdr:row>36</xdr:row>
      <xdr:rowOff>95251</xdr:rowOff>
    </xdr:to>
    <xdr:sp macro="" textlink="">
      <xdr:nvSpPr>
        <xdr:cNvPr id="20" name="Прямоугольник 19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F42CCF75-C7C4-4834-89B5-140A7B8013EC}"/>
            </a:ext>
          </a:extLst>
        </xdr:cNvPr>
        <xdr:cNvSpPr/>
      </xdr:nvSpPr>
      <xdr:spPr>
        <a:xfrm>
          <a:off x="12138025" y="5984876"/>
          <a:ext cx="1425575" cy="2921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15</xdr:col>
      <xdr:colOff>127000</xdr:colOff>
      <xdr:row>37</xdr:row>
      <xdr:rowOff>31750</xdr:rowOff>
    </xdr:from>
    <xdr:to>
      <xdr:col>20</xdr:col>
      <xdr:colOff>301625</xdr:colOff>
      <xdr:row>39</xdr:row>
      <xdr:rowOff>31750</xdr:rowOff>
    </xdr:to>
    <xdr:sp macro="" textlink="">
      <xdr:nvSpPr>
        <xdr:cNvPr id="21" name="Прямоугольник 20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9FB4716D-28E5-459B-9988-85F3EB430B52}"/>
            </a:ext>
          </a:extLst>
        </xdr:cNvPr>
        <xdr:cNvSpPr/>
      </xdr:nvSpPr>
      <xdr:spPr>
        <a:xfrm>
          <a:off x="10356850" y="6375400"/>
          <a:ext cx="3222625" cy="32385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16</xdr:col>
      <xdr:colOff>349250</xdr:colOff>
      <xdr:row>39</xdr:row>
      <xdr:rowOff>79375</xdr:rowOff>
    </xdr:from>
    <xdr:to>
      <xdr:col>20</xdr:col>
      <xdr:colOff>301625</xdr:colOff>
      <xdr:row>41</xdr:row>
      <xdr:rowOff>95250</xdr:rowOff>
    </xdr:to>
    <xdr:sp macro="" textlink="">
      <xdr:nvSpPr>
        <xdr:cNvPr id="22" name="Прямоугольник 21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BEBADD96-C288-4711-B238-A1342FEA0435}"/>
            </a:ext>
          </a:extLst>
        </xdr:cNvPr>
        <xdr:cNvSpPr/>
      </xdr:nvSpPr>
      <xdr:spPr>
        <a:xfrm>
          <a:off x="11188700" y="6746875"/>
          <a:ext cx="2390775" cy="33972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1</xdr:col>
      <xdr:colOff>1762125</xdr:colOff>
      <xdr:row>54</xdr:row>
      <xdr:rowOff>0</xdr:rowOff>
    </xdr:from>
    <xdr:to>
      <xdr:col>2</xdr:col>
      <xdr:colOff>555625</xdr:colOff>
      <xdr:row>56</xdr:row>
      <xdr:rowOff>0</xdr:rowOff>
    </xdr:to>
    <xdr:sp macro="" textlink="">
      <xdr:nvSpPr>
        <xdr:cNvPr id="23" name="Прямоугольник 22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BD47C7D8-2F55-45F2-AEB6-7BF0ADC75D69}"/>
            </a:ext>
          </a:extLst>
        </xdr:cNvPr>
        <xdr:cNvSpPr/>
      </xdr:nvSpPr>
      <xdr:spPr>
        <a:xfrm>
          <a:off x="2371725" y="9096375"/>
          <a:ext cx="1241425" cy="32385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16</xdr:col>
      <xdr:colOff>349250</xdr:colOff>
      <xdr:row>47</xdr:row>
      <xdr:rowOff>127000</xdr:rowOff>
    </xdr:from>
    <xdr:to>
      <xdr:col>20</xdr:col>
      <xdr:colOff>269875</xdr:colOff>
      <xdr:row>49</xdr:row>
      <xdr:rowOff>127000</xdr:rowOff>
    </xdr:to>
    <xdr:sp macro="" textlink="">
      <xdr:nvSpPr>
        <xdr:cNvPr id="24" name="Прямоугольник 23">
          <a:extLst>
            <a:ext uri="{FF2B5EF4-FFF2-40B4-BE49-F238E27FC236}">
              <a16:creationId xmlns:a16="http://schemas.microsoft.com/office/drawing/2014/main" id="{373B8837-1013-466E-876A-52AC80B226E9}"/>
            </a:ext>
          </a:extLst>
        </xdr:cNvPr>
        <xdr:cNvSpPr/>
      </xdr:nvSpPr>
      <xdr:spPr>
        <a:xfrm>
          <a:off x="11188700" y="8089900"/>
          <a:ext cx="2359025" cy="323850"/>
        </a:xfrm>
        <a:prstGeom prst="rect">
          <a:avLst/>
        </a:prstGeom>
        <a:noFill/>
        <a:ln>
          <a:solidFill>
            <a:schemeClr val="bg1">
              <a:lumMod val="6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ru-RU" sz="1100">
              <a:solidFill>
                <a:sysClr val="windowText" lastClr="000000"/>
              </a:solidFill>
            </a:rPr>
            <a:t>АЯК-Регионы</a:t>
          </a:r>
        </a:p>
      </xdr:txBody>
    </xdr:sp>
    <xdr:clientData/>
  </xdr:twoCellAnchor>
  <xdr:twoCellAnchor>
    <xdr:from>
      <xdr:col>16</xdr:col>
      <xdr:colOff>349250</xdr:colOff>
      <xdr:row>50</xdr:row>
      <xdr:rowOff>31751</xdr:rowOff>
    </xdr:from>
    <xdr:to>
      <xdr:col>20</xdr:col>
      <xdr:colOff>269875</xdr:colOff>
      <xdr:row>51</xdr:row>
      <xdr:rowOff>127001</xdr:rowOff>
    </xdr:to>
    <xdr:sp macro="" textlink="">
      <xdr:nvSpPr>
        <xdr:cNvPr id="25" name="Прямоугольник 24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1F3D4425-AD83-4549-9DFF-3625567ADEA2}"/>
            </a:ext>
          </a:extLst>
        </xdr:cNvPr>
        <xdr:cNvSpPr/>
      </xdr:nvSpPr>
      <xdr:spPr>
        <a:xfrm>
          <a:off x="11188700" y="8480426"/>
          <a:ext cx="2359025" cy="257175"/>
        </a:xfrm>
        <a:prstGeom prst="rect">
          <a:avLst/>
        </a:prstGeom>
        <a:noFill/>
        <a:ln>
          <a:solidFill>
            <a:schemeClr val="bg1">
              <a:lumMod val="6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solidFill>
                <a:sysClr val="windowText" lastClr="000000"/>
              </a:solidFill>
            </a:rPr>
            <a:t>https://jac-r.ru/</a:t>
          </a:r>
          <a:endParaRPr lang="ru-RU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16</xdr:col>
      <xdr:colOff>333375</xdr:colOff>
      <xdr:row>52</xdr:row>
      <xdr:rowOff>63500</xdr:rowOff>
    </xdr:from>
    <xdr:to>
      <xdr:col>20</xdr:col>
      <xdr:colOff>254000</xdr:colOff>
      <xdr:row>54</xdr:row>
      <xdr:rowOff>15875</xdr:rowOff>
    </xdr:to>
    <xdr:sp macro="" textlink="">
      <xdr:nvSpPr>
        <xdr:cNvPr id="26" name="Прямоугольник 25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A8626E30-605C-407D-98A2-F2BFF9976820}"/>
            </a:ext>
          </a:extLst>
        </xdr:cNvPr>
        <xdr:cNvSpPr/>
      </xdr:nvSpPr>
      <xdr:spPr>
        <a:xfrm>
          <a:off x="11172825" y="8836025"/>
          <a:ext cx="2359025" cy="276225"/>
        </a:xfrm>
        <a:prstGeom prst="rect">
          <a:avLst/>
        </a:prstGeom>
        <a:noFill/>
        <a:ln>
          <a:solidFill>
            <a:schemeClr val="bg1">
              <a:lumMod val="6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>
              <a:hlinkClick xmlns:r="http://schemas.openxmlformats.org/officeDocument/2006/relationships" r:id=""/>
            </a:rPr>
            <a:t>info@jac-r.ru</a:t>
          </a:r>
          <a:endParaRPr lang="ru-RU" sz="1100">
            <a:solidFill>
              <a:schemeClr val="tx1">
                <a:lumMod val="65000"/>
                <a:lumOff val="35000"/>
              </a:schemeClr>
            </a:solidFill>
          </a:endParaRPr>
        </a:p>
      </xdr:txBody>
    </xdr:sp>
    <xdr:clientData/>
  </xdr:twoCellAnchor>
  <xdr:twoCellAnchor>
    <xdr:from>
      <xdr:col>16</xdr:col>
      <xdr:colOff>317500</xdr:colOff>
      <xdr:row>54</xdr:row>
      <xdr:rowOff>63499</xdr:rowOff>
    </xdr:from>
    <xdr:to>
      <xdr:col>20</xdr:col>
      <xdr:colOff>238125</xdr:colOff>
      <xdr:row>56</xdr:row>
      <xdr:rowOff>165652</xdr:rowOff>
    </xdr:to>
    <xdr:sp macro="" textlink="">
      <xdr:nvSpPr>
        <xdr:cNvPr id="27" name="Прямоугольник 26">
          <a:extLst>
            <a:ext uri="{FF2B5EF4-FFF2-40B4-BE49-F238E27FC236}">
              <a16:creationId xmlns:a16="http://schemas.microsoft.com/office/drawing/2014/main" id="{0E431F25-2929-49C6-9361-A778D1802C5B}"/>
            </a:ext>
          </a:extLst>
        </xdr:cNvPr>
        <xdr:cNvSpPr/>
      </xdr:nvSpPr>
      <xdr:spPr>
        <a:xfrm>
          <a:off x="11200848" y="9356586"/>
          <a:ext cx="2372277" cy="433457"/>
        </a:xfrm>
        <a:prstGeom prst="rect">
          <a:avLst/>
        </a:prstGeom>
        <a:noFill/>
        <a:ln>
          <a:solidFill>
            <a:schemeClr val="bg1">
              <a:lumMod val="6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ru-RU" sz="1100">
              <a:solidFill>
                <a:sysClr val="windowText" lastClr="000000"/>
              </a:solidFill>
            </a:rPr>
            <a:t>г. Екатеринбург, </a:t>
          </a:r>
          <a:r>
            <a:rPr lang="ru-RU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ул. Азина, д. 22/7, пом.3</a:t>
          </a:r>
          <a:endParaRPr lang="ru-RU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16</xdr:col>
      <xdr:colOff>47625</xdr:colOff>
      <xdr:row>27</xdr:row>
      <xdr:rowOff>127000</xdr:rowOff>
    </xdr:from>
    <xdr:to>
      <xdr:col>20</xdr:col>
      <xdr:colOff>317500</xdr:colOff>
      <xdr:row>31</xdr:row>
      <xdr:rowOff>127000</xdr:rowOff>
    </xdr:to>
    <xdr:sp macro="" textlink="">
      <xdr:nvSpPr>
        <xdr:cNvPr id="28" name="Прямоугольник 27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555C2E8A-88A2-40C5-AA04-72B4F30B78D1}"/>
            </a:ext>
          </a:extLst>
        </xdr:cNvPr>
        <xdr:cNvSpPr/>
      </xdr:nvSpPr>
      <xdr:spPr>
        <a:xfrm>
          <a:off x="10887075" y="4851400"/>
          <a:ext cx="2708275" cy="6477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0</xdr:col>
      <xdr:colOff>301625</xdr:colOff>
      <xdr:row>36</xdr:row>
      <xdr:rowOff>133350</xdr:rowOff>
    </xdr:from>
    <xdr:to>
      <xdr:col>1</xdr:col>
      <xdr:colOff>2365375</xdr:colOff>
      <xdr:row>41</xdr:row>
      <xdr:rowOff>85726</xdr:rowOff>
    </xdr:to>
    <xdr:sp macro="" textlink="">
      <xdr:nvSpPr>
        <xdr:cNvPr id="29" name="Прямоугольник 28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id="{A67F93AA-80F9-4273-9DFD-9C600EE57009}"/>
            </a:ext>
          </a:extLst>
        </xdr:cNvPr>
        <xdr:cNvSpPr/>
      </xdr:nvSpPr>
      <xdr:spPr>
        <a:xfrm>
          <a:off x="301625" y="6197600"/>
          <a:ext cx="2667000" cy="746126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361950</xdr:colOff>
      <xdr:row>9</xdr:row>
      <xdr:rowOff>57150</xdr:rowOff>
    </xdr:from>
    <xdr:to>
      <xdr:col>6</xdr:col>
      <xdr:colOff>1236126</xdr:colOff>
      <xdr:row>9</xdr:row>
      <xdr:rowOff>859155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AE4560D-805A-4FEB-AED5-C6EBD72C02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34175" y="3743325"/>
          <a:ext cx="874176" cy="8020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542926</xdr:colOff>
      <xdr:row>62</xdr:row>
      <xdr:rowOff>57150</xdr:rowOff>
    </xdr:from>
    <xdr:to>
      <xdr:col>6</xdr:col>
      <xdr:colOff>1029986</xdr:colOff>
      <xdr:row>62</xdr:row>
      <xdr:rowOff>817245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C0E6414A-1DE9-446B-B9E5-BD29C7EFB6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15151" y="15220950"/>
          <a:ext cx="487060" cy="760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238125</xdr:colOff>
      <xdr:row>97</xdr:row>
      <xdr:rowOff>38099</xdr:rowOff>
    </xdr:from>
    <xdr:to>
      <xdr:col>6</xdr:col>
      <xdr:colOff>993356</xdr:colOff>
      <xdr:row>97</xdr:row>
      <xdr:rowOff>592454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27EE430A-0DD8-49E9-A6BB-7E83F6C041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0350" y="24841199"/>
          <a:ext cx="755231" cy="5543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180975</xdr:colOff>
      <xdr:row>108</xdr:row>
      <xdr:rowOff>57149</xdr:rowOff>
    </xdr:from>
    <xdr:to>
      <xdr:col>6</xdr:col>
      <xdr:colOff>1122911</xdr:colOff>
      <xdr:row>108</xdr:row>
      <xdr:rowOff>668654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6DCD1A86-8F3F-42EB-AE42-B6EF60E185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27622499"/>
          <a:ext cx="941936" cy="6115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123825</xdr:colOff>
      <xdr:row>125</xdr:row>
      <xdr:rowOff>170428</xdr:rowOff>
    </xdr:from>
    <xdr:to>
      <xdr:col>6</xdr:col>
      <xdr:colOff>1162050</xdr:colOff>
      <xdr:row>125</xdr:row>
      <xdr:rowOff>609600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BCEC4FC0-306A-49EF-89B0-C557698660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96050" y="31707703"/>
          <a:ext cx="1038225" cy="4391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457200</xdr:colOff>
      <xdr:row>83</xdr:row>
      <xdr:rowOff>152401</xdr:rowOff>
    </xdr:from>
    <xdr:to>
      <xdr:col>6</xdr:col>
      <xdr:colOff>1139190</xdr:colOff>
      <xdr:row>83</xdr:row>
      <xdr:rowOff>742663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615BEDF9-69B8-4791-AD27-75C1D7DF6D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29425" y="20650201"/>
          <a:ext cx="681990" cy="5902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76201</xdr:colOff>
      <xdr:row>137</xdr:row>
      <xdr:rowOff>200025</xdr:rowOff>
    </xdr:from>
    <xdr:to>
      <xdr:col>6</xdr:col>
      <xdr:colOff>1163743</xdr:colOff>
      <xdr:row>137</xdr:row>
      <xdr:rowOff>590675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775873EF-A5BA-404E-B3BA-85D75D794A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48426" y="34556700"/>
          <a:ext cx="1087542" cy="390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</xdr:colOff>
      <xdr:row>4</xdr:row>
      <xdr:rowOff>19050</xdr:rowOff>
    </xdr:from>
    <xdr:to>
      <xdr:col>9</xdr:col>
      <xdr:colOff>19050</xdr:colOff>
      <xdr:row>5</xdr:row>
      <xdr:rowOff>1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BE8880EE-E1BE-478E-96FF-7EA76044B0E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16180"/>
        <a:stretch/>
      </xdr:blipFill>
      <xdr:spPr bwMode="auto">
        <a:xfrm>
          <a:off x="1" y="857250"/>
          <a:ext cx="9496424" cy="12668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314325</xdr:colOff>
      <xdr:row>4</xdr:row>
      <xdr:rowOff>152400</xdr:rowOff>
    </xdr:from>
    <xdr:to>
      <xdr:col>5</xdr:col>
      <xdr:colOff>76200</xdr:colOff>
      <xdr:row>4</xdr:row>
      <xdr:rowOff>1152525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C21A8DD7-9AB5-45BE-A471-9A8C3E545004}"/>
            </a:ext>
          </a:extLst>
        </xdr:cNvPr>
        <xdr:cNvSpPr txBox="1"/>
      </xdr:nvSpPr>
      <xdr:spPr>
        <a:xfrm>
          <a:off x="3067050" y="990600"/>
          <a:ext cx="2676525" cy="1000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000" b="1">
              <a:solidFill>
                <a:schemeClr val="bg1"/>
              </a:solidFill>
              <a:latin typeface="Gilroy Light" panose="00000400000000000000" pitchFamily="50" charset="-52"/>
            </a:rPr>
            <a:t>VRF-</a:t>
          </a:r>
          <a:r>
            <a:rPr lang="ru-RU" sz="1000" b="1">
              <a:solidFill>
                <a:schemeClr val="bg1"/>
              </a:solidFill>
              <a:latin typeface="Gilroy Light" panose="00000400000000000000" pitchFamily="50" charset="-52"/>
            </a:rPr>
            <a:t>система нового поколения:</a:t>
          </a:r>
        </a:p>
        <a:p>
          <a:pPr lvl="0"/>
          <a:r>
            <a:rPr lang="ru-RU" sz="1000">
              <a:solidFill>
                <a:schemeClr val="bg1"/>
              </a:solidFill>
              <a:effectLst/>
              <a:latin typeface="Gilroy Light" panose="00000400000000000000" pitchFamily="50" charset="-52"/>
              <a:ea typeface="+mn-ea"/>
              <a:cs typeface="+mn-cs"/>
            </a:rPr>
            <a:t>● произвольная топология сети;</a:t>
          </a:r>
        </a:p>
        <a:p>
          <a:pPr lvl="0"/>
          <a:r>
            <a:rPr lang="ru-RU" sz="1000">
              <a:solidFill>
                <a:schemeClr val="bg1"/>
              </a:solidFill>
              <a:effectLst/>
              <a:latin typeface="Gilroy Light" panose="00000400000000000000" pitchFamily="50" charset="-52"/>
              <a:ea typeface="+mn-ea"/>
              <a:cs typeface="+mn-cs"/>
            </a:rPr>
            <a:t>● загрузка системы от 30 до 200%;</a:t>
          </a:r>
        </a:p>
        <a:p>
          <a:pPr lvl="0"/>
          <a:r>
            <a:rPr lang="ru-RU" sz="1000">
              <a:solidFill>
                <a:schemeClr val="bg1"/>
              </a:solidFill>
              <a:effectLst/>
              <a:latin typeface="Gilroy Light" panose="00000400000000000000" pitchFamily="50" charset="-52"/>
              <a:ea typeface="+mn-ea"/>
              <a:cs typeface="+mn-cs"/>
            </a:rPr>
            <a:t>● полностью герметичный блок электронных компонентов;</a:t>
          </a:r>
          <a:endParaRPr lang="ru-RU" sz="1000">
            <a:solidFill>
              <a:schemeClr val="bg1"/>
            </a:solidFill>
            <a:latin typeface="Gilroy Light" panose="00000400000000000000" pitchFamily="50" charset="-52"/>
          </a:endParaRPr>
        </a:p>
        <a:p>
          <a:endParaRPr lang="ru-RU" sz="1000">
            <a:solidFill>
              <a:schemeClr val="bg1"/>
            </a:solidFill>
            <a:latin typeface="Gilroy Light" panose="00000400000000000000" pitchFamily="50" charset="-52"/>
          </a:endParaRPr>
        </a:p>
      </xdr:txBody>
    </xdr:sp>
    <xdr:clientData/>
  </xdr:twoCellAnchor>
  <xdr:twoCellAnchor>
    <xdr:from>
      <xdr:col>4</xdr:col>
      <xdr:colOff>438150</xdr:colOff>
      <xdr:row>4</xdr:row>
      <xdr:rowOff>152400</xdr:rowOff>
    </xdr:from>
    <xdr:to>
      <xdr:col>8</xdr:col>
      <xdr:colOff>361950</xdr:colOff>
      <xdr:row>4</xdr:row>
      <xdr:rowOff>1152525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733AA106-6431-4552-8314-5E4C8E392D6B}"/>
            </a:ext>
          </a:extLst>
        </xdr:cNvPr>
        <xdr:cNvSpPr txBox="1"/>
      </xdr:nvSpPr>
      <xdr:spPr>
        <a:xfrm>
          <a:off x="5400675" y="990600"/>
          <a:ext cx="3571875" cy="1000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ru-RU" sz="1000">
              <a:solidFill>
                <a:schemeClr val="bg1"/>
              </a:solidFill>
              <a:effectLst/>
              <a:latin typeface="Gilroy Light" panose="00000400000000000000" pitchFamily="50" charset="-52"/>
              <a:ea typeface="+mn-ea"/>
              <a:cs typeface="+mn-cs"/>
            </a:rPr>
            <a:t>● возможность подключения электропитания</a:t>
          </a:r>
        </a:p>
        <a:p>
          <a:r>
            <a:rPr lang="ru-RU" sz="1000">
              <a:solidFill>
                <a:schemeClr val="bg1"/>
              </a:solidFill>
              <a:effectLst/>
              <a:latin typeface="Gilroy Light" panose="00000400000000000000" pitchFamily="50" charset="-52"/>
              <a:ea typeface="+mn-ea"/>
              <a:cs typeface="+mn-cs"/>
            </a:rPr>
            <a:t>    внутренних блоков от индивидуальных источников;</a:t>
          </a:r>
          <a:endParaRPr lang="ru-RU" sz="1000">
            <a:solidFill>
              <a:schemeClr val="bg1"/>
            </a:solidFill>
            <a:effectLst/>
            <a:latin typeface="Gilroy Light" panose="00000400000000000000" pitchFamily="50" charset="-52"/>
          </a:endParaRPr>
        </a:p>
        <a:p>
          <a:r>
            <a:rPr lang="ru-RU" sz="1000">
              <a:solidFill>
                <a:schemeClr val="bg1"/>
              </a:solidFill>
              <a:effectLst/>
              <a:latin typeface="Gilroy Light" panose="00000400000000000000" pitchFamily="50" charset="-52"/>
              <a:ea typeface="+mn-ea"/>
              <a:cs typeface="+mn-cs"/>
            </a:rPr>
            <a:t>● автоматическая заправка хладагента;</a:t>
          </a:r>
          <a:endParaRPr lang="ru-RU" sz="1000">
            <a:solidFill>
              <a:schemeClr val="bg1"/>
            </a:solidFill>
            <a:effectLst/>
            <a:latin typeface="Gilroy Light" panose="00000400000000000000" pitchFamily="50" charset="-52"/>
          </a:endParaRPr>
        </a:p>
        <a:p>
          <a:r>
            <a:rPr lang="ru-RU" sz="1000">
              <a:solidFill>
                <a:schemeClr val="bg1"/>
              </a:solidFill>
              <a:effectLst/>
              <a:latin typeface="Gilroy Light" panose="00000400000000000000" pitchFamily="50" charset="-52"/>
              <a:ea typeface="+mn-ea"/>
              <a:cs typeface="+mn-cs"/>
            </a:rPr>
            <a:t>● полный контроль параметров работы системы;</a:t>
          </a:r>
          <a:endParaRPr lang="ru-RU" sz="1000">
            <a:solidFill>
              <a:schemeClr val="bg1"/>
            </a:solidFill>
            <a:effectLst/>
            <a:latin typeface="Gilroy Light" panose="00000400000000000000" pitchFamily="50" charset="-52"/>
          </a:endParaRPr>
        </a:p>
        <a:p>
          <a:r>
            <a:rPr lang="ru-RU" sz="1000">
              <a:solidFill>
                <a:schemeClr val="bg1"/>
              </a:solidFill>
              <a:effectLst/>
              <a:latin typeface="Gilroy Light" panose="00000400000000000000" pitchFamily="50" charset="-52"/>
              <a:ea typeface="+mn-ea"/>
              <a:cs typeface="+mn-cs"/>
            </a:rPr>
            <a:t>● принудительное управление энергопотреблением (EMS).</a:t>
          </a:r>
          <a:endParaRPr lang="ru-RU" sz="1000">
            <a:solidFill>
              <a:schemeClr val="bg1"/>
            </a:solidFill>
            <a:effectLst/>
            <a:latin typeface="Gilroy Light" panose="00000400000000000000" pitchFamily="50" charset="-52"/>
          </a:endParaRPr>
        </a:p>
      </xdr:txBody>
    </xdr:sp>
    <xdr:clientData/>
  </xdr:twoCellAnchor>
  <xdr:twoCellAnchor editAs="oneCell">
    <xdr:from>
      <xdr:col>6</xdr:col>
      <xdr:colOff>85725</xdr:colOff>
      <xdr:row>170</xdr:row>
      <xdr:rowOff>95249</xdr:rowOff>
    </xdr:from>
    <xdr:to>
      <xdr:col>6</xdr:col>
      <xdr:colOff>1276526</xdr:colOff>
      <xdr:row>170</xdr:row>
      <xdr:rowOff>512444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8CA313F0-F23C-46F7-9F6F-41848F5C47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41328974"/>
          <a:ext cx="1190801" cy="4171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9</xdr:col>
      <xdr:colOff>114300</xdr:colOff>
      <xdr:row>46</xdr:row>
      <xdr:rowOff>133350</xdr:rowOff>
    </xdr:from>
    <xdr:ext cx="771652" cy="420343"/>
    <xdr:pic>
      <xdr:nvPicPr>
        <xdr:cNvPr id="13" name="Рисунок 6">
          <a:extLst>
            <a:ext uri="{FF2B5EF4-FFF2-40B4-BE49-F238E27FC236}">
              <a16:creationId xmlns:a16="http://schemas.microsoft.com/office/drawing/2014/main" id="{C6AB9A85-4ADE-41A6-A889-76ED322847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72625" y="11515725"/>
          <a:ext cx="771652" cy="4203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9</xdr:col>
      <xdr:colOff>0</xdr:colOff>
      <xdr:row>61</xdr:row>
      <xdr:rowOff>0</xdr:rowOff>
    </xdr:from>
    <xdr:ext cx="771652" cy="420343"/>
    <xdr:pic>
      <xdr:nvPicPr>
        <xdr:cNvPr id="14" name="Рисунок 6">
          <a:extLst>
            <a:ext uri="{FF2B5EF4-FFF2-40B4-BE49-F238E27FC236}">
              <a16:creationId xmlns:a16="http://schemas.microsoft.com/office/drawing/2014/main" id="{D059CA20-D5F6-406A-9F12-871EBC176D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77375" y="14773275"/>
          <a:ext cx="771652" cy="4203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6</xdr:col>
      <xdr:colOff>542925</xdr:colOff>
      <xdr:row>48</xdr:row>
      <xdr:rowOff>47625</xdr:rowOff>
    </xdr:from>
    <xdr:to>
      <xdr:col>6</xdr:col>
      <xdr:colOff>1011152</xdr:colOff>
      <xdr:row>48</xdr:row>
      <xdr:rowOff>815340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FBA7FF0A-B2DE-4341-A798-926D4A9DFF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15150" y="11972925"/>
          <a:ext cx="468227" cy="7677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9</xdr:col>
      <xdr:colOff>0</xdr:colOff>
      <xdr:row>179</xdr:row>
      <xdr:rowOff>19050</xdr:rowOff>
    </xdr:from>
    <xdr:ext cx="771652" cy="420343"/>
    <xdr:pic>
      <xdr:nvPicPr>
        <xdr:cNvPr id="16" name="Рисунок 6">
          <a:extLst>
            <a:ext uri="{FF2B5EF4-FFF2-40B4-BE49-F238E27FC236}">
              <a16:creationId xmlns:a16="http://schemas.microsoft.com/office/drawing/2014/main" id="{815D1EA3-A025-4F83-8A49-0252829E19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77375" y="43291125"/>
          <a:ext cx="771652" cy="4203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6</xdr:col>
      <xdr:colOff>76199</xdr:colOff>
      <xdr:row>180</xdr:row>
      <xdr:rowOff>204787</xdr:rowOff>
    </xdr:from>
    <xdr:to>
      <xdr:col>6</xdr:col>
      <xdr:colOff>1217294</xdr:colOff>
      <xdr:row>180</xdr:row>
      <xdr:rowOff>554355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FD7AC5A3-83EE-45EC-A456-704144752E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48424" y="43857862"/>
          <a:ext cx="1141095" cy="3495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9</xdr:col>
      <xdr:colOff>76200</xdr:colOff>
      <xdr:row>187</xdr:row>
      <xdr:rowOff>85725</xdr:rowOff>
    </xdr:from>
    <xdr:ext cx="771652" cy="420343"/>
    <xdr:pic>
      <xdr:nvPicPr>
        <xdr:cNvPr id="18" name="Рисунок 6">
          <a:extLst>
            <a:ext uri="{FF2B5EF4-FFF2-40B4-BE49-F238E27FC236}">
              <a16:creationId xmlns:a16="http://schemas.microsoft.com/office/drawing/2014/main" id="{9791F965-1BB9-4926-943C-6A7E33207F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53575" y="45434250"/>
          <a:ext cx="771652" cy="4203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6</xdr:col>
      <xdr:colOff>123825</xdr:colOff>
      <xdr:row>188</xdr:row>
      <xdr:rowOff>86902</xdr:rowOff>
    </xdr:from>
    <xdr:to>
      <xdr:col>6</xdr:col>
      <xdr:colOff>1125855</xdr:colOff>
      <xdr:row>188</xdr:row>
      <xdr:rowOff>510540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BF150568-6287-4978-B878-0829DAD817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96050" y="45816427"/>
          <a:ext cx="1002030" cy="4236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104775</xdr:colOff>
      <xdr:row>200</xdr:row>
      <xdr:rowOff>57149</xdr:rowOff>
    </xdr:from>
    <xdr:to>
      <xdr:col>6</xdr:col>
      <xdr:colOff>1047348</xdr:colOff>
      <xdr:row>200</xdr:row>
      <xdr:rowOff>533398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id="{CF1BB616-37BE-47C5-9042-D548A7439B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0" y="49072799"/>
          <a:ext cx="942573" cy="4762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152400</xdr:colOff>
      <xdr:row>210</xdr:row>
      <xdr:rowOff>104775</xdr:rowOff>
    </xdr:from>
    <xdr:to>
      <xdr:col>6</xdr:col>
      <xdr:colOff>853440</xdr:colOff>
      <xdr:row>210</xdr:row>
      <xdr:rowOff>472440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id="{C0D76672-9E24-4DBF-A17D-9CD8EF6E75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24625" y="51806475"/>
          <a:ext cx="701040" cy="3676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123826</xdr:colOff>
      <xdr:row>219</xdr:row>
      <xdr:rowOff>43834</xdr:rowOff>
    </xdr:from>
    <xdr:to>
      <xdr:col>6</xdr:col>
      <xdr:colOff>857251</xdr:colOff>
      <xdr:row>219</xdr:row>
      <xdr:rowOff>495299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id="{942057DB-2C27-4906-8621-26FFA79BDD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96051" y="53926759"/>
          <a:ext cx="733425" cy="4514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228</xdr:row>
      <xdr:rowOff>47625</xdr:rowOff>
    </xdr:from>
    <xdr:to>
      <xdr:col>6</xdr:col>
      <xdr:colOff>967740</xdr:colOff>
      <xdr:row>228</xdr:row>
      <xdr:rowOff>491490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id="{A59132B2-D23D-40F0-8BEC-EF724E33E3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05575" y="56121300"/>
          <a:ext cx="834390" cy="4438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161925</xdr:colOff>
      <xdr:row>237</xdr:row>
      <xdr:rowOff>47625</xdr:rowOff>
    </xdr:from>
    <xdr:to>
      <xdr:col>6</xdr:col>
      <xdr:colOff>897255</xdr:colOff>
      <xdr:row>237</xdr:row>
      <xdr:rowOff>495300</xdr:rowOff>
    </xdr:to>
    <xdr:pic>
      <xdr:nvPicPr>
        <xdr:cNvPr id="24" name="Рисунок 23">
          <a:extLst>
            <a:ext uri="{FF2B5EF4-FFF2-40B4-BE49-F238E27FC236}">
              <a16:creationId xmlns:a16="http://schemas.microsoft.com/office/drawing/2014/main" id="{059CCDEE-7FE4-4743-B2B1-687B4FFE41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4150" y="58321575"/>
          <a:ext cx="735330" cy="447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6</xdr:col>
      <xdr:colOff>371475</xdr:colOff>
      <xdr:row>28</xdr:row>
      <xdr:rowOff>66675</xdr:rowOff>
    </xdr:from>
    <xdr:ext cx="868461" cy="802005"/>
    <xdr:pic>
      <xdr:nvPicPr>
        <xdr:cNvPr id="25" name="Рисунок 24">
          <a:extLst>
            <a:ext uri="{FF2B5EF4-FFF2-40B4-BE49-F238E27FC236}">
              <a16:creationId xmlns:a16="http://schemas.microsoft.com/office/drawing/2014/main" id="{D13DFE1A-AE64-4051-8868-7DEE9393DC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43700" y="7791450"/>
          <a:ext cx="868461" cy="8020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561976</xdr:colOff>
      <xdr:row>72</xdr:row>
      <xdr:rowOff>57150</xdr:rowOff>
    </xdr:from>
    <xdr:ext cx="487060" cy="771525"/>
    <xdr:pic>
      <xdr:nvPicPr>
        <xdr:cNvPr id="26" name="Рисунок 25">
          <a:extLst>
            <a:ext uri="{FF2B5EF4-FFF2-40B4-BE49-F238E27FC236}">
              <a16:creationId xmlns:a16="http://schemas.microsoft.com/office/drawing/2014/main" id="{8DC6A8B1-6333-454F-8FA1-8294E1E5BC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34201" y="17811750"/>
          <a:ext cx="487060" cy="771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485775</xdr:colOff>
      <xdr:row>90</xdr:row>
      <xdr:rowOff>152401</xdr:rowOff>
    </xdr:from>
    <xdr:ext cx="681990" cy="597882"/>
    <xdr:pic>
      <xdr:nvPicPr>
        <xdr:cNvPr id="27" name="Рисунок 26">
          <a:extLst>
            <a:ext uri="{FF2B5EF4-FFF2-40B4-BE49-F238E27FC236}">
              <a16:creationId xmlns:a16="http://schemas.microsoft.com/office/drawing/2014/main" id="{9421C54D-B8B7-4258-8D26-B0316CFC9B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00" y="22745701"/>
          <a:ext cx="681990" cy="5978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9</xdr:col>
      <xdr:colOff>0</xdr:colOff>
      <xdr:row>151</xdr:row>
      <xdr:rowOff>0</xdr:rowOff>
    </xdr:from>
    <xdr:ext cx="771652" cy="420343"/>
    <xdr:pic>
      <xdr:nvPicPr>
        <xdr:cNvPr id="28" name="Рисунок 6">
          <a:extLst>
            <a:ext uri="{FF2B5EF4-FFF2-40B4-BE49-F238E27FC236}">
              <a16:creationId xmlns:a16="http://schemas.microsoft.com/office/drawing/2014/main" id="{531072F2-7276-43F6-A826-0885639A33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77375" y="37195125"/>
          <a:ext cx="771652" cy="4203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9</xdr:col>
      <xdr:colOff>76200</xdr:colOff>
      <xdr:row>199</xdr:row>
      <xdr:rowOff>85725</xdr:rowOff>
    </xdr:from>
    <xdr:ext cx="771652" cy="420343"/>
    <xdr:pic>
      <xdr:nvPicPr>
        <xdr:cNvPr id="29" name="Рисунок 6">
          <a:extLst>
            <a:ext uri="{FF2B5EF4-FFF2-40B4-BE49-F238E27FC236}">
              <a16:creationId xmlns:a16="http://schemas.microsoft.com/office/drawing/2014/main" id="{E2696698-B2DB-4D4E-948B-0AF7F784B5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53575" y="48720375"/>
          <a:ext cx="771652" cy="4203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9</xdr:col>
      <xdr:colOff>76200</xdr:colOff>
      <xdr:row>209</xdr:row>
      <xdr:rowOff>85725</xdr:rowOff>
    </xdr:from>
    <xdr:ext cx="771652" cy="420343"/>
    <xdr:pic>
      <xdr:nvPicPr>
        <xdr:cNvPr id="30" name="Рисунок 6">
          <a:extLst>
            <a:ext uri="{FF2B5EF4-FFF2-40B4-BE49-F238E27FC236}">
              <a16:creationId xmlns:a16="http://schemas.microsoft.com/office/drawing/2014/main" id="{37315B96-36D3-4E6A-A888-E2E19E56D3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53575" y="51406425"/>
          <a:ext cx="771652" cy="4203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9</xdr:col>
      <xdr:colOff>76200</xdr:colOff>
      <xdr:row>218</xdr:row>
      <xdr:rowOff>85725</xdr:rowOff>
    </xdr:from>
    <xdr:ext cx="771652" cy="420343"/>
    <xdr:pic>
      <xdr:nvPicPr>
        <xdr:cNvPr id="31" name="Рисунок 6">
          <a:extLst>
            <a:ext uri="{FF2B5EF4-FFF2-40B4-BE49-F238E27FC236}">
              <a16:creationId xmlns:a16="http://schemas.microsoft.com/office/drawing/2014/main" id="{BE258ACD-00F2-44A8-93F2-03FBE9F749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53575" y="53587650"/>
          <a:ext cx="771652" cy="4203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9</xdr:col>
      <xdr:colOff>76200</xdr:colOff>
      <xdr:row>227</xdr:row>
      <xdr:rowOff>85725</xdr:rowOff>
    </xdr:from>
    <xdr:ext cx="771652" cy="420343"/>
    <xdr:pic>
      <xdr:nvPicPr>
        <xdr:cNvPr id="32" name="Рисунок 6">
          <a:extLst>
            <a:ext uri="{FF2B5EF4-FFF2-40B4-BE49-F238E27FC236}">
              <a16:creationId xmlns:a16="http://schemas.microsoft.com/office/drawing/2014/main" id="{A05E0C87-B56A-4A31-8478-C975B41DF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53575" y="55778400"/>
          <a:ext cx="771652" cy="4203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9</xdr:col>
      <xdr:colOff>76200</xdr:colOff>
      <xdr:row>236</xdr:row>
      <xdr:rowOff>85725</xdr:rowOff>
    </xdr:from>
    <xdr:ext cx="771652" cy="420343"/>
    <xdr:pic>
      <xdr:nvPicPr>
        <xdr:cNvPr id="33" name="Рисунок 6">
          <a:extLst>
            <a:ext uri="{FF2B5EF4-FFF2-40B4-BE49-F238E27FC236}">
              <a16:creationId xmlns:a16="http://schemas.microsoft.com/office/drawing/2014/main" id="{BCF9CDE5-C834-455F-BB01-5EA15FB962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53575" y="57969150"/>
          <a:ext cx="771652" cy="4203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0</xdr:col>
      <xdr:colOff>247650</xdr:colOff>
      <xdr:row>9</xdr:row>
      <xdr:rowOff>333375</xdr:rowOff>
    </xdr:from>
    <xdr:to>
      <xdr:col>0</xdr:col>
      <xdr:colOff>1104900</xdr:colOff>
      <xdr:row>9</xdr:row>
      <xdr:rowOff>624840</xdr:rowOff>
    </xdr:to>
    <xdr:pic>
      <xdr:nvPicPr>
        <xdr:cNvPr id="34" name="Рисунок 33">
          <a:extLst>
            <a:ext uri="{FF2B5EF4-FFF2-40B4-BE49-F238E27FC236}">
              <a16:creationId xmlns:a16="http://schemas.microsoft.com/office/drawing/2014/main" id="{C2B89FF3-4D6D-44A5-8076-EC2B6F46AE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4019550"/>
          <a:ext cx="857250" cy="2914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1371600</xdr:colOff>
      <xdr:row>9</xdr:row>
      <xdr:rowOff>304800</xdr:rowOff>
    </xdr:from>
    <xdr:to>
      <xdr:col>0</xdr:col>
      <xdr:colOff>2324100</xdr:colOff>
      <xdr:row>9</xdr:row>
      <xdr:rowOff>590550</xdr:rowOff>
    </xdr:to>
    <xdr:pic>
      <xdr:nvPicPr>
        <xdr:cNvPr id="35" name="Рисунок 34">
          <a:extLst>
            <a:ext uri="{FF2B5EF4-FFF2-40B4-BE49-F238E27FC236}">
              <a16:creationId xmlns:a16="http://schemas.microsoft.com/office/drawing/2014/main" id="{D3702E3D-1D5B-42E3-8456-6D1F33DF7F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1600" y="3990975"/>
          <a:ext cx="95250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2543175</xdr:colOff>
      <xdr:row>9</xdr:row>
      <xdr:rowOff>333375</xdr:rowOff>
    </xdr:from>
    <xdr:to>
      <xdr:col>2</xdr:col>
      <xdr:colOff>207645</xdr:colOff>
      <xdr:row>9</xdr:row>
      <xdr:rowOff>609600</xdr:rowOff>
    </xdr:to>
    <xdr:pic>
      <xdr:nvPicPr>
        <xdr:cNvPr id="36" name="Рисунок 35">
          <a:extLst>
            <a:ext uri="{FF2B5EF4-FFF2-40B4-BE49-F238E27FC236}">
              <a16:creationId xmlns:a16="http://schemas.microsoft.com/office/drawing/2014/main" id="{F136B23E-A5A5-4E98-BD25-F904253E73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3175" y="4019550"/>
          <a:ext cx="1122045" cy="276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438150</xdr:colOff>
      <xdr:row>28</xdr:row>
      <xdr:rowOff>314325</xdr:rowOff>
    </xdr:from>
    <xdr:to>
      <xdr:col>0</xdr:col>
      <xdr:colOff>1295400</xdr:colOff>
      <xdr:row>28</xdr:row>
      <xdr:rowOff>588645</xdr:rowOff>
    </xdr:to>
    <xdr:pic>
      <xdr:nvPicPr>
        <xdr:cNvPr id="37" name="Рисунок 36">
          <a:extLst>
            <a:ext uri="{FF2B5EF4-FFF2-40B4-BE49-F238E27FC236}">
              <a16:creationId xmlns:a16="http://schemas.microsoft.com/office/drawing/2014/main" id="{97265C3C-6BF3-4CB7-93C2-CD6C4DECD4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" y="8039100"/>
          <a:ext cx="857250" cy="2743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1562100</xdr:colOff>
      <xdr:row>28</xdr:row>
      <xdr:rowOff>285750</xdr:rowOff>
    </xdr:from>
    <xdr:to>
      <xdr:col>0</xdr:col>
      <xdr:colOff>2514600</xdr:colOff>
      <xdr:row>28</xdr:row>
      <xdr:rowOff>571500</xdr:rowOff>
    </xdr:to>
    <xdr:pic>
      <xdr:nvPicPr>
        <xdr:cNvPr id="38" name="Рисунок 37">
          <a:extLst>
            <a:ext uri="{FF2B5EF4-FFF2-40B4-BE49-F238E27FC236}">
              <a16:creationId xmlns:a16="http://schemas.microsoft.com/office/drawing/2014/main" id="{8E02D12D-3573-4BE8-A675-2E962038C1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62100" y="8010525"/>
          <a:ext cx="95250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2733675</xdr:colOff>
      <xdr:row>28</xdr:row>
      <xdr:rowOff>314325</xdr:rowOff>
    </xdr:from>
    <xdr:to>
      <xdr:col>2</xdr:col>
      <xdr:colOff>398145</xdr:colOff>
      <xdr:row>28</xdr:row>
      <xdr:rowOff>590550</xdr:rowOff>
    </xdr:to>
    <xdr:pic>
      <xdr:nvPicPr>
        <xdr:cNvPr id="39" name="Рисунок 38">
          <a:extLst>
            <a:ext uri="{FF2B5EF4-FFF2-40B4-BE49-F238E27FC236}">
              <a16:creationId xmlns:a16="http://schemas.microsoft.com/office/drawing/2014/main" id="{DAB7B258-DB5A-4563-AE6E-AC6BCDCA61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33675" y="8039100"/>
          <a:ext cx="1122045" cy="276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438150</xdr:colOff>
      <xdr:row>48</xdr:row>
      <xdr:rowOff>314325</xdr:rowOff>
    </xdr:from>
    <xdr:to>
      <xdr:col>0</xdr:col>
      <xdr:colOff>1295400</xdr:colOff>
      <xdr:row>48</xdr:row>
      <xdr:rowOff>588645</xdr:rowOff>
    </xdr:to>
    <xdr:pic>
      <xdr:nvPicPr>
        <xdr:cNvPr id="40" name="Рисунок 39">
          <a:extLst>
            <a:ext uri="{FF2B5EF4-FFF2-40B4-BE49-F238E27FC236}">
              <a16:creationId xmlns:a16="http://schemas.microsoft.com/office/drawing/2014/main" id="{BDFD5D4A-0E63-4533-B7F8-D0D1B59CBC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" y="12239625"/>
          <a:ext cx="857250" cy="2743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1562100</xdr:colOff>
      <xdr:row>48</xdr:row>
      <xdr:rowOff>285750</xdr:rowOff>
    </xdr:from>
    <xdr:to>
      <xdr:col>0</xdr:col>
      <xdr:colOff>2514600</xdr:colOff>
      <xdr:row>48</xdr:row>
      <xdr:rowOff>571500</xdr:rowOff>
    </xdr:to>
    <xdr:pic>
      <xdr:nvPicPr>
        <xdr:cNvPr id="41" name="Рисунок 40">
          <a:extLst>
            <a:ext uri="{FF2B5EF4-FFF2-40B4-BE49-F238E27FC236}">
              <a16:creationId xmlns:a16="http://schemas.microsoft.com/office/drawing/2014/main" id="{3B6DD349-3F19-4B71-AC3F-EB2F18FC72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62100" y="12211050"/>
          <a:ext cx="95250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2733675</xdr:colOff>
      <xdr:row>48</xdr:row>
      <xdr:rowOff>314325</xdr:rowOff>
    </xdr:from>
    <xdr:to>
      <xdr:col>2</xdr:col>
      <xdr:colOff>398145</xdr:colOff>
      <xdr:row>48</xdr:row>
      <xdr:rowOff>590550</xdr:rowOff>
    </xdr:to>
    <xdr:pic>
      <xdr:nvPicPr>
        <xdr:cNvPr id="42" name="Рисунок 41">
          <a:extLst>
            <a:ext uri="{FF2B5EF4-FFF2-40B4-BE49-F238E27FC236}">
              <a16:creationId xmlns:a16="http://schemas.microsoft.com/office/drawing/2014/main" id="{FEAF2F99-8DEC-47C0-9609-507DBF7FB2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33675" y="12239625"/>
          <a:ext cx="1122045" cy="276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371475</xdr:colOff>
      <xdr:row>62</xdr:row>
      <xdr:rowOff>314325</xdr:rowOff>
    </xdr:from>
    <xdr:to>
      <xdr:col>0</xdr:col>
      <xdr:colOff>1234440</xdr:colOff>
      <xdr:row>62</xdr:row>
      <xdr:rowOff>588645</xdr:rowOff>
    </xdr:to>
    <xdr:pic>
      <xdr:nvPicPr>
        <xdr:cNvPr id="43" name="Рисунок 42">
          <a:extLst>
            <a:ext uri="{FF2B5EF4-FFF2-40B4-BE49-F238E27FC236}">
              <a16:creationId xmlns:a16="http://schemas.microsoft.com/office/drawing/2014/main" id="{861A41B0-2C85-47D1-ACF6-E1AFA78270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15478125"/>
          <a:ext cx="862965" cy="2743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1514475</xdr:colOff>
      <xdr:row>62</xdr:row>
      <xdr:rowOff>314325</xdr:rowOff>
    </xdr:from>
    <xdr:to>
      <xdr:col>0</xdr:col>
      <xdr:colOff>2647950</xdr:colOff>
      <xdr:row>62</xdr:row>
      <xdr:rowOff>590550</xdr:rowOff>
    </xdr:to>
    <xdr:pic>
      <xdr:nvPicPr>
        <xdr:cNvPr id="44" name="Рисунок 43">
          <a:extLst>
            <a:ext uri="{FF2B5EF4-FFF2-40B4-BE49-F238E27FC236}">
              <a16:creationId xmlns:a16="http://schemas.microsoft.com/office/drawing/2014/main" id="{EED10D33-8A27-419F-B2E4-67D33D761D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15478125"/>
          <a:ext cx="1133475" cy="276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400050</xdr:colOff>
      <xdr:row>72</xdr:row>
      <xdr:rowOff>295275</xdr:rowOff>
    </xdr:from>
    <xdr:to>
      <xdr:col>0</xdr:col>
      <xdr:colOff>1257300</xdr:colOff>
      <xdr:row>72</xdr:row>
      <xdr:rowOff>586740</xdr:rowOff>
    </xdr:to>
    <xdr:pic>
      <xdr:nvPicPr>
        <xdr:cNvPr id="45" name="Рисунок 44">
          <a:extLst>
            <a:ext uri="{FF2B5EF4-FFF2-40B4-BE49-F238E27FC236}">
              <a16:creationId xmlns:a16="http://schemas.microsoft.com/office/drawing/2014/main" id="{011B0D22-F19C-4C24-9E8B-85F9992285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18049875"/>
          <a:ext cx="857250" cy="2914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1543050</xdr:colOff>
      <xdr:row>72</xdr:row>
      <xdr:rowOff>295275</xdr:rowOff>
    </xdr:from>
    <xdr:to>
      <xdr:col>0</xdr:col>
      <xdr:colOff>2682240</xdr:colOff>
      <xdr:row>72</xdr:row>
      <xdr:rowOff>571500</xdr:rowOff>
    </xdr:to>
    <xdr:pic>
      <xdr:nvPicPr>
        <xdr:cNvPr id="46" name="Рисунок 45">
          <a:extLst>
            <a:ext uri="{FF2B5EF4-FFF2-40B4-BE49-F238E27FC236}">
              <a16:creationId xmlns:a16="http://schemas.microsoft.com/office/drawing/2014/main" id="{4E9E87BC-9522-40D2-964E-B20F2704D9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18049875"/>
          <a:ext cx="1139190" cy="276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342900</xdr:colOff>
      <xdr:row>83</xdr:row>
      <xdr:rowOff>304800</xdr:rowOff>
    </xdr:from>
    <xdr:to>
      <xdr:col>0</xdr:col>
      <xdr:colOff>1200150</xdr:colOff>
      <xdr:row>83</xdr:row>
      <xdr:rowOff>590550</xdr:rowOff>
    </xdr:to>
    <xdr:pic>
      <xdr:nvPicPr>
        <xdr:cNvPr id="47" name="Рисунок 46">
          <a:extLst>
            <a:ext uri="{FF2B5EF4-FFF2-40B4-BE49-F238E27FC236}">
              <a16:creationId xmlns:a16="http://schemas.microsoft.com/office/drawing/2014/main" id="{0A141E4E-FFC1-4831-9540-CC3B790DBE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20802600"/>
          <a:ext cx="8572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1485900</xdr:colOff>
      <xdr:row>83</xdr:row>
      <xdr:rowOff>304800</xdr:rowOff>
    </xdr:from>
    <xdr:to>
      <xdr:col>0</xdr:col>
      <xdr:colOff>2607945</xdr:colOff>
      <xdr:row>83</xdr:row>
      <xdr:rowOff>586740</xdr:rowOff>
    </xdr:to>
    <xdr:pic>
      <xdr:nvPicPr>
        <xdr:cNvPr id="48" name="Рисунок 47">
          <a:extLst>
            <a:ext uri="{FF2B5EF4-FFF2-40B4-BE49-F238E27FC236}">
              <a16:creationId xmlns:a16="http://schemas.microsoft.com/office/drawing/2014/main" id="{4336BF85-2E18-45E7-897A-169EFDEB39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20802600"/>
          <a:ext cx="1122045" cy="281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342900</xdr:colOff>
      <xdr:row>90</xdr:row>
      <xdr:rowOff>314325</xdr:rowOff>
    </xdr:from>
    <xdr:to>
      <xdr:col>0</xdr:col>
      <xdr:colOff>1200150</xdr:colOff>
      <xdr:row>90</xdr:row>
      <xdr:rowOff>588645</xdr:rowOff>
    </xdr:to>
    <xdr:pic>
      <xdr:nvPicPr>
        <xdr:cNvPr id="49" name="Рисунок 48">
          <a:extLst>
            <a:ext uri="{FF2B5EF4-FFF2-40B4-BE49-F238E27FC236}">
              <a16:creationId xmlns:a16="http://schemas.microsoft.com/office/drawing/2014/main" id="{026EB755-062B-4C1F-8212-56610FA767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22907625"/>
          <a:ext cx="857250" cy="2743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1485900</xdr:colOff>
      <xdr:row>90</xdr:row>
      <xdr:rowOff>314325</xdr:rowOff>
    </xdr:from>
    <xdr:to>
      <xdr:col>0</xdr:col>
      <xdr:colOff>2607945</xdr:colOff>
      <xdr:row>90</xdr:row>
      <xdr:rowOff>590550</xdr:rowOff>
    </xdr:to>
    <xdr:pic>
      <xdr:nvPicPr>
        <xdr:cNvPr id="50" name="Рисунок 49">
          <a:extLst>
            <a:ext uri="{FF2B5EF4-FFF2-40B4-BE49-F238E27FC236}">
              <a16:creationId xmlns:a16="http://schemas.microsoft.com/office/drawing/2014/main" id="{1BF5837D-867E-44D4-9072-4A0F1AE495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22907625"/>
          <a:ext cx="1122045" cy="276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66676</xdr:colOff>
      <xdr:row>97</xdr:row>
      <xdr:rowOff>28575</xdr:rowOff>
    </xdr:from>
    <xdr:to>
      <xdr:col>0</xdr:col>
      <xdr:colOff>2085976</xdr:colOff>
      <xdr:row>97</xdr:row>
      <xdr:rowOff>647700</xdr:rowOff>
    </xdr:to>
    <xdr:sp macro="" textlink="">
      <xdr:nvSpPr>
        <xdr:cNvPr id="51" name="TextBox 50">
          <a:extLst>
            <a:ext uri="{FF2B5EF4-FFF2-40B4-BE49-F238E27FC236}">
              <a16:creationId xmlns:a16="http://schemas.microsoft.com/office/drawing/2014/main" id="{8333580A-AFFA-4BCD-AE2B-84F299E328A1}"/>
            </a:ext>
          </a:extLst>
        </xdr:cNvPr>
        <xdr:cNvSpPr txBox="1"/>
      </xdr:nvSpPr>
      <xdr:spPr>
        <a:xfrm>
          <a:off x="66676" y="24831675"/>
          <a:ext cx="2019300" cy="6191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800"/>
            <a:t>DC-</a:t>
          </a:r>
          <a:r>
            <a:rPr lang="ru-RU" sz="800"/>
            <a:t>инверторный мотор вентилятора;</a:t>
          </a:r>
        </a:p>
        <a:p>
          <a:r>
            <a:rPr lang="en-US" sz="800"/>
            <a:t>DC-</a:t>
          </a:r>
          <a:r>
            <a:rPr lang="ru-RU" sz="800"/>
            <a:t>инверторная дренажная помпа;</a:t>
          </a:r>
        </a:p>
        <a:p>
          <a:r>
            <a:rPr lang="ru-RU" sz="800"/>
            <a:t>7 скоростей работы;</a:t>
          </a:r>
        </a:p>
        <a:p>
          <a:r>
            <a:rPr lang="ru-RU" sz="800"/>
            <a:t>настройка температуры ±0.5°С;</a:t>
          </a:r>
        </a:p>
      </xdr:txBody>
    </xdr:sp>
    <xdr:clientData/>
  </xdr:twoCellAnchor>
  <xdr:twoCellAnchor>
    <xdr:from>
      <xdr:col>0</xdr:col>
      <xdr:colOff>2085976</xdr:colOff>
      <xdr:row>97</xdr:row>
      <xdr:rowOff>28575</xdr:rowOff>
    </xdr:from>
    <xdr:to>
      <xdr:col>2</xdr:col>
      <xdr:colOff>638175</xdr:colOff>
      <xdr:row>97</xdr:row>
      <xdr:rowOff>657225</xdr:rowOff>
    </xdr:to>
    <xdr:sp macro="" textlink="">
      <xdr:nvSpPr>
        <xdr:cNvPr id="52" name="TextBox 51">
          <a:extLst>
            <a:ext uri="{FF2B5EF4-FFF2-40B4-BE49-F238E27FC236}">
              <a16:creationId xmlns:a16="http://schemas.microsoft.com/office/drawing/2014/main" id="{19B6B578-77A4-4BAC-990D-D25A05B4EB6C}"/>
            </a:ext>
          </a:extLst>
        </xdr:cNvPr>
        <xdr:cNvSpPr txBox="1"/>
      </xdr:nvSpPr>
      <xdr:spPr>
        <a:xfrm>
          <a:off x="2085976" y="24831675"/>
          <a:ext cx="2009774" cy="62865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ru-RU" sz="800"/>
            <a:t>контроль влажности воздуха </a:t>
          </a:r>
          <a:br>
            <a:rPr lang="ru-RU" sz="800"/>
          </a:br>
          <a:r>
            <a:rPr lang="ru-RU" sz="800"/>
            <a:t>(от 35 до 75%);</a:t>
          </a:r>
        </a:p>
        <a:p>
          <a:r>
            <a:rPr lang="ru-RU" sz="800"/>
            <a:t>дистанционное включение/выключение;</a:t>
          </a:r>
        </a:p>
        <a:p>
          <a:r>
            <a:rPr lang="ru-RU" sz="800"/>
            <a:t>вывод сигнала аварии;</a:t>
          </a:r>
        </a:p>
      </xdr:txBody>
    </xdr:sp>
    <xdr:clientData/>
  </xdr:twoCellAnchor>
  <xdr:twoCellAnchor>
    <xdr:from>
      <xdr:col>3</xdr:col>
      <xdr:colOff>200026</xdr:colOff>
      <xdr:row>97</xdr:row>
      <xdr:rowOff>38100</xdr:rowOff>
    </xdr:from>
    <xdr:to>
      <xdr:col>6</xdr:col>
      <xdr:colOff>0</xdr:colOff>
      <xdr:row>97</xdr:row>
      <xdr:rowOff>657225</xdr:rowOff>
    </xdr:to>
    <xdr:sp macro="" textlink="">
      <xdr:nvSpPr>
        <xdr:cNvPr id="53" name="TextBox 52">
          <a:extLst>
            <a:ext uri="{FF2B5EF4-FFF2-40B4-BE49-F238E27FC236}">
              <a16:creationId xmlns:a16="http://schemas.microsoft.com/office/drawing/2014/main" id="{EB3648EE-238F-4EF7-9911-EDE34E1BDBA9}"/>
            </a:ext>
          </a:extLst>
        </xdr:cNvPr>
        <xdr:cNvSpPr txBox="1"/>
      </xdr:nvSpPr>
      <xdr:spPr>
        <a:xfrm>
          <a:off x="4362451" y="24841200"/>
          <a:ext cx="2009774" cy="6191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ru-RU" sz="800"/>
            <a:t>беспроводной пульт управления </a:t>
          </a:r>
          <a:r>
            <a:rPr lang="en-US" sz="800"/>
            <a:t>RM12F1</a:t>
          </a:r>
          <a:r>
            <a:rPr lang="ru-RU" sz="800"/>
            <a:t> в комплекте</a:t>
          </a:r>
          <a:r>
            <a:rPr lang="en-US" sz="800"/>
            <a:t>;</a:t>
          </a:r>
        </a:p>
        <a:p>
          <a:r>
            <a:rPr lang="ru-RU" sz="800"/>
            <a:t>Декоративная панель в комплект не входит.</a:t>
          </a:r>
        </a:p>
      </xdr:txBody>
    </xdr:sp>
    <xdr:clientData/>
  </xdr:twoCellAnchor>
  <xdr:twoCellAnchor>
    <xdr:from>
      <xdr:col>0</xdr:col>
      <xdr:colOff>76200</xdr:colOff>
      <xdr:row>108</xdr:row>
      <xdr:rowOff>91440</xdr:rowOff>
    </xdr:from>
    <xdr:to>
      <xdr:col>0</xdr:col>
      <xdr:colOff>2095500</xdr:colOff>
      <xdr:row>108</xdr:row>
      <xdr:rowOff>710565</xdr:rowOff>
    </xdr:to>
    <xdr:sp macro="" textlink="">
      <xdr:nvSpPr>
        <xdr:cNvPr id="54" name="TextBox 53">
          <a:extLst>
            <a:ext uri="{FF2B5EF4-FFF2-40B4-BE49-F238E27FC236}">
              <a16:creationId xmlns:a16="http://schemas.microsoft.com/office/drawing/2014/main" id="{5CA6BF9E-ACF1-48B1-B43B-909FC31949AA}"/>
            </a:ext>
          </a:extLst>
        </xdr:cNvPr>
        <xdr:cNvSpPr txBox="1"/>
      </xdr:nvSpPr>
      <xdr:spPr>
        <a:xfrm>
          <a:off x="76200" y="27656790"/>
          <a:ext cx="2019300" cy="6191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800"/>
            <a:t>DC-</a:t>
          </a:r>
          <a:r>
            <a:rPr lang="ru-RU" sz="800"/>
            <a:t>инверторный мотор вентилятора;</a:t>
          </a:r>
        </a:p>
        <a:p>
          <a:r>
            <a:rPr lang="en-US" sz="800"/>
            <a:t>DC-</a:t>
          </a:r>
          <a:r>
            <a:rPr lang="ru-RU" sz="800"/>
            <a:t>инверторная дренажная помпа;</a:t>
          </a:r>
        </a:p>
        <a:p>
          <a:r>
            <a:rPr lang="ru-RU" sz="800"/>
            <a:t>7 скоростей работы;</a:t>
          </a:r>
        </a:p>
        <a:p>
          <a:r>
            <a:rPr lang="ru-RU" sz="800"/>
            <a:t>настройка температуры ±0.5°С;</a:t>
          </a:r>
        </a:p>
      </xdr:txBody>
    </xdr:sp>
    <xdr:clientData/>
  </xdr:twoCellAnchor>
  <xdr:twoCellAnchor>
    <xdr:from>
      <xdr:col>0</xdr:col>
      <xdr:colOff>2095500</xdr:colOff>
      <xdr:row>108</xdr:row>
      <xdr:rowOff>91440</xdr:rowOff>
    </xdr:from>
    <xdr:to>
      <xdr:col>2</xdr:col>
      <xdr:colOff>647699</xdr:colOff>
      <xdr:row>108</xdr:row>
      <xdr:rowOff>720090</xdr:rowOff>
    </xdr:to>
    <xdr:sp macro="" textlink="">
      <xdr:nvSpPr>
        <xdr:cNvPr id="55" name="TextBox 54">
          <a:extLst>
            <a:ext uri="{FF2B5EF4-FFF2-40B4-BE49-F238E27FC236}">
              <a16:creationId xmlns:a16="http://schemas.microsoft.com/office/drawing/2014/main" id="{3D82EBB1-8EF4-4D22-9822-4321C8900C0B}"/>
            </a:ext>
          </a:extLst>
        </xdr:cNvPr>
        <xdr:cNvSpPr txBox="1"/>
      </xdr:nvSpPr>
      <xdr:spPr>
        <a:xfrm>
          <a:off x="2095500" y="27656790"/>
          <a:ext cx="2009774" cy="62865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ru-RU" sz="800"/>
            <a:t>контроль влажности воздуха </a:t>
          </a:r>
          <a:br>
            <a:rPr lang="ru-RU" sz="800"/>
          </a:br>
          <a:r>
            <a:rPr lang="ru-RU" sz="800"/>
            <a:t>(от 35 до 75%);</a:t>
          </a:r>
        </a:p>
        <a:p>
          <a:r>
            <a:rPr lang="ru-RU" sz="800"/>
            <a:t>дистанционное включение/выключение;</a:t>
          </a:r>
        </a:p>
        <a:p>
          <a:r>
            <a:rPr lang="ru-RU" sz="800"/>
            <a:t>вывод сигнала аварии;</a:t>
          </a:r>
        </a:p>
      </xdr:txBody>
    </xdr:sp>
    <xdr:clientData/>
  </xdr:twoCellAnchor>
  <xdr:twoCellAnchor>
    <xdr:from>
      <xdr:col>3</xdr:col>
      <xdr:colOff>34290</xdr:colOff>
      <xdr:row>108</xdr:row>
      <xdr:rowOff>100965</xdr:rowOff>
    </xdr:from>
    <xdr:to>
      <xdr:col>5</xdr:col>
      <xdr:colOff>558164</xdr:colOff>
      <xdr:row>108</xdr:row>
      <xdr:rowOff>720090</xdr:rowOff>
    </xdr:to>
    <xdr:sp macro="" textlink="">
      <xdr:nvSpPr>
        <xdr:cNvPr id="56" name="TextBox 55">
          <a:extLst>
            <a:ext uri="{FF2B5EF4-FFF2-40B4-BE49-F238E27FC236}">
              <a16:creationId xmlns:a16="http://schemas.microsoft.com/office/drawing/2014/main" id="{FDBE55E9-50E8-46B6-A00A-86E6A45A7444}"/>
            </a:ext>
          </a:extLst>
        </xdr:cNvPr>
        <xdr:cNvSpPr txBox="1"/>
      </xdr:nvSpPr>
      <xdr:spPr>
        <a:xfrm>
          <a:off x="4196715" y="27666315"/>
          <a:ext cx="2028824" cy="6191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ru-RU" sz="800"/>
            <a:t>беспроводной пульт управления </a:t>
          </a:r>
          <a:r>
            <a:rPr lang="en-US" sz="800"/>
            <a:t>RM12F1</a:t>
          </a:r>
          <a:r>
            <a:rPr lang="ru-RU" sz="800"/>
            <a:t> в комплекте</a:t>
          </a:r>
          <a:r>
            <a:rPr lang="en-US" sz="800"/>
            <a:t>;</a:t>
          </a:r>
        </a:p>
        <a:p>
          <a:r>
            <a:rPr lang="ru-RU" sz="800"/>
            <a:t>Декоративная панель в комплект не входит.</a:t>
          </a:r>
        </a:p>
      </xdr:txBody>
    </xdr:sp>
    <xdr:clientData/>
  </xdr:twoCellAnchor>
  <xdr:twoCellAnchor>
    <xdr:from>
      <xdr:col>0</xdr:col>
      <xdr:colOff>32559</xdr:colOff>
      <xdr:row>125</xdr:row>
      <xdr:rowOff>97675</xdr:rowOff>
    </xdr:from>
    <xdr:to>
      <xdr:col>0</xdr:col>
      <xdr:colOff>2062249</xdr:colOff>
      <xdr:row>125</xdr:row>
      <xdr:rowOff>716800</xdr:rowOff>
    </xdr:to>
    <xdr:sp macro="" textlink="">
      <xdr:nvSpPr>
        <xdr:cNvPr id="57" name="TextBox 56">
          <a:extLst>
            <a:ext uri="{FF2B5EF4-FFF2-40B4-BE49-F238E27FC236}">
              <a16:creationId xmlns:a16="http://schemas.microsoft.com/office/drawing/2014/main" id="{993908AA-CF66-4283-B4CF-2AA8DD27FE7C}"/>
            </a:ext>
          </a:extLst>
        </xdr:cNvPr>
        <xdr:cNvSpPr txBox="1"/>
      </xdr:nvSpPr>
      <xdr:spPr>
        <a:xfrm>
          <a:off x="32559" y="31634950"/>
          <a:ext cx="2029690" cy="6191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800"/>
            <a:t>DC-</a:t>
          </a:r>
          <a:r>
            <a:rPr lang="ru-RU" sz="800"/>
            <a:t>инверторный мотор вентилятора;</a:t>
          </a:r>
        </a:p>
        <a:p>
          <a:r>
            <a:rPr lang="en-US" sz="800"/>
            <a:t>DC-</a:t>
          </a:r>
          <a:r>
            <a:rPr lang="ru-RU" sz="800"/>
            <a:t>инверторная дренажная помпа;</a:t>
          </a:r>
        </a:p>
        <a:p>
          <a:r>
            <a:rPr lang="ru-RU" sz="800"/>
            <a:t>7 скоростей работы;</a:t>
          </a:r>
        </a:p>
        <a:p>
          <a:r>
            <a:rPr lang="ru-RU" sz="800"/>
            <a:t>настройка температуры ±0.5°С;</a:t>
          </a:r>
        </a:p>
      </xdr:txBody>
    </xdr:sp>
    <xdr:clientData/>
  </xdr:twoCellAnchor>
  <xdr:twoCellAnchor>
    <xdr:from>
      <xdr:col>0</xdr:col>
      <xdr:colOff>2062249</xdr:colOff>
      <xdr:row>125</xdr:row>
      <xdr:rowOff>97675</xdr:rowOff>
    </xdr:from>
    <xdr:to>
      <xdr:col>2</xdr:col>
      <xdr:colOff>619298</xdr:colOff>
      <xdr:row>125</xdr:row>
      <xdr:rowOff>726325</xdr:rowOff>
    </xdr:to>
    <xdr:sp macro="" textlink="">
      <xdr:nvSpPr>
        <xdr:cNvPr id="58" name="TextBox 57">
          <a:extLst>
            <a:ext uri="{FF2B5EF4-FFF2-40B4-BE49-F238E27FC236}">
              <a16:creationId xmlns:a16="http://schemas.microsoft.com/office/drawing/2014/main" id="{19A10843-B041-4298-BF8A-0A8211787DDD}"/>
            </a:ext>
          </a:extLst>
        </xdr:cNvPr>
        <xdr:cNvSpPr txBox="1"/>
      </xdr:nvSpPr>
      <xdr:spPr>
        <a:xfrm>
          <a:off x="2062249" y="31634950"/>
          <a:ext cx="2014624" cy="62865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ru-RU" sz="800"/>
            <a:t>контроль влажности воздуха </a:t>
          </a:r>
          <a:br>
            <a:rPr lang="ru-RU" sz="800"/>
          </a:br>
          <a:r>
            <a:rPr lang="ru-RU" sz="800"/>
            <a:t>(от 35 до 75%);</a:t>
          </a:r>
        </a:p>
        <a:p>
          <a:r>
            <a:rPr lang="ru-RU" sz="800"/>
            <a:t>дистанционное включение/выключение;</a:t>
          </a:r>
        </a:p>
        <a:p>
          <a:r>
            <a:rPr lang="ru-RU" sz="800"/>
            <a:t>вывод сигнала аварии;</a:t>
          </a:r>
        </a:p>
      </xdr:txBody>
    </xdr:sp>
    <xdr:clientData/>
  </xdr:twoCellAnchor>
  <xdr:twoCellAnchor>
    <xdr:from>
      <xdr:col>3</xdr:col>
      <xdr:colOff>2425</xdr:colOff>
      <xdr:row>125</xdr:row>
      <xdr:rowOff>107200</xdr:rowOff>
    </xdr:from>
    <xdr:to>
      <xdr:col>5</xdr:col>
      <xdr:colOff>518679</xdr:colOff>
      <xdr:row>125</xdr:row>
      <xdr:rowOff>726325</xdr:rowOff>
    </xdr:to>
    <xdr:sp macro="" textlink="">
      <xdr:nvSpPr>
        <xdr:cNvPr id="59" name="TextBox 58">
          <a:extLst>
            <a:ext uri="{FF2B5EF4-FFF2-40B4-BE49-F238E27FC236}">
              <a16:creationId xmlns:a16="http://schemas.microsoft.com/office/drawing/2014/main" id="{07453CBC-747E-4D6D-95A1-555D7B860E94}"/>
            </a:ext>
          </a:extLst>
        </xdr:cNvPr>
        <xdr:cNvSpPr txBox="1"/>
      </xdr:nvSpPr>
      <xdr:spPr>
        <a:xfrm>
          <a:off x="4164850" y="31644475"/>
          <a:ext cx="2021204" cy="6191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ru-RU" sz="800"/>
            <a:t>проводной пульт управления </a:t>
          </a:r>
          <a:r>
            <a:rPr lang="en-US" sz="800"/>
            <a:t>WDC3-86S </a:t>
          </a:r>
          <a:r>
            <a:rPr lang="ru-RU" sz="800"/>
            <a:t>в комплекте</a:t>
          </a:r>
          <a:r>
            <a:rPr lang="en-US" sz="800"/>
            <a:t>.</a:t>
          </a:r>
        </a:p>
      </xdr:txBody>
    </xdr:sp>
    <xdr:clientData/>
  </xdr:twoCellAnchor>
  <xdr:twoCellAnchor>
    <xdr:from>
      <xdr:col>0</xdr:col>
      <xdr:colOff>62345</xdr:colOff>
      <xdr:row>137</xdr:row>
      <xdr:rowOff>41563</xdr:rowOff>
    </xdr:from>
    <xdr:to>
      <xdr:col>0</xdr:col>
      <xdr:colOff>2092035</xdr:colOff>
      <xdr:row>137</xdr:row>
      <xdr:rowOff>660688</xdr:rowOff>
    </xdr:to>
    <xdr:sp macro="" textlink="">
      <xdr:nvSpPr>
        <xdr:cNvPr id="60" name="TextBox 59">
          <a:extLst>
            <a:ext uri="{FF2B5EF4-FFF2-40B4-BE49-F238E27FC236}">
              <a16:creationId xmlns:a16="http://schemas.microsoft.com/office/drawing/2014/main" id="{B5EC04BF-63D9-4D8D-9DAE-4CBDA3D64C3C}"/>
            </a:ext>
          </a:extLst>
        </xdr:cNvPr>
        <xdr:cNvSpPr txBox="1"/>
      </xdr:nvSpPr>
      <xdr:spPr>
        <a:xfrm>
          <a:off x="62345" y="34398238"/>
          <a:ext cx="2029690" cy="6191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800"/>
            <a:t>DC-</a:t>
          </a:r>
          <a:r>
            <a:rPr lang="ru-RU" sz="800"/>
            <a:t>инверторный мотор вентилятора;</a:t>
          </a:r>
        </a:p>
        <a:p>
          <a:r>
            <a:rPr lang="en-US" sz="800"/>
            <a:t>DC-</a:t>
          </a:r>
          <a:r>
            <a:rPr lang="ru-RU" sz="800"/>
            <a:t>инверторная дренажная помпа;</a:t>
          </a:r>
        </a:p>
        <a:p>
          <a:r>
            <a:rPr lang="ru-RU" sz="800"/>
            <a:t>7 скоростей работы;</a:t>
          </a:r>
        </a:p>
        <a:p>
          <a:r>
            <a:rPr lang="ru-RU" sz="800"/>
            <a:t>настройка температуры ±0.5°С;</a:t>
          </a:r>
        </a:p>
      </xdr:txBody>
    </xdr:sp>
    <xdr:clientData/>
  </xdr:twoCellAnchor>
  <xdr:twoCellAnchor>
    <xdr:from>
      <xdr:col>0</xdr:col>
      <xdr:colOff>2092035</xdr:colOff>
      <xdr:row>137</xdr:row>
      <xdr:rowOff>41563</xdr:rowOff>
    </xdr:from>
    <xdr:to>
      <xdr:col>2</xdr:col>
      <xdr:colOff>649084</xdr:colOff>
      <xdr:row>137</xdr:row>
      <xdr:rowOff>670213</xdr:rowOff>
    </xdr:to>
    <xdr:sp macro="" textlink="">
      <xdr:nvSpPr>
        <xdr:cNvPr id="61" name="TextBox 60">
          <a:extLst>
            <a:ext uri="{FF2B5EF4-FFF2-40B4-BE49-F238E27FC236}">
              <a16:creationId xmlns:a16="http://schemas.microsoft.com/office/drawing/2014/main" id="{D8CD1239-F4FE-41A4-84F4-1033EA8D8EE1}"/>
            </a:ext>
          </a:extLst>
        </xdr:cNvPr>
        <xdr:cNvSpPr txBox="1"/>
      </xdr:nvSpPr>
      <xdr:spPr>
        <a:xfrm>
          <a:off x="2092035" y="34398238"/>
          <a:ext cx="2014624" cy="62865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ru-RU" sz="800"/>
            <a:t>контроль влажности воздуха </a:t>
          </a:r>
          <a:br>
            <a:rPr lang="ru-RU" sz="800"/>
          </a:br>
          <a:r>
            <a:rPr lang="ru-RU" sz="800"/>
            <a:t>(от 35 до 75%);</a:t>
          </a:r>
        </a:p>
        <a:p>
          <a:r>
            <a:rPr lang="ru-RU" sz="800"/>
            <a:t>дистанционное включение/выключение;</a:t>
          </a:r>
        </a:p>
        <a:p>
          <a:r>
            <a:rPr lang="ru-RU" sz="800"/>
            <a:t>вывод сигнала аварии;</a:t>
          </a:r>
        </a:p>
      </xdr:txBody>
    </xdr:sp>
    <xdr:clientData/>
  </xdr:twoCellAnchor>
  <xdr:twoCellAnchor>
    <xdr:from>
      <xdr:col>3</xdr:col>
      <xdr:colOff>32211</xdr:colOff>
      <xdr:row>137</xdr:row>
      <xdr:rowOff>51088</xdr:rowOff>
    </xdr:from>
    <xdr:to>
      <xdr:col>5</xdr:col>
      <xdr:colOff>548465</xdr:colOff>
      <xdr:row>137</xdr:row>
      <xdr:rowOff>670213</xdr:rowOff>
    </xdr:to>
    <xdr:sp macro="" textlink="">
      <xdr:nvSpPr>
        <xdr:cNvPr id="62" name="TextBox 61">
          <a:extLst>
            <a:ext uri="{FF2B5EF4-FFF2-40B4-BE49-F238E27FC236}">
              <a16:creationId xmlns:a16="http://schemas.microsoft.com/office/drawing/2014/main" id="{E6FE52EB-759B-4BC8-8AA1-AF4E2CB0AA1E}"/>
            </a:ext>
          </a:extLst>
        </xdr:cNvPr>
        <xdr:cNvSpPr txBox="1"/>
      </xdr:nvSpPr>
      <xdr:spPr>
        <a:xfrm>
          <a:off x="4194636" y="34407763"/>
          <a:ext cx="2021204" cy="6191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ru-RU" sz="800"/>
            <a:t>проводной пульт управления </a:t>
          </a:r>
          <a:r>
            <a:rPr lang="en-US" sz="800"/>
            <a:t>WDC3-86S </a:t>
          </a:r>
          <a:r>
            <a:rPr lang="ru-RU" sz="800"/>
            <a:t>в комплекте</a:t>
          </a:r>
          <a:r>
            <a:rPr lang="en-US" sz="800"/>
            <a:t>.</a:t>
          </a:r>
        </a:p>
      </xdr:txBody>
    </xdr:sp>
    <xdr:clientData/>
  </xdr:twoCellAnchor>
  <xdr:twoCellAnchor>
    <xdr:from>
      <xdr:col>0</xdr:col>
      <xdr:colOff>48491</xdr:colOff>
      <xdr:row>152</xdr:row>
      <xdr:rowOff>34636</xdr:rowOff>
    </xdr:from>
    <xdr:to>
      <xdr:col>0</xdr:col>
      <xdr:colOff>2078181</xdr:colOff>
      <xdr:row>152</xdr:row>
      <xdr:rowOff>653761</xdr:rowOff>
    </xdr:to>
    <xdr:sp macro="" textlink="">
      <xdr:nvSpPr>
        <xdr:cNvPr id="63" name="TextBox 62">
          <a:extLst>
            <a:ext uri="{FF2B5EF4-FFF2-40B4-BE49-F238E27FC236}">
              <a16:creationId xmlns:a16="http://schemas.microsoft.com/office/drawing/2014/main" id="{5E13829A-1385-4AB3-8BDC-AA0122C6F0FA}"/>
            </a:ext>
          </a:extLst>
        </xdr:cNvPr>
        <xdr:cNvSpPr txBox="1"/>
      </xdr:nvSpPr>
      <xdr:spPr>
        <a:xfrm>
          <a:off x="48491" y="37610761"/>
          <a:ext cx="2029690" cy="6191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800"/>
            <a:t>DC-</a:t>
          </a:r>
          <a:r>
            <a:rPr lang="ru-RU" sz="800"/>
            <a:t>инверторный мотор вентилятора;</a:t>
          </a:r>
        </a:p>
        <a:p>
          <a:r>
            <a:rPr lang="en-US" sz="800"/>
            <a:t>DC-</a:t>
          </a:r>
          <a:r>
            <a:rPr lang="ru-RU" sz="800"/>
            <a:t>инверторная дренажная помпа;</a:t>
          </a:r>
        </a:p>
        <a:p>
          <a:r>
            <a:rPr lang="ru-RU" sz="800"/>
            <a:t>7 скоростей работы;</a:t>
          </a:r>
        </a:p>
        <a:p>
          <a:r>
            <a:rPr lang="ru-RU" sz="800"/>
            <a:t>настройка температуры ±0.5°С;</a:t>
          </a:r>
        </a:p>
      </xdr:txBody>
    </xdr:sp>
    <xdr:clientData/>
  </xdr:twoCellAnchor>
  <xdr:twoCellAnchor>
    <xdr:from>
      <xdr:col>0</xdr:col>
      <xdr:colOff>2078181</xdr:colOff>
      <xdr:row>152</xdr:row>
      <xdr:rowOff>34636</xdr:rowOff>
    </xdr:from>
    <xdr:to>
      <xdr:col>2</xdr:col>
      <xdr:colOff>635230</xdr:colOff>
      <xdr:row>152</xdr:row>
      <xdr:rowOff>663286</xdr:rowOff>
    </xdr:to>
    <xdr:sp macro="" textlink="">
      <xdr:nvSpPr>
        <xdr:cNvPr id="64" name="TextBox 63">
          <a:extLst>
            <a:ext uri="{FF2B5EF4-FFF2-40B4-BE49-F238E27FC236}">
              <a16:creationId xmlns:a16="http://schemas.microsoft.com/office/drawing/2014/main" id="{2C795B4A-CFD7-4316-A71E-A5C28EEDEFA6}"/>
            </a:ext>
          </a:extLst>
        </xdr:cNvPr>
        <xdr:cNvSpPr txBox="1"/>
      </xdr:nvSpPr>
      <xdr:spPr>
        <a:xfrm>
          <a:off x="2078181" y="37610761"/>
          <a:ext cx="2014624" cy="62865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ru-RU" sz="800"/>
            <a:t>контроль влажности воздуха </a:t>
          </a:r>
          <a:br>
            <a:rPr lang="ru-RU" sz="800"/>
          </a:br>
          <a:r>
            <a:rPr lang="ru-RU" sz="800"/>
            <a:t>(от 35 до 75%);</a:t>
          </a:r>
        </a:p>
        <a:p>
          <a:r>
            <a:rPr lang="ru-RU" sz="800"/>
            <a:t>дистанционное включение/выключение;</a:t>
          </a:r>
        </a:p>
        <a:p>
          <a:r>
            <a:rPr lang="ru-RU" sz="800"/>
            <a:t>вывод сигнала аварии;</a:t>
          </a:r>
        </a:p>
      </xdr:txBody>
    </xdr:sp>
    <xdr:clientData/>
  </xdr:twoCellAnchor>
  <xdr:twoCellAnchor>
    <xdr:from>
      <xdr:col>3</xdr:col>
      <xdr:colOff>18357</xdr:colOff>
      <xdr:row>152</xdr:row>
      <xdr:rowOff>44161</xdr:rowOff>
    </xdr:from>
    <xdr:to>
      <xdr:col>5</xdr:col>
      <xdr:colOff>534611</xdr:colOff>
      <xdr:row>152</xdr:row>
      <xdr:rowOff>663286</xdr:rowOff>
    </xdr:to>
    <xdr:sp macro="" textlink="">
      <xdr:nvSpPr>
        <xdr:cNvPr id="65" name="TextBox 64">
          <a:extLst>
            <a:ext uri="{FF2B5EF4-FFF2-40B4-BE49-F238E27FC236}">
              <a16:creationId xmlns:a16="http://schemas.microsoft.com/office/drawing/2014/main" id="{390F1E52-045A-4345-8222-CC307BE3878A}"/>
            </a:ext>
          </a:extLst>
        </xdr:cNvPr>
        <xdr:cNvSpPr txBox="1"/>
      </xdr:nvSpPr>
      <xdr:spPr>
        <a:xfrm>
          <a:off x="4180782" y="37620286"/>
          <a:ext cx="2021204" cy="6191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ru-RU" sz="800"/>
            <a:t>проводной пульт управления </a:t>
          </a:r>
          <a:r>
            <a:rPr lang="en-US" sz="800"/>
            <a:t>WDC3-86S </a:t>
          </a:r>
          <a:r>
            <a:rPr lang="ru-RU" sz="800"/>
            <a:t>в комплекте</a:t>
          </a:r>
          <a:r>
            <a:rPr lang="en-US" sz="800"/>
            <a:t>.</a:t>
          </a:r>
        </a:p>
      </xdr:txBody>
    </xdr:sp>
    <xdr:clientData/>
  </xdr:twoCellAnchor>
  <xdr:twoCellAnchor>
    <xdr:from>
      <xdr:col>0</xdr:col>
      <xdr:colOff>27709</xdr:colOff>
      <xdr:row>170</xdr:row>
      <xdr:rowOff>62347</xdr:rowOff>
    </xdr:from>
    <xdr:to>
      <xdr:col>0</xdr:col>
      <xdr:colOff>2057399</xdr:colOff>
      <xdr:row>170</xdr:row>
      <xdr:rowOff>681472</xdr:rowOff>
    </xdr:to>
    <xdr:sp macro="" textlink="">
      <xdr:nvSpPr>
        <xdr:cNvPr id="66" name="TextBox 65">
          <a:extLst>
            <a:ext uri="{FF2B5EF4-FFF2-40B4-BE49-F238E27FC236}">
              <a16:creationId xmlns:a16="http://schemas.microsoft.com/office/drawing/2014/main" id="{A035413A-93C1-44D8-B9C0-B5E378400FF6}"/>
            </a:ext>
          </a:extLst>
        </xdr:cNvPr>
        <xdr:cNvSpPr txBox="1"/>
      </xdr:nvSpPr>
      <xdr:spPr>
        <a:xfrm>
          <a:off x="27709" y="41296072"/>
          <a:ext cx="2029690" cy="6191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800"/>
            <a:t>DC-</a:t>
          </a:r>
          <a:r>
            <a:rPr lang="ru-RU" sz="800"/>
            <a:t>инверторный мотор вентилятора;</a:t>
          </a:r>
        </a:p>
        <a:p>
          <a:r>
            <a:rPr lang="en-US" sz="800"/>
            <a:t>DC-</a:t>
          </a:r>
          <a:r>
            <a:rPr lang="ru-RU" sz="800"/>
            <a:t>инверторная дренажная помпа;</a:t>
          </a:r>
        </a:p>
        <a:p>
          <a:r>
            <a:rPr lang="ru-RU" sz="800"/>
            <a:t>7 скоростей работы;</a:t>
          </a:r>
        </a:p>
        <a:p>
          <a:r>
            <a:rPr lang="ru-RU" sz="800"/>
            <a:t>настройка температуры ±0.5°С;</a:t>
          </a:r>
        </a:p>
      </xdr:txBody>
    </xdr:sp>
    <xdr:clientData/>
  </xdr:twoCellAnchor>
  <xdr:twoCellAnchor>
    <xdr:from>
      <xdr:col>0</xdr:col>
      <xdr:colOff>2057399</xdr:colOff>
      <xdr:row>170</xdr:row>
      <xdr:rowOff>62347</xdr:rowOff>
    </xdr:from>
    <xdr:to>
      <xdr:col>2</xdr:col>
      <xdr:colOff>614448</xdr:colOff>
      <xdr:row>170</xdr:row>
      <xdr:rowOff>690997</xdr:rowOff>
    </xdr:to>
    <xdr:sp macro="" textlink="">
      <xdr:nvSpPr>
        <xdr:cNvPr id="67" name="TextBox 66">
          <a:extLst>
            <a:ext uri="{FF2B5EF4-FFF2-40B4-BE49-F238E27FC236}">
              <a16:creationId xmlns:a16="http://schemas.microsoft.com/office/drawing/2014/main" id="{039F281E-6C10-4A5E-8E86-8611AB056B04}"/>
            </a:ext>
          </a:extLst>
        </xdr:cNvPr>
        <xdr:cNvSpPr txBox="1"/>
      </xdr:nvSpPr>
      <xdr:spPr>
        <a:xfrm>
          <a:off x="2057399" y="41296072"/>
          <a:ext cx="2014624" cy="62865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ru-RU" sz="800"/>
            <a:t>контроль влажности воздуха </a:t>
          </a:r>
          <a:br>
            <a:rPr lang="ru-RU" sz="800"/>
          </a:br>
          <a:r>
            <a:rPr lang="ru-RU" sz="800"/>
            <a:t>(от 35 до 75%);</a:t>
          </a:r>
        </a:p>
        <a:p>
          <a:r>
            <a:rPr lang="ru-RU" sz="800"/>
            <a:t>дистанционное включение/выключение;</a:t>
          </a:r>
        </a:p>
        <a:p>
          <a:r>
            <a:rPr lang="ru-RU" sz="800"/>
            <a:t>вывод сигнала аварии;</a:t>
          </a:r>
        </a:p>
      </xdr:txBody>
    </xdr:sp>
    <xdr:clientData/>
  </xdr:twoCellAnchor>
  <xdr:twoCellAnchor>
    <xdr:from>
      <xdr:col>2</xdr:col>
      <xdr:colOff>724939</xdr:colOff>
      <xdr:row>170</xdr:row>
      <xdr:rowOff>71872</xdr:rowOff>
    </xdr:from>
    <xdr:to>
      <xdr:col>5</xdr:col>
      <xdr:colOff>513829</xdr:colOff>
      <xdr:row>170</xdr:row>
      <xdr:rowOff>690997</xdr:rowOff>
    </xdr:to>
    <xdr:sp macro="" textlink="">
      <xdr:nvSpPr>
        <xdr:cNvPr id="68" name="TextBox 67">
          <a:extLst>
            <a:ext uri="{FF2B5EF4-FFF2-40B4-BE49-F238E27FC236}">
              <a16:creationId xmlns:a16="http://schemas.microsoft.com/office/drawing/2014/main" id="{D7D5E4F9-DC3B-4727-86EB-B4E62C4A06AB}"/>
            </a:ext>
          </a:extLst>
        </xdr:cNvPr>
        <xdr:cNvSpPr txBox="1"/>
      </xdr:nvSpPr>
      <xdr:spPr>
        <a:xfrm>
          <a:off x="4163464" y="41305597"/>
          <a:ext cx="2017740" cy="6191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ru-RU" sz="800"/>
            <a:t>беспроводной пульт управления </a:t>
          </a:r>
          <a:r>
            <a:rPr lang="en-US" sz="800"/>
            <a:t>RM12F1 </a:t>
          </a:r>
          <a:r>
            <a:rPr lang="ru-RU" sz="800"/>
            <a:t>в комплекте</a:t>
          </a:r>
          <a:r>
            <a:rPr lang="en-US" sz="800"/>
            <a:t>.</a:t>
          </a:r>
        </a:p>
      </xdr:txBody>
    </xdr:sp>
    <xdr:clientData/>
  </xdr:twoCellAnchor>
  <xdr:twoCellAnchor>
    <xdr:from>
      <xdr:col>0</xdr:col>
      <xdr:colOff>0</xdr:colOff>
      <xdr:row>180</xdr:row>
      <xdr:rowOff>41562</xdr:rowOff>
    </xdr:from>
    <xdr:to>
      <xdr:col>0</xdr:col>
      <xdr:colOff>2029690</xdr:colOff>
      <xdr:row>180</xdr:row>
      <xdr:rowOff>660687</xdr:rowOff>
    </xdr:to>
    <xdr:sp macro="" textlink="">
      <xdr:nvSpPr>
        <xdr:cNvPr id="69" name="TextBox 68">
          <a:extLst>
            <a:ext uri="{FF2B5EF4-FFF2-40B4-BE49-F238E27FC236}">
              <a16:creationId xmlns:a16="http://schemas.microsoft.com/office/drawing/2014/main" id="{CF79E7DF-F5ED-48A3-B80F-F82572661BD9}"/>
            </a:ext>
          </a:extLst>
        </xdr:cNvPr>
        <xdr:cNvSpPr txBox="1"/>
      </xdr:nvSpPr>
      <xdr:spPr>
        <a:xfrm>
          <a:off x="0" y="43694637"/>
          <a:ext cx="2029690" cy="6191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800"/>
            <a:t>DC-</a:t>
          </a:r>
          <a:r>
            <a:rPr lang="ru-RU" sz="800"/>
            <a:t>инверторный мотор вентилятора;</a:t>
          </a:r>
        </a:p>
        <a:p>
          <a:r>
            <a:rPr lang="en-US" sz="800"/>
            <a:t>DC-</a:t>
          </a:r>
          <a:r>
            <a:rPr lang="ru-RU" sz="800"/>
            <a:t>инверторная дренажная помпа;</a:t>
          </a:r>
        </a:p>
        <a:p>
          <a:r>
            <a:rPr lang="ru-RU" sz="800"/>
            <a:t>7 скоростей работы;</a:t>
          </a:r>
        </a:p>
        <a:p>
          <a:r>
            <a:rPr lang="ru-RU" sz="800"/>
            <a:t>настройка температуры ±0.5°С;</a:t>
          </a:r>
        </a:p>
      </xdr:txBody>
    </xdr:sp>
    <xdr:clientData/>
  </xdr:twoCellAnchor>
  <xdr:twoCellAnchor>
    <xdr:from>
      <xdr:col>0</xdr:col>
      <xdr:colOff>2029690</xdr:colOff>
      <xdr:row>180</xdr:row>
      <xdr:rowOff>41562</xdr:rowOff>
    </xdr:from>
    <xdr:to>
      <xdr:col>2</xdr:col>
      <xdr:colOff>586739</xdr:colOff>
      <xdr:row>180</xdr:row>
      <xdr:rowOff>670212</xdr:rowOff>
    </xdr:to>
    <xdr:sp macro="" textlink="">
      <xdr:nvSpPr>
        <xdr:cNvPr id="70" name="TextBox 69">
          <a:extLst>
            <a:ext uri="{FF2B5EF4-FFF2-40B4-BE49-F238E27FC236}">
              <a16:creationId xmlns:a16="http://schemas.microsoft.com/office/drawing/2014/main" id="{B017E287-C4D3-4ADA-A96D-BD36DF897328}"/>
            </a:ext>
          </a:extLst>
        </xdr:cNvPr>
        <xdr:cNvSpPr txBox="1"/>
      </xdr:nvSpPr>
      <xdr:spPr>
        <a:xfrm>
          <a:off x="2029690" y="43694637"/>
          <a:ext cx="2014624" cy="62865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ru-RU" sz="800"/>
            <a:t>контроль влажности воздуха </a:t>
          </a:r>
          <a:br>
            <a:rPr lang="ru-RU" sz="800"/>
          </a:br>
          <a:r>
            <a:rPr lang="ru-RU" sz="800"/>
            <a:t>(от 35 до 75%);</a:t>
          </a:r>
        </a:p>
        <a:p>
          <a:r>
            <a:rPr lang="ru-RU" sz="800"/>
            <a:t>дистанционное включение/выключение;</a:t>
          </a:r>
        </a:p>
        <a:p>
          <a:r>
            <a:rPr lang="ru-RU" sz="800"/>
            <a:t>вывод сигнала аварии;</a:t>
          </a:r>
        </a:p>
      </xdr:txBody>
    </xdr:sp>
    <xdr:clientData/>
  </xdr:twoCellAnchor>
  <xdr:twoCellAnchor>
    <xdr:from>
      <xdr:col>2</xdr:col>
      <xdr:colOff>697230</xdr:colOff>
      <xdr:row>180</xdr:row>
      <xdr:rowOff>51087</xdr:rowOff>
    </xdr:from>
    <xdr:to>
      <xdr:col>5</xdr:col>
      <xdr:colOff>486120</xdr:colOff>
      <xdr:row>180</xdr:row>
      <xdr:rowOff>670212</xdr:rowOff>
    </xdr:to>
    <xdr:sp macro="" textlink="">
      <xdr:nvSpPr>
        <xdr:cNvPr id="71" name="TextBox 70">
          <a:extLst>
            <a:ext uri="{FF2B5EF4-FFF2-40B4-BE49-F238E27FC236}">
              <a16:creationId xmlns:a16="http://schemas.microsoft.com/office/drawing/2014/main" id="{2B61D138-18AD-43E4-85B9-054932FB5E71}"/>
            </a:ext>
          </a:extLst>
        </xdr:cNvPr>
        <xdr:cNvSpPr txBox="1"/>
      </xdr:nvSpPr>
      <xdr:spPr>
        <a:xfrm>
          <a:off x="4154805" y="43704162"/>
          <a:ext cx="1998690" cy="6191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ru-RU" sz="800"/>
            <a:t>беспроводной пульт управления </a:t>
          </a:r>
          <a:r>
            <a:rPr lang="en-US" sz="800"/>
            <a:t>RM12F1 </a:t>
          </a:r>
          <a:r>
            <a:rPr lang="ru-RU" sz="800"/>
            <a:t>в комплекте</a:t>
          </a:r>
          <a:r>
            <a:rPr lang="en-US" sz="800"/>
            <a:t>.</a:t>
          </a:r>
        </a:p>
      </xdr:txBody>
    </xdr:sp>
    <xdr:clientData/>
  </xdr:twoCellAnchor>
  <xdr:twoCellAnchor>
    <xdr:from>
      <xdr:col>0</xdr:col>
      <xdr:colOff>55416</xdr:colOff>
      <xdr:row>188</xdr:row>
      <xdr:rowOff>27709</xdr:rowOff>
    </xdr:from>
    <xdr:to>
      <xdr:col>0</xdr:col>
      <xdr:colOff>2085106</xdr:colOff>
      <xdr:row>188</xdr:row>
      <xdr:rowOff>646834</xdr:rowOff>
    </xdr:to>
    <xdr:sp macro="" textlink="">
      <xdr:nvSpPr>
        <xdr:cNvPr id="72" name="TextBox 71">
          <a:extLst>
            <a:ext uri="{FF2B5EF4-FFF2-40B4-BE49-F238E27FC236}">
              <a16:creationId xmlns:a16="http://schemas.microsoft.com/office/drawing/2014/main" id="{3772F511-00D6-493E-8ECF-D29E72BC957F}"/>
            </a:ext>
          </a:extLst>
        </xdr:cNvPr>
        <xdr:cNvSpPr txBox="1"/>
      </xdr:nvSpPr>
      <xdr:spPr>
        <a:xfrm>
          <a:off x="55416" y="45757234"/>
          <a:ext cx="2029690" cy="6191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800"/>
            <a:t>DC-</a:t>
          </a:r>
          <a:r>
            <a:rPr lang="ru-RU" sz="800"/>
            <a:t>инверторный мотор вентилятора;</a:t>
          </a:r>
        </a:p>
        <a:p>
          <a:r>
            <a:rPr lang="en-US" sz="800"/>
            <a:t>DC-</a:t>
          </a:r>
          <a:r>
            <a:rPr lang="ru-RU" sz="800"/>
            <a:t>инверторная дренажная помпа;</a:t>
          </a:r>
        </a:p>
        <a:p>
          <a:r>
            <a:rPr lang="ru-RU" sz="800"/>
            <a:t>7 скоростей работы;</a:t>
          </a:r>
        </a:p>
        <a:p>
          <a:r>
            <a:rPr lang="ru-RU" sz="800"/>
            <a:t>настройка температуры ±0.5°С;</a:t>
          </a:r>
        </a:p>
      </xdr:txBody>
    </xdr:sp>
    <xdr:clientData/>
  </xdr:twoCellAnchor>
  <xdr:twoCellAnchor>
    <xdr:from>
      <xdr:col>0</xdr:col>
      <xdr:colOff>2085106</xdr:colOff>
      <xdr:row>188</xdr:row>
      <xdr:rowOff>27709</xdr:rowOff>
    </xdr:from>
    <xdr:to>
      <xdr:col>2</xdr:col>
      <xdr:colOff>642155</xdr:colOff>
      <xdr:row>188</xdr:row>
      <xdr:rowOff>656359</xdr:rowOff>
    </xdr:to>
    <xdr:sp macro="" textlink="">
      <xdr:nvSpPr>
        <xdr:cNvPr id="73" name="TextBox 72">
          <a:extLst>
            <a:ext uri="{FF2B5EF4-FFF2-40B4-BE49-F238E27FC236}">
              <a16:creationId xmlns:a16="http://schemas.microsoft.com/office/drawing/2014/main" id="{2A66E56F-E420-4911-A6F0-37B203F7F858}"/>
            </a:ext>
          </a:extLst>
        </xdr:cNvPr>
        <xdr:cNvSpPr txBox="1"/>
      </xdr:nvSpPr>
      <xdr:spPr>
        <a:xfrm>
          <a:off x="2085106" y="45757234"/>
          <a:ext cx="2014624" cy="62865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ru-RU" sz="800">
              <a:solidFill>
                <a:schemeClr val="dk1"/>
              </a:solidFill>
              <a:latin typeface="+mn-lt"/>
              <a:ea typeface="+mn-ea"/>
              <a:cs typeface="+mn-cs"/>
            </a:rPr>
            <a:t>дистанционное включение/выключение;</a:t>
          </a:r>
        </a:p>
        <a:p>
          <a:r>
            <a:rPr lang="ru-RU" sz="800">
              <a:solidFill>
                <a:schemeClr val="dk1"/>
              </a:solidFill>
              <a:latin typeface="+mn-lt"/>
              <a:ea typeface="+mn-ea"/>
              <a:cs typeface="+mn-cs"/>
            </a:rPr>
            <a:t>вывод сигнала аварии;</a:t>
          </a:r>
          <a:endParaRPr lang="en-US" sz="80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-RU" sz="800">
              <a:solidFill>
                <a:schemeClr val="dk1"/>
              </a:solidFill>
              <a:latin typeface="+mn-lt"/>
              <a:ea typeface="+mn-ea"/>
              <a:cs typeface="+mn-cs"/>
            </a:rPr>
            <a:t>беспроводной пульт управления </a:t>
          </a:r>
          <a:r>
            <a:rPr lang="en-US" sz="800">
              <a:solidFill>
                <a:schemeClr val="dk1"/>
              </a:solidFill>
              <a:latin typeface="+mn-lt"/>
              <a:ea typeface="+mn-ea"/>
              <a:cs typeface="+mn-cs"/>
            </a:rPr>
            <a:t>RM12F1 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-RU" sz="800">
              <a:solidFill>
                <a:schemeClr val="dk1"/>
              </a:solidFill>
              <a:latin typeface="+mn-lt"/>
              <a:ea typeface="+mn-ea"/>
              <a:cs typeface="+mn-cs"/>
            </a:rPr>
            <a:t>в комплекте</a:t>
          </a:r>
          <a:r>
            <a:rPr lang="en-US" sz="800">
              <a:solidFill>
                <a:schemeClr val="dk1"/>
              </a:solidFill>
              <a:latin typeface="+mn-lt"/>
              <a:ea typeface="+mn-ea"/>
              <a:cs typeface="+mn-cs"/>
            </a:rPr>
            <a:t>.</a:t>
          </a:r>
          <a:endParaRPr lang="ru-RU" sz="80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endParaRPr lang="ru-RU" sz="800">
            <a:solidFill>
              <a:schemeClr val="dk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3</xdr:col>
      <xdr:colOff>25282</xdr:colOff>
      <xdr:row>188</xdr:row>
      <xdr:rowOff>37234</xdr:rowOff>
    </xdr:from>
    <xdr:to>
      <xdr:col>5</xdr:col>
      <xdr:colOff>541536</xdr:colOff>
      <xdr:row>188</xdr:row>
      <xdr:rowOff>656359</xdr:rowOff>
    </xdr:to>
    <xdr:sp macro="" textlink="">
      <xdr:nvSpPr>
        <xdr:cNvPr id="74" name="TextBox 73">
          <a:extLst>
            <a:ext uri="{FF2B5EF4-FFF2-40B4-BE49-F238E27FC236}">
              <a16:creationId xmlns:a16="http://schemas.microsoft.com/office/drawing/2014/main" id="{0A575888-7F93-4EFD-BAEC-58C0828ACF2A}"/>
            </a:ext>
          </a:extLst>
        </xdr:cNvPr>
        <xdr:cNvSpPr txBox="1"/>
      </xdr:nvSpPr>
      <xdr:spPr>
        <a:xfrm>
          <a:off x="4187707" y="45766759"/>
          <a:ext cx="2021204" cy="6191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ru-RU" sz="800"/>
            <a:t>Декоративная панель в комплект не входит.</a:t>
          </a:r>
          <a:endParaRPr lang="en-US" sz="800"/>
        </a:p>
      </xdr:txBody>
    </xdr:sp>
    <xdr:clientData/>
  </xdr:twoCellAnchor>
  <xdr:twoCellAnchor>
    <xdr:from>
      <xdr:col>0</xdr:col>
      <xdr:colOff>27708</xdr:colOff>
      <xdr:row>200</xdr:row>
      <xdr:rowOff>62346</xdr:rowOff>
    </xdr:from>
    <xdr:to>
      <xdr:col>0</xdr:col>
      <xdr:colOff>2057398</xdr:colOff>
      <xdr:row>200</xdr:row>
      <xdr:rowOff>681471</xdr:rowOff>
    </xdr:to>
    <xdr:sp macro="" textlink="">
      <xdr:nvSpPr>
        <xdr:cNvPr id="75" name="TextBox 74">
          <a:extLst>
            <a:ext uri="{FF2B5EF4-FFF2-40B4-BE49-F238E27FC236}">
              <a16:creationId xmlns:a16="http://schemas.microsoft.com/office/drawing/2014/main" id="{D498E66A-0017-4E30-A1CF-44E7E19BA0AA}"/>
            </a:ext>
          </a:extLst>
        </xdr:cNvPr>
        <xdr:cNvSpPr txBox="1"/>
      </xdr:nvSpPr>
      <xdr:spPr>
        <a:xfrm>
          <a:off x="27708" y="49077996"/>
          <a:ext cx="2029690" cy="6191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800"/>
            <a:t>DC-</a:t>
          </a:r>
          <a:r>
            <a:rPr lang="ru-RU" sz="800"/>
            <a:t>инверторный мотор вентилятора;</a:t>
          </a:r>
        </a:p>
        <a:p>
          <a:r>
            <a:rPr lang="en-US" sz="800"/>
            <a:t>DC-</a:t>
          </a:r>
          <a:r>
            <a:rPr lang="ru-RU" sz="800"/>
            <a:t>инверторная дренажная помпа;</a:t>
          </a:r>
        </a:p>
        <a:p>
          <a:r>
            <a:rPr lang="ru-RU" sz="800"/>
            <a:t>7 скоростей работы;</a:t>
          </a:r>
        </a:p>
        <a:p>
          <a:r>
            <a:rPr lang="ru-RU" sz="800"/>
            <a:t>настройка температуры ±0.5°С;</a:t>
          </a:r>
        </a:p>
      </xdr:txBody>
    </xdr:sp>
    <xdr:clientData/>
  </xdr:twoCellAnchor>
  <xdr:twoCellAnchor>
    <xdr:from>
      <xdr:col>0</xdr:col>
      <xdr:colOff>2057398</xdr:colOff>
      <xdr:row>200</xdr:row>
      <xdr:rowOff>62346</xdr:rowOff>
    </xdr:from>
    <xdr:to>
      <xdr:col>2</xdr:col>
      <xdr:colOff>614447</xdr:colOff>
      <xdr:row>200</xdr:row>
      <xdr:rowOff>690996</xdr:rowOff>
    </xdr:to>
    <xdr:sp macro="" textlink="">
      <xdr:nvSpPr>
        <xdr:cNvPr id="76" name="TextBox 75">
          <a:extLst>
            <a:ext uri="{FF2B5EF4-FFF2-40B4-BE49-F238E27FC236}">
              <a16:creationId xmlns:a16="http://schemas.microsoft.com/office/drawing/2014/main" id="{AA701F20-53E3-40F3-8CDE-231CAC9159CE}"/>
            </a:ext>
          </a:extLst>
        </xdr:cNvPr>
        <xdr:cNvSpPr txBox="1"/>
      </xdr:nvSpPr>
      <xdr:spPr>
        <a:xfrm>
          <a:off x="2057398" y="49077996"/>
          <a:ext cx="2014624" cy="62865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ru-RU" sz="800">
              <a:solidFill>
                <a:schemeClr val="dk1"/>
              </a:solidFill>
              <a:latin typeface="+mn-lt"/>
              <a:ea typeface="+mn-ea"/>
              <a:cs typeface="+mn-cs"/>
            </a:rPr>
            <a:t>дистанционное включение/выключение;</a:t>
          </a:r>
        </a:p>
        <a:p>
          <a:r>
            <a:rPr lang="ru-RU" sz="800">
              <a:solidFill>
                <a:schemeClr val="dk1"/>
              </a:solidFill>
              <a:latin typeface="+mn-lt"/>
              <a:ea typeface="+mn-ea"/>
              <a:cs typeface="+mn-cs"/>
            </a:rPr>
            <a:t>вывод сигнала аварии;</a:t>
          </a:r>
          <a:endParaRPr lang="en-US" sz="80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-RU" sz="800">
              <a:solidFill>
                <a:schemeClr val="dk1"/>
              </a:solidFill>
              <a:latin typeface="+mn-lt"/>
              <a:ea typeface="+mn-ea"/>
              <a:cs typeface="+mn-cs"/>
            </a:rPr>
            <a:t>беспроводной пульт управления </a:t>
          </a:r>
          <a:r>
            <a:rPr lang="en-US" sz="800">
              <a:solidFill>
                <a:schemeClr val="dk1"/>
              </a:solidFill>
              <a:latin typeface="+mn-lt"/>
              <a:ea typeface="+mn-ea"/>
              <a:cs typeface="+mn-cs"/>
            </a:rPr>
            <a:t>RM12F1 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-RU" sz="800">
              <a:solidFill>
                <a:schemeClr val="dk1"/>
              </a:solidFill>
              <a:latin typeface="+mn-lt"/>
              <a:ea typeface="+mn-ea"/>
              <a:cs typeface="+mn-cs"/>
            </a:rPr>
            <a:t>в комплекте</a:t>
          </a:r>
          <a:r>
            <a:rPr lang="en-US" sz="800">
              <a:solidFill>
                <a:schemeClr val="dk1"/>
              </a:solidFill>
              <a:latin typeface="+mn-lt"/>
              <a:ea typeface="+mn-ea"/>
              <a:cs typeface="+mn-cs"/>
            </a:rPr>
            <a:t>.</a:t>
          </a:r>
          <a:endParaRPr lang="ru-RU" sz="80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endParaRPr lang="ru-RU" sz="800">
            <a:solidFill>
              <a:schemeClr val="dk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2</xdr:col>
      <xdr:colOff>724938</xdr:colOff>
      <xdr:row>200</xdr:row>
      <xdr:rowOff>71871</xdr:rowOff>
    </xdr:from>
    <xdr:to>
      <xdr:col>5</xdr:col>
      <xdr:colOff>513828</xdr:colOff>
      <xdr:row>200</xdr:row>
      <xdr:rowOff>690996</xdr:rowOff>
    </xdr:to>
    <xdr:sp macro="" textlink="">
      <xdr:nvSpPr>
        <xdr:cNvPr id="77" name="TextBox 76">
          <a:extLst>
            <a:ext uri="{FF2B5EF4-FFF2-40B4-BE49-F238E27FC236}">
              <a16:creationId xmlns:a16="http://schemas.microsoft.com/office/drawing/2014/main" id="{4653EC15-D0F6-48B9-A1BD-23BE1DCAFD07}"/>
            </a:ext>
          </a:extLst>
        </xdr:cNvPr>
        <xdr:cNvSpPr txBox="1"/>
      </xdr:nvSpPr>
      <xdr:spPr>
        <a:xfrm>
          <a:off x="4163463" y="49087521"/>
          <a:ext cx="2017740" cy="6191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ru-RU" sz="800"/>
            <a:t>Декоративная панель в комплект не входит.</a:t>
          </a:r>
          <a:endParaRPr lang="en-US" sz="800"/>
        </a:p>
      </xdr:txBody>
    </xdr:sp>
    <xdr:clientData/>
  </xdr:twoCellAnchor>
  <xdr:twoCellAnchor>
    <xdr:from>
      <xdr:col>0</xdr:col>
      <xdr:colOff>117764</xdr:colOff>
      <xdr:row>210</xdr:row>
      <xdr:rowOff>20782</xdr:rowOff>
    </xdr:from>
    <xdr:to>
      <xdr:col>0</xdr:col>
      <xdr:colOff>2147454</xdr:colOff>
      <xdr:row>210</xdr:row>
      <xdr:rowOff>639907</xdr:rowOff>
    </xdr:to>
    <xdr:sp macro="" textlink="">
      <xdr:nvSpPr>
        <xdr:cNvPr id="78" name="TextBox 77">
          <a:extLst>
            <a:ext uri="{FF2B5EF4-FFF2-40B4-BE49-F238E27FC236}">
              <a16:creationId xmlns:a16="http://schemas.microsoft.com/office/drawing/2014/main" id="{FA3FB7BA-BEC0-47ED-B7E6-DCA2E426BF37}"/>
            </a:ext>
          </a:extLst>
        </xdr:cNvPr>
        <xdr:cNvSpPr txBox="1"/>
      </xdr:nvSpPr>
      <xdr:spPr>
        <a:xfrm>
          <a:off x="117764" y="51722482"/>
          <a:ext cx="2029690" cy="6191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800"/>
            <a:t>DC-</a:t>
          </a:r>
          <a:r>
            <a:rPr lang="ru-RU" sz="800"/>
            <a:t>инверторный мотор вентилятора;</a:t>
          </a:r>
        </a:p>
        <a:p>
          <a:r>
            <a:rPr lang="ru-RU" sz="800"/>
            <a:t>7 скоростей работы;</a:t>
          </a:r>
        </a:p>
        <a:p>
          <a:r>
            <a:rPr lang="ru-RU" sz="800"/>
            <a:t>настройка температуры ±0.5°С;</a:t>
          </a:r>
        </a:p>
      </xdr:txBody>
    </xdr:sp>
    <xdr:clientData/>
  </xdr:twoCellAnchor>
  <xdr:twoCellAnchor>
    <xdr:from>
      <xdr:col>0</xdr:col>
      <xdr:colOff>2147454</xdr:colOff>
      <xdr:row>210</xdr:row>
      <xdr:rowOff>20782</xdr:rowOff>
    </xdr:from>
    <xdr:to>
      <xdr:col>2</xdr:col>
      <xdr:colOff>704503</xdr:colOff>
      <xdr:row>210</xdr:row>
      <xdr:rowOff>649432</xdr:rowOff>
    </xdr:to>
    <xdr:sp macro="" textlink="">
      <xdr:nvSpPr>
        <xdr:cNvPr id="79" name="TextBox 78">
          <a:extLst>
            <a:ext uri="{FF2B5EF4-FFF2-40B4-BE49-F238E27FC236}">
              <a16:creationId xmlns:a16="http://schemas.microsoft.com/office/drawing/2014/main" id="{12C742D5-6805-42FE-9173-846D69039E2B}"/>
            </a:ext>
          </a:extLst>
        </xdr:cNvPr>
        <xdr:cNvSpPr txBox="1"/>
      </xdr:nvSpPr>
      <xdr:spPr>
        <a:xfrm>
          <a:off x="2147454" y="51722482"/>
          <a:ext cx="2014624" cy="62865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ru-RU" sz="800"/>
            <a:t>контроль влажности воздуха </a:t>
          </a:r>
          <a:br>
            <a:rPr lang="ru-RU" sz="800"/>
          </a:br>
          <a:r>
            <a:rPr lang="ru-RU" sz="800"/>
            <a:t>(от 35 до 75%);</a:t>
          </a:r>
        </a:p>
        <a:p>
          <a:r>
            <a:rPr lang="ru-RU" sz="800"/>
            <a:t>дистанционное включение/выключение;</a:t>
          </a:r>
        </a:p>
        <a:p>
          <a:r>
            <a:rPr lang="ru-RU" sz="800"/>
            <a:t>вывод сигнала аварии;</a:t>
          </a:r>
        </a:p>
      </xdr:txBody>
    </xdr:sp>
    <xdr:clientData/>
  </xdr:twoCellAnchor>
  <xdr:twoCellAnchor>
    <xdr:from>
      <xdr:col>3</xdr:col>
      <xdr:colOff>87630</xdr:colOff>
      <xdr:row>210</xdr:row>
      <xdr:rowOff>30307</xdr:rowOff>
    </xdr:from>
    <xdr:to>
      <xdr:col>5</xdr:col>
      <xdr:colOff>603884</xdr:colOff>
      <xdr:row>210</xdr:row>
      <xdr:rowOff>649432</xdr:rowOff>
    </xdr:to>
    <xdr:sp macro="" textlink="">
      <xdr:nvSpPr>
        <xdr:cNvPr id="80" name="TextBox 79">
          <a:extLst>
            <a:ext uri="{FF2B5EF4-FFF2-40B4-BE49-F238E27FC236}">
              <a16:creationId xmlns:a16="http://schemas.microsoft.com/office/drawing/2014/main" id="{FA57EED0-1A2A-42DC-9FED-287657AC89A6}"/>
            </a:ext>
          </a:extLst>
        </xdr:cNvPr>
        <xdr:cNvSpPr txBox="1"/>
      </xdr:nvSpPr>
      <xdr:spPr>
        <a:xfrm>
          <a:off x="4250055" y="51732007"/>
          <a:ext cx="2021204" cy="6191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ru-RU" sz="800"/>
            <a:t>проводной пульт управления </a:t>
          </a:r>
          <a:r>
            <a:rPr lang="en-US" sz="800"/>
            <a:t>WDC3-86S </a:t>
          </a:r>
          <a:r>
            <a:rPr lang="ru-RU" sz="800"/>
            <a:t>в комплекте</a:t>
          </a:r>
          <a:r>
            <a:rPr lang="en-US" sz="800"/>
            <a:t>.</a:t>
          </a:r>
        </a:p>
      </xdr:txBody>
    </xdr:sp>
    <xdr:clientData/>
  </xdr:twoCellAnchor>
  <xdr:twoCellAnchor>
    <xdr:from>
      <xdr:col>0</xdr:col>
      <xdr:colOff>76197</xdr:colOff>
      <xdr:row>219</xdr:row>
      <xdr:rowOff>27708</xdr:rowOff>
    </xdr:from>
    <xdr:to>
      <xdr:col>0</xdr:col>
      <xdr:colOff>2105887</xdr:colOff>
      <xdr:row>219</xdr:row>
      <xdr:rowOff>646833</xdr:rowOff>
    </xdr:to>
    <xdr:sp macro="" textlink="">
      <xdr:nvSpPr>
        <xdr:cNvPr id="81" name="TextBox 80">
          <a:extLst>
            <a:ext uri="{FF2B5EF4-FFF2-40B4-BE49-F238E27FC236}">
              <a16:creationId xmlns:a16="http://schemas.microsoft.com/office/drawing/2014/main" id="{83A23DEE-AE68-4EF5-8162-9D6A01EB03CE}"/>
            </a:ext>
          </a:extLst>
        </xdr:cNvPr>
        <xdr:cNvSpPr txBox="1"/>
      </xdr:nvSpPr>
      <xdr:spPr>
        <a:xfrm>
          <a:off x="76197" y="53910633"/>
          <a:ext cx="2029690" cy="6191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800"/>
            <a:t>DC-</a:t>
          </a:r>
          <a:r>
            <a:rPr lang="ru-RU" sz="800"/>
            <a:t>инверторный мотор вентилятора;</a:t>
          </a:r>
        </a:p>
        <a:p>
          <a:r>
            <a:rPr lang="ru-RU" sz="800"/>
            <a:t>7 скоростей работы;</a:t>
          </a:r>
        </a:p>
        <a:p>
          <a:r>
            <a:rPr lang="ru-RU" sz="800"/>
            <a:t>настройка температуры ±0.5°С;</a:t>
          </a:r>
        </a:p>
      </xdr:txBody>
    </xdr:sp>
    <xdr:clientData/>
  </xdr:twoCellAnchor>
  <xdr:twoCellAnchor>
    <xdr:from>
      <xdr:col>0</xdr:col>
      <xdr:colOff>2105887</xdr:colOff>
      <xdr:row>219</xdr:row>
      <xdr:rowOff>27708</xdr:rowOff>
    </xdr:from>
    <xdr:to>
      <xdr:col>2</xdr:col>
      <xdr:colOff>662936</xdr:colOff>
      <xdr:row>219</xdr:row>
      <xdr:rowOff>656358</xdr:rowOff>
    </xdr:to>
    <xdr:sp macro="" textlink="">
      <xdr:nvSpPr>
        <xdr:cNvPr id="82" name="TextBox 81">
          <a:extLst>
            <a:ext uri="{FF2B5EF4-FFF2-40B4-BE49-F238E27FC236}">
              <a16:creationId xmlns:a16="http://schemas.microsoft.com/office/drawing/2014/main" id="{05879B13-4100-4F01-AE41-ABDACF5AB6BE}"/>
            </a:ext>
          </a:extLst>
        </xdr:cNvPr>
        <xdr:cNvSpPr txBox="1"/>
      </xdr:nvSpPr>
      <xdr:spPr>
        <a:xfrm>
          <a:off x="2105887" y="53910633"/>
          <a:ext cx="2014624" cy="62865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ru-RU" sz="800"/>
            <a:t>контроль влажности воздуха </a:t>
          </a:r>
          <a:br>
            <a:rPr lang="ru-RU" sz="800"/>
          </a:br>
          <a:r>
            <a:rPr lang="ru-RU" sz="800"/>
            <a:t>(от 35 до 75%);</a:t>
          </a:r>
        </a:p>
        <a:p>
          <a:r>
            <a:rPr lang="ru-RU" sz="800"/>
            <a:t>дистанционное включение/выключение;</a:t>
          </a:r>
        </a:p>
        <a:p>
          <a:r>
            <a:rPr lang="ru-RU" sz="800"/>
            <a:t>вывод сигнала аварии;</a:t>
          </a:r>
        </a:p>
      </xdr:txBody>
    </xdr:sp>
    <xdr:clientData/>
  </xdr:twoCellAnchor>
  <xdr:twoCellAnchor>
    <xdr:from>
      <xdr:col>3</xdr:col>
      <xdr:colOff>46063</xdr:colOff>
      <xdr:row>219</xdr:row>
      <xdr:rowOff>37233</xdr:rowOff>
    </xdr:from>
    <xdr:to>
      <xdr:col>5</xdr:col>
      <xdr:colOff>562317</xdr:colOff>
      <xdr:row>219</xdr:row>
      <xdr:rowOff>656358</xdr:rowOff>
    </xdr:to>
    <xdr:sp macro="" textlink="">
      <xdr:nvSpPr>
        <xdr:cNvPr id="83" name="TextBox 82">
          <a:extLst>
            <a:ext uri="{FF2B5EF4-FFF2-40B4-BE49-F238E27FC236}">
              <a16:creationId xmlns:a16="http://schemas.microsoft.com/office/drawing/2014/main" id="{F68283F8-B5B2-4EF7-93B8-1E48C38988A6}"/>
            </a:ext>
          </a:extLst>
        </xdr:cNvPr>
        <xdr:cNvSpPr txBox="1"/>
      </xdr:nvSpPr>
      <xdr:spPr>
        <a:xfrm>
          <a:off x="4208488" y="53920158"/>
          <a:ext cx="2021204" cy="6191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ru-RU" sz="800"/>
            <a:t>проводной пульт управления </a:t>
          </a:r>
          <a:r>
            <a:rPr lang="en-US" sz="800"/>
            <a:t>WDC3-86S </a:t>
          </a:r>
          <a:r>
            <a:rPr lang="ru-RU" sz="800"/>
            <a:t>в комплекте</a:t>
          </a:r>
          <a:r>
            <a:rPr lang="en-US" sz="800"/>
            <a:t>.</a:t>
          </a:r>
        </a:p>
      </xdr:txBody>
    </xdr:sp>
    <xdr:clientData/>
  </xdr:twoCellAnchor>
  <xdr:twoCellAnchor>
    <xdr:from>
      <xdr:col>0</xdr:col>
      <xdr:colOff>62345</xdr:colOff>
      <xdr:row>228</xdr:row>
      <xdr:rowOff>34635</xdr:rowOff>
    </xdr:from>
    <xdr:to>
      <xdr:col>0</xdr:col>
      <xdr:colOff>2092035</xdr:colOff>
      <xdr:row>228</xdr:row>
      <xdr:rowOff>653760</xdr:rowOff>
    </xdr:to>
    <xdr:sp macro="" textlink="">
      <xdr:nvSpPr>
        <xdr:cNvPr id="84" name="TextBox 83">
          <a:extLst>
            <a:ext uri="{FF2B5EF4-FFF2-40B4-BE49-F238E27FC236}">
              <a16:creationId xmlns:a16="http://schemas.microsoft.com/office/drawing/2014/main" id="{C4C75D85-194A-4AD8-9960-3BABF7A49E11}"/>
            </a:ext>
          </a:extLst>
        </xdr:cNvPr>
        <xdr:cNvSpPr txBox="1"/>
      </xdr:nvSpPr>
      <xdr:spPr>
        <a:xfrm>
          <a:off x="62345" y="56108310"/>
          <a:ext cx="2029690" cy="6191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800"/>
            <a:t>DC-</a:t>
          </a:r>
          <a:r>
            <a:rPr lang="ru-RU" sz="800"/>
            <a:t>инверторный мотор вентилятора;</a:t>
          </a:r>
        </a:p>
        <a:p>
          <a:r>
            <a:rPr lang="ru-RU" sz="800"/>
            <a:t>7 скоростей работы;</a:t>
          </a:r>
        </a:p>
        <a:p>
          <a:r>
            <a:rPr lang="ru-RU" sz="800"/>
            <a:t>настройка температуры ±0.5°С;</a:t>
          </a:r>
        </a:p>
      </xdr:txBody>
    </xdr:sp>
    <xdr:clientData/>
  </xdr:twoCellAnchor>
  <xdr:twoCellAnchor>
    <xdr:from>
      <xdr:col>0</xdr:col>
      <xdr:colOff>2092035</xdr:colOff>
      <xdr:row>228</xdr:row>
      <xdr:rowOff>34635</xdr:rowOff>
    </xdr:from>
    <xdr:to>
      <xdr:col>2</xdr:col>
      <xdr:colOff>649084</xdr:colOff>
      <xdr:row>228</xdr:row>
      <xdr:rowOff>663285</xdr:rowOff>
    </xdr:to>
    <xdr:sp macro="" textlink="">
      <xdr:nvSpPr>
        <xdr:cNvPr id="85" name="TextBox 84">
          <a:extLst>
            <a:ext uri="{FF2B5EF4-FFF2-40B4-BE49-F238E27FC236}">
              <a16:creationId xmlns:a16="http://schemas.microsoft.com/office/drawing/2014/main" id="{8E5B502B-ED38-4472-9E06-FF54AB24936C}"/>
            </a:ext>
          </a:extLst>
        </xdr:cNvPr>
        <xdr:cNvSpPr txBox="1"/>
      </xdr:nvSpPr>
      <xdr:spPr>
        <a:xfrm>
          <a:off x="2092035" y="56108310"/>
          <a:ext cx="2014624" cy="62865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ru-RU" sz="800"/>
            <a:t>контроль влажности воздуха </a:t>
          </a:r>
          <a:br>
            <a:rPr lang="ru-RU" sz="800"/>
          </a:br>
          <a:r>
            <a:rPr lang="ru-RU" sz="800"/>
            <a:t>(от 35 до 75%);</a:t>
          </a:r>
        </a:p>
        <a:p>
          <a:r>
            <a:rPr lang="ru-RU" sz="800"/>
            <a:t>дистанционное включение/выключение;</a:t>
          </a:r>
        </a:p>
        <a:p>
          <a:r>
            <a:rPr lang="ru-RU" sz="800"/>
            <a:t>вывод сигнала аварии;</a:t>
          </a:r>
        </a:p>
      </xdr:txBody>
    </xdr:sp>
    <xdr:clientData/>
  </xdr:twoCellAnchor>
  <xdr:twoCellAnchor>
    <xdr:from>
      <xdr:col>3</xdr:col>
      <xdr:colOff>32211</xdr:colOff>
      <xdr:row>228</xdr:row>
      <xdr:rowOff>44160</xdr:rowOff>
    </xdr:from>
    <xdr:to>
      <xdr:col>5</xdr:col>
      <xdr:colOff>548465</xdr:colOff>
      <xdr:row>228</xdr:row>
      <xdr:rowOff>663285</xdr:rowOff>
    </xdr:to>
    <xdr:sp macro="" textlink="">
      <xdr:nvSpPr>
        <xdr:cNvPr id="86" name="TextBox 85">
          <a:extLst>
            <a:ext uri="{FF2B5EF4-FFF2-40B4-BE49-F238E27FC236}">
              <a16:creationId xmlns:a16="http://schemas.microsoft.com/office/drawing/2014/main" id="{0F508675-D10A-4860-8C8E-FB6F4E6AD70A}"/>
            </a:ext>
          </a:extLst>
        </xdr:cNvPr>
        <xdr:cNvSpPr txBox="1"/>
      </xdr:nvSpPr>
      <xdr:spPr>
        <a:xfrm>
          <a:off x="4194636" y="56117835"/>
          <a:ext cx="2021204" cy="6191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ru-RU" sz="800"/>
            <a:t>проводной пульт управления </a:t>
          </a:r>
          <a:r>
            <a:rPr lang="en-US" sz="800"/>
            <a:t>WDC3-86S </a:t>
          </a:r>
          <a:r>
            <a:rPr lang="ru-RU" sz="800"/>
            <a:t>в комплекте</a:t>
          </a:r>
          <a:r>
            <a:rPr lang="en-US" sz="800"/>
            <a:t>.</a:t>
          </a:r>
        </a:p>
      </xdr:txBody>
    </xdr:sp>
    <xdr:clientData/>
  </xdr:twoCellAnchor>
  <xdr:twoCellAnchor>
    <xdr:from>
      <xdr:col>0</xdr:col>
      <xdr:colOff>20782</xdr:colOff>
      <xdr:row>237</xdr:row>
      <xdr:rowOff>34637</xdr:rowOff>
    </xdr:from>
    <xdr:to>
      <xdr:col>0</xdr:col>
      <xdr:colOff>2050472</xdr:colOff>
      <xdr:row>237</xdr:row>
      <xdr:rowOff>653762</xdr:rowOff>
    </xdr:to>
    <xdr:sp macro="" textlink="">
      <xdr:nvSpPr>
        <xdr:cNvPr id="87" name="TextBox 86">
          <a:extLst>
            <a:ext uri="{FF2B5EF4-FFF2-40B4-BE49-F238E27FC236}">
              <a16:creationId xmlns:a16="http://schemas.microsoft.com/office/drawing/2014/main" id="{686F2AF8-F4DA-48CC-B2A5-2E8143F1FA4C}"/>
            </a:ext>
          </a:extLst>
        </xdr:cNvPr>
        <xdr:cNvSpPr txBox="1"/>
      </xdr:nvSpPr>
      <xdr:spPr>
        <a:xfrm>
          <a:off x="20782" y="58308587"/>
          <a:ext cx="2029690" cy="6191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800"/>
            <a:t>DC-</a:t>
          </a:r>
          <a:r>
            <a:rPr lang="ru-RU" sz="800"/>
            <a:t>инверторный мотор вентилятора;</a:t>
          </a:r>
        </a:p>
        <a:p>
          <a:r>
            <a:rPr lang="ru-RU" sz="800"/>
            <a:t>7 скоростей работы;</a:t>
          </a:r>
        </a:p>
        <a:p>
          <a:r>
            <a:rPr lang="ru-RU" sz="800"/>
            <a:t>настройка температуры ±0.5°С;</a:t>
          </a:r>
        </a:p>
      </xdr:txBody>
    </xdr:sp>
    <xdr:clientData/>
  </xdr:twoCellAnchor>
  <xdr:twoCellAnchor>
    <xdr:from>
      <xdr:col>0</xdr:col>
      <xdr:colOff>2050472</xdr:colOff>
      <xdr:row>237</xdr:row>
      <xdr:rowOff>34637</xdr:rowOff>
    </xdr:from>
    <xdr:to>
      <xdr:col>2</xdr:col>
      <xdr:colOff>607521</xdr:colOff>
      <xdr:row>237</xdr:row>
      <xdr:rowOff>663287</xdr:rowOff>
    </xdr:to>
    <xdr:sp macro="" textlink="">
      <xdr:nvSpPr>
        <xdr:cNvPr id="88" name="TextBox 87">
          <a:extLst>
            <a:ext uri="{FF2B5EF4-FFF2-40B4-BE49-F238E27FC236}">
              <a16:creationId xmlns:a16="http://schemas.microsoft.com/office/drawing/2014/main" id="{0BCC9139-7909-4F0F-81B6-6BF002FB2146}"/>
            </a:ext>
          </a:extLst>
        </xdr:cNvPr>
        <xdr:cNvSpPr txBox="1"/>
      </xdr:nvSpPr>
      <xdr:spPr>
        <a:xfrm>
          <a:off x="2050472" y="58308587"/>
          <a:ext cx="2014624" cy="62865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ru-RU" sz="800"/>
            <a:t>контроль влажности воздуха </a:t>
          </a:r>
          <a:br>
            <a:rPr lang="ru-RU" sz="800"/>
          </a:br>
          <a:r>
            <a:rPr lang="ru-RU" sz="800"/>
            <a:t>(от 35 до 75%);</a:t>
          </a:r>
        </a:p>
        <a:p>
          <a:r>
            <a:rPr lang="ru-RU" sz="800"/>
            <a:t>дистанционное включение/выключение;</a:t>
          </a:r>
        </a:p>
        <a:p>
          <a:r>
            <a:rPr lang="ru-RU" sz="800"/>
            <a:t>вывод сигнала аварии;</a:t>
          </a:r>
        </a:p>
      </xdr:txBody>
    </xdr:sp>
    <xdr:clientData/>
  </xdr:twoCellAnchor>
  <xdr:twoCellAnchor>
    <xdr:from>
      <xdr:col>2</xdr:col>
      <xdr:colOff>718012</xdr:colOff>
      <xdr:row>237</xdr:row>
      <xdr:rowOff>44162</xdr:rowOff>
    </xdr:from>
    <xdr:to>
      <xdr:col>5</xdr:col>
      <xdr:colOff>506902</xdr:colOff>
      <xdr:row>237</xdr:row>
      <xdr:rowOff>663287</xdr:rowOff>
    </xdr:to>
    <xdr:sp macro="" textlink="">
      <xdr:nvSpPr>
        <xdr:cNvPr id="89" name="TextBox 88">
          <a:extLst>
            <a:ext uri="{FF2B5EF4-FFF2-40B4-BE49-F238E27FC236}">
              <a16:creationId xmlns:a16="http://schemas.microsoft.com/office/drawing/2014/main" id="{6ED49DA5-6995-4636-A00B-094EBFDBAF1B}"/>
            </a:ext>
          </a:extLst>
        </xdr:cNvPr>
        <xdr:cNvSpPr txBox="1"/>
      </xdr:nvSpPr>
      <xdr:spPr>
        <a:xfrm>
          <a:off x="4166062" y="58318112"/>
          <a:ext cx="2008215" cy="6191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ru-RU" sz="800"/>
            <a:t>беспроводной пульт управления </a:t>
          </a:r>
          <a:r>
            <a:rPr lang="en-US" sz="800"/>
            <a:t>RM12F1 </a:t>
          </a:r>
          <a:r>
            <a:rPr lang="ru-RU" sz="800"/>
            <a:t>в комплекте</a:t>
          </a:r>
          <a:r>
            <a:rPr lang="en-US" sz="800"/>
            <a:t>.</a:t>
          </a:r>
        </a:p>
      </xdr:txBody>
    </xdr:sp>
    <xdr:clientData/>
  </xdr:twoCellAnchor>
  <xdr:twoCellAnchor editAs="oneCell">
    <xdr:from>
      <xdr:col>8</xdr:col>
      <xdr:colOff>59748</xdr:colOff>
      <xdr:row>3</xdr:row>
      <xdr:rowOff>18357</xdr:rowOff>
    </xdr:from>
    <xdr:to>
      <xdr:col>9</xdr:col>
      <xdr:colOff>2598</xdr:colOff>
      <xdr:row>3</xdr:row>
      <xdr:rowOff>439362</xdr:rowOff>
    </xdr:to>
    <xdr:pic>
      <xdr:nvPicPr>
        <xdr:cNvPr id="90" name="Рисунок 89" descr="C:\Users\elukashova\AppData\Local\Packages\Microsoft.Windows.Photos_8wekyb3d8bbwe\TempState\ShareServiceTempFolder\logo new 2022.jpeg">
          <a:extLst>
            <a:ext uri="{FF2B5EF4-FFF2-40B4-BE49-F238E27FC236}">
              <a16:creationId xmlns:a16="http://schemas.microsoft.com/office/drawing/2014/main" id="{FED069F4-B0AF-4D45-9F39-0B4D2160C97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1665" b="21672"/>
        <a:stretch/>
      </xdr:blipFill>
      <xdr:spPr bwMode="auto">
        <a:xfrm>
          <a:off x="8670348" y="389832"/>
          <a:ext cx="809625" cy="4210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154305</xdr:colOff>
      <xdr:row>2</xdr:row>
      <xdr:rowOff>104775</xdr:rowOff>
    </xdr:from>
    <xdr:to>
      <xdr:col>8</xdr:col>
      <xdr:colOff>973455</xdr:colOff>
      <xdr:row>3</xdr:row>
      <xdr:rowOff>396240</xdr:rowOff>
    </xdr:to>
    <xdr:pic>
      <xdr:nvPicPr>
        <xdr:cNvPr id="2" name="Рисунок 1" descr="C:\Users\elukashova\AppData\Local\Packages\Microsoft.Windows.Photos_8wekyb3d8bbwe\TempState\ShareServiceTempFolder\logo new 2022.jpeg">
          <a:extLst>
            <a:ext uri="{FF2B5EF4-FFF2-40B4-BE49-F238E27FC236}">
              <a16:creationId xmlns:a16="http://schemas.microsoft.com/office/drawing/2014/main" id="{21981E54-0392-4599-875E-E0B00E9484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1665" b="21672"/>
        <a:stretch/>
      </xdr:blipFill>
      <xdr:spPr bwMode="auto">
        <a:xfrm>
          <a:off x="9060180" y="428625"/>
          <a:ext cx="819150" cy="4248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95250</xdr:colOff>
      <xdr:row>8</xdr:row>
      <xdr:rowOff>53340</xdr:rowOff>
    </xdr:from>
    <xdr:to>
      <xdr:col>0</xdr:col>
      <xdr:colOff>2110740</xdr:colOff>
      <xdr:row>8</xdr:row>
      <xdr:rowOff>607695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314E6E47-E1EC-4F55-8EBB-F92AF982BAC1}"/>
            </a:ext>
          </a:extLst>
        </xdr:cNvPr>
        <xdr:cNvSpPr txBox="1"/>
      </xdr:nvSpPr>
      <xdr:spPr>
        <a:xfrm>
          <a:off x="95250" y="2577465"/>
          <a:ext cx="2015490" cy="55435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en-US" sz="800"/>
            <a:t>DC inverter, R410A, 380V</a:t>
          </a:r>
          <a:endParaRPr lang="ru-RU" sz="800"/>
        </a:p>
        <a:p>
          <a:r>
            <a:rPr lang="ru-RU" sz="800"/>
            <a:t>функция </a:t>
          </a:r>
          <a:r>
            <a:rPr lang="en-US" sz="800"/>
            <a:t>black-box (</a:t>
          </a:r>
          <a:r>
            <a:rPr lang="ru-RU" sz="800"/>
            <a:t>сохранение параметров работы системы)</a:t>
          </a:r>
        </a:p>
      </xdr:txBody>
    </xdr:sp>
    <xdr:clientData/>
  </xdr:twoCellAnchor>
  <xdr:twoCellAnchor>
    <xdr:from>
      <xdr:col>0</xdr:col>
      <xdr:colOff>93345</xdr:colOff>
      <xdr:row>23</xdr:row>
      <xdr:rowOff>34290</xdr:rowOff>
    </xdr:from>
    <xdr:to>
      <xdr:col>0</xdr:col>
      <xdr:colOff>2129790</xdr:colOff>
      <xdr:row>23</xdr:row>
      <xdr:rowOff>588645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EB204032-0B8F-42DF-BD85-97D78E762D2E}"/>
            </a:ext>
          </a:extLst>
        </xdr:cNvPr>
        <xdr:cNvSpPr txBox="1"/>
      </xdr:nvSpPr>
      <xdr:spPr>
        <a:xfrm>
          <a:off x="93345" y="5720715"/>
          <a:ext cx="2036445" cy="55435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en-US" sz="800"/>
            <a:t>DC inverter, R410A, 380V</a:t>
          </a:r>
          <a:endParaRPr lang="ru-RU" sz="800"/>
        </a:p>
        <a:p>
          <a:r>
            <a:rPr lang="ru-RU" sz="800"/>
            <a:t>функция </a:t>
          </a:r>
          <a:r>
            <a:rPr lang="en-US" sz="800"/>
            <a:t>black-box (</a:t>
          </a:r>
          <a:r>
            <a:rPr lang="ru-RU" sz="800"/>
            <a:t>сохранение параметров работы системы)</a:t>
          </a:r>
        </a:p>
      </xdr:txBody>
    </xdr:sp>
    <xdr:clientData/>
  </xdr:twoCellAnchor>
  <xdr:twoCellAnchor>
    <xdr:from>
      <xdr:col>0</xdr:col>
      <xdr:colOff>66675</xdr:colOff>
      <xdr:row>109</xdr:row>
      <xdr:rowOff>66675</xdr:rowOff>
    </xdr:from>
    <xdr:to>
      <xdr:col>0</xdr:col>
      <xdr:colOff>2093595</xdr:colOff>
      <xdr:row>109</xdr:row>
      <xdr:rowOff>676275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A4421439-0AA8-4328-AD0E-6A07EE872C1D}"/>
            </a:ext>
          </a:extLst>
        </xdr:cNvPr>
        <xdr:cNvSpPr txBox="1"/>
      </xdr:nvSpPr>
      <xdr:spPr>
        <a:xfrm>
          <a:off x="66675" y="23307675"/>
          <a:ext cx="2026920" cy="6096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ru-RU" sz="800"/>
            <a:t>Встроенная дренажная помпа;</a:t>
          </a:r>
        </a:p>
        <a:p>
          <a:r>
            <a:rPr lang="ru-RU" sz="800"/>
            <a:t> 3 скорости вентилятора;</a:t>
          </a:r>
        </a:p>
        <a:p>
          <a:r>
            <a:rPr lang="ru-RU" sz="800"/>
            <a:t>прецизионная настройка и поддержание температуры ±0.5°С, </a:t>
          </a:r>
        </a:p>
      </xdr:txBody>
    </xdr:sp>
    <xdr:clientData/>
  </xdr:twoCellAnchor>
  <xdr:twoCellAnchor>
    <xdr:from>
      <xdr:col>0</xdr:col>
      <xdr:colOff>2249805</xdr:colOff>
      <xdr:row>109</xdr:row>
      <xdr:rowOff>66675</xdr:rowOff>
    </xdr:from>
    <xdr:to>
      <xdr:col>2</xdr:col>
      <xdr:colOff>950595</xdr:colOff>
      <xdr:row>109</xdr:row>
      <xdr:rowOff>701040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57F01C22-80FD-48DC-ADA3-C64A0036B6B0}"/>
            </a:ext>
          </a:extLst>
        </xdr:cNvPr>
        <xdr:cNvSpPr txBox="1"/>
      </xdr:nvSpPr>
      <xdr:spPr>
        <a:xfrm>
          <a:off x="2249805" y="23307675"/>
          <a:ext cx="2005965" cy="63436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ru-RU" sz="800"/>
            <a:t>режим тишины (</a:t>
          </a:r>
          <a:r>
            <a:rPr lang="en-US" sz="800"/>
            <a:t>Silent)</a:t>
          </a:r>
          <a:r>
            <a:rPr lang="ru-RU" sz="800"/>
            <a:t>;</a:t>
          </a:r>
        </a:p>
        <a:p>
          <a:r>
            <a:rPr lang="ru-RU" sz="800"/>
            <a:t>экономичный режим (</a:t>
          </a:r>
          <a:r>
            <a:rPr lang="en-US" sz="800"/>
            <a:t>ECO)</a:t>
          </a:r>
          <a:r>
            <a:rPr lang="ru-RU" sz="800"/>
            <a:t>;</a:t>
          </a:r>
        </a:p>
        <a:p>
          <a:r>
            <a:rPr lang="ru-RU" sz="800"/>
            <a:t>возможность отключения дисплея;</a:t>
          </a:r>
        </a:p>
        <a:p>
          <a:r>
            <a:rPr lang="ru-RU" sz="800"/>
            <a:t>пульт </a:t>
          </a:r>
          <a:r>
            <a:rPr lang="en-US" sz="800"/>
            <a:t>RM12F </a:t>
          </a:r>
          <a:r>
            <a:rPr lang="ru-RU" sz="800"/>
            <a:t>в комплекте</a:t>
          </a:r>
        </a:p>
      </xdr:txBody>
    </xdr:sp>
    <xdr:clientData/>
  </xdr:twoCellAnchor>
  <xdr:twoCellAnchor>
    <xdr:from>
      <xdr:col>0</xdr:col>
      <xdr:colOff>95250</xdr:colOff>
      <xdr:row>117</xdr:row>
      <xdr:rowOff>47625</xdr:rowOff>
    </xdr:from>
    <xdr:to>
      <xdr:col>0</xdr:col>
      <xdr:colOff>2120265</xdr:colOff>
      <xdr:row>117</xdr:row>
      <xdr:rowOff>657225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D0F5CC3B-E11E-4222-80A4-8B75F5F1FC4F}"/>
            </a:ext>
          </a:extLst>
        </xdr:cNvPr>
        <xdr:cNvSpPr txBox="1"/>
      </xdr:nvSpPr>
      <xdr:spPr>
        <a:xfrm>
          <a:off x="95250" y="25698450"/>
          <a:ext cx="2025015" cy="6096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ru-RU" sz="800"/>
            <a:t>Встроенная дренажная помпа;</a:t>
          </a:r>
        </a:p>
        <a:p>
          <a:r>
            <a:rPr lang="ru-RU" sz="800"/>
            <a:t> 3 скорости вентилятора;</a:t>
          </a:r>
        </a:p>
        <a:p>
          <a:r>
            <a:rPr lang="ru-RU" sz="800"/>
            <a:t>прецизионная настройка и поддержание температуры ±0.5°С, </a:t>
          </a:r>
        </a:p>
      </xdr:txBody>
    </xdr:sp>
    <xdr:clientData/>
  </xdr:twoCellAnchor>
  <xdr:twoCellAnchor>
    <xdr:from>
      <xdr:col>0</xdr:col>
      <xdr:colOff>2282190</xdr:colOff>
      <xdr:row>117</xdr:row>
      <xdr:rowOff>47625</xdr:rowOff>
    </xdr:from>
    <xdr:to>
      <xdr:col>3</xdr:col>
      <xdr:colOff>17145</xdr:colOff>
      <xdr:row>118</xdr:row>
      <xdr:rowOff>0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E0C49FFF-A6E5-4426-A780-80A35844EA18}"/>
            </a:ext>
          </a:extLst>
        </xdr:cNvPr>
        <xdr:cNvSpPr txBox="1"/>
      </xdr:nvSpPr>
      <xdr:spPr>
        <a:xfrm>
          <a:off x="2282190" y="25698450"/>
          <a:ext cx="2049780" cy="66675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ru-RU" sz="800"/>
            <a:t>режим тишины (</a:t>
          </a:r>
          <a:r>
            <a:rPr lang="en-US" sz="800"/>
            <a:t>Silent)</a:t>
          </a:r>
          <a:r>
            <a:rPr lang="ru-RU" sz="800"/>
            <a:t>;</a:t>
          </a:r>
        </a:p>
        <a:p>
          <a:r>
            <a:rPr lang="ru-RU" sz="800"/>
            <a:t>экономичный режим (</a:t>
          </a:r>
          <a:r>
            <a:rPr lang="en-US" sz="800"/>
            <a:t>ECO)</a:t>
          </a:r>
          <a:r>
            <a:rPr lang="ru-RU" sz="800"/>
            <a:t>;</a:t>
          </a:r>
        </a:p>
        <a:p>
          <a:r>
            <a:rPr lang="ru-RU" sz="800"/>
            <a:t>возможность отключения дисплея;</a:t>
          </a:r>
        </a:p>
        <a:p>
          <a:r>
            <a:rPr lang="ru-RU" sz="800"/>
            <a:t>пульт </a:t>
          </a:r>
          <a:r>
            <a:rPr lang="en-US" sz="800"/>
            <a:t>RM12F </a:t>
          </a:r>
          <a:r>
            <a:rPr lang="ru-RU" sz="800"/>
            <a:t>в комплекте</a:t>
          </a:r>
        </a:p>
      </xdr:txBody>
    </xdr:sp>
    <xdr:clientData/>
  </xdr:twoCellAnchor>
  <xdr:twoCellAnchor>
    <xdr:from>
      <xdr:col>0</xdr:col>
      <xdr:colOff>76200</xdr:colOff>
      <xdr:row>133</xdr:row>
      <xdr:rowOff>85725</xdr:rowOff>
    </xdr:from>
    <xdr:to>
      <xdr:col>0</xdr:col>
      <xdr:colOff>2110740</xdr:colOff>
      <xdr:row>133</xdr:row>
      <xdr:rowOff>695325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5EE1167A-B924-43EF-8141-3FC7D8232F0B}"/>
            </a:ext>
          </a:extLst>
        </xdr:cNvPr>
        <xdr:cNvSpPr txBox="1"/>
      </xdr:nvSpPr>
      <xdr:spPr>
        <a:xfrm>
          <a:off x="76200" y="29708475"/>
          <a:ext cx="2034540" cy="6096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ru-RU" sz="800"/>
            <a:t>Встроенная дренажная помпа;</a:t>
          </a:r>
        </a:p>
        <a:p>
          <a:r>
            <a:rPr lang="ru-RU" sz="800"/>
            <a:t> 3 скорости вентилятора;</a:t>
          </a:r>
        </a:p>
        <a:p>
          <a:r>
            <a:rPr lang="ru-RU" sz="800"/>
            <a:t>прецизионная настройка и поддержание температуры ±0.5°С, </a:t>
          </a:r>
        </a:p>
      </xdr:txBody>
    </xdr:sp>
    <xdr:clientData/>
  </xdr:twoCellAnchor>
  <xdr:twoCellAnchor>
    <xdr:from>
      <xdr:col>0</xdr:col>
      <xdr:colOff>2265045</xdr:colOff>
      <xdr:row>133</xdr:row>
      <xdr:rowOff>72390</xdr:rowOff>
    </xdr:from>
    <xdr:to>
      <xdr:col>3</xdr:col>
      <xdr:colOff>19050</xdr:colOff>
      <xdr:row>133</xdr:row>
      <xdr:rowOff>702945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B78980AF-B094-4AA3-BA00-EC70E07E87CA}"/>
            </a:ext>
          </a:extLst>
        </xdr:cNvPr>
        <xdr:cNvSpPr txBox="1"/>
      </xdr:nvSpPr>
      <xdr:spPr>
        <a:xfrm>
          <a:off x="2265045" y="29695140"/>
          <a:ext cx="2068830" cy="63055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ru-RU" sz="800"/>
            <a:t>режим тишины (</a:t>
          </a:r>
          <a:r>
            <a:rPr lang="en-US" sz="800"/>
            <a:t>Silent)</a:t>
          </a:r>
          <a:r>
            <a:rPr lang="ru-RU" sz="800"/>
            <a:t>;</a:t>
          </a:r>
        </a:p>
        <a:p>
          <a:r>
            <a:rPr lang="ru-RU" sz="800"/>
            <a:t>экономичный режим (</a:t>
          </a:r>
          <a:r>
            <a:rPr lang="en-US" sz="800"/>
            <a:t>ECO)</a:t>
          </a:r>
          <a:r>
            <a:rPr lang="ru-RU" sz="800"/>
            <a:t>;</a:t>
          </a:r>
        </a:p>
        <a:p>
          <a:r>
            <a:rPr lang="ru-RU" sz="800"/>
            <a:t>возможность отключения дисплея;</a:t>
          </a:r>
        </a:p>
        <a:p>
          <a:r>
            <a:rPr lang="ru-RU" sz="800"/>
            <a:t>пульт </a:t>
          </a:r>
          <a:r>
            <a:rPr lang="en-US" sz="800"/>
            <a:t>RM12F </a:t>
          </a:r>
          <a:r>
            <a:rPr lang="ru-RU" sz="800"/>
            <a:t>в комплекте</a:t>
          </a:r>
        </a:p>
      </xdr:txBody>
    </xdr:sp>
    <xdr:clientData/>
  </xdr:twoCellAnchor>
  <xdr:twoCellAnchor>
    <xdr:from>
      <xdr:col>0</xdr:col>
      <xdr:colOff>104775</xdr:colOff>
      <xdr:row>145</xdr:row>
      <xdr:rowOff>57150</xdr:rowOff>
    </xdr:from>
    <xdr:to>
      <xdr:col>0</xdr:col>
      <xdr:colOff>2141220</xdr:colOff>
      <xdr:row>145</xdr:row>
      <xdr:rowOff>666750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CB393302-9CD2-4B35-8E36-9DE647535683}"/>
            </a:ext>
          </a:extLst>
        </xdr:cNvPr>
        <xdr:cNvSpPr txBox="1"/>
      </xdr:nvSpPr>
      <xdr:spPr>
        <a:xfrm>
          <a:off x="104775" y="32794575"/>
          <a:ext cx="2036445" cy="6096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ru-RU" sz="800"/>
            <a:t>Встроенная дренажная помпа;</a:t>
          </a:r>
        </a:p>
        <a:p>
          <a:r>
            <a:rPr lang="ru-RU" sz="800"/>
            <a:t>3 скорости вентилятора;</a:t>
          </a:r>
        </a:p>
        <a:p>
          <a:r>
            <a:rPr lang="ru-RU" sz="800"/>
            <a:t>прецизионная настройка и поддержание температуры ±0.5°С, </a:t>
          </a:r>
        </a:p>
      </xdr:txBody>
    </xdr:sp>
    <xdr:clientData/>
  </xdr:twoCellAnchor>
  <xdr:twoCellAnchor>
    <xdr:from>
      <xdr:col>0</xdr:col>
      <xdr:colOff>2301240</xdr:colOff>
      <xdr:row>145</xdr:row>
      <xdr:rowOff>38100</xdr:rowOff>
    </xdr:from>
    <xdr:to>
      <xdr:col>3</xdr:col>
      <xdr:colOff>45720</xdr:colOff>
      <xdr:row>145</xdr:row>
      <xdr:rowOff>668655</xdr:rowOff>
    </xdr:to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1AB094E7-FAFA-4030-91FD-C03EFD29DC3C}"/>
            </a:ext>
          </a:extLst>
        </xdr:cNvPr>
        <xdr:cNvSpPr txBox="1"/>
      </xdr:nvSpPr>
      <xdr:spPr>
        <a:xfrm>
          <a:off x="2291715" y="32775525"/>
          <a:ext cx="2068830" cy="63055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ru-RU" sz="800"/>
            <a:t>режим тишины (</a:t>
          </a:r>
          <a:r>
            <a:rPr lang="en-US" sz="800"/>
            <a:t>Silent)</a:t>
          </a:r>
          <a:r>
            <a:rPr lang="ru-RU" sz="800"/>
            <a:t>;</a:t>
          </a:r>
        </a:p>
        <a:p>
          <a:r>
            <a:rPr lang="ru-RU" sz="800"/>
            <a:t>экономичный режим (</a:t>
          </a:r>
          <a:r>
            <a:rPr lang="en-US" sz="800"/>
            <a:t>ECO)</a:t>
          </a:r>
          <a:r>
            <a:rPr lang="ru-RU" sz="800"/>
            <a:t>;</a:t>
          </a:r>
        </a:p>
        <a:p>
          <a:r>
            <a:rPr lang="ru-RU" sz="800"/>
            <a:t>возможность отключения дисплея;</a:t>
          </a:r>
        </a:p>
        <a:p>
          <a:r>
            <a:rPr lang="ru-RU" sz="800"/>
            <a:t>пульт </a:t>
          </a:r>
          <a:r>
            <a:rPr lang="en-US" sz="800"/>
            <a:t>RM12F </a:t>
          </a:r>
          <a:r>
            <a:rPr lang="ru-RU" sz="800"/>
            <a:t>в комплекте</a:t>
          </a:r>
        </a:p>
      </xdr:txBody>
    </xdr:sp>
    <xdr:clientData/>
  </xdr:twoCellAnchor>
  <xdr:twoCellAnchor>
    <xdr:from>
      <xdr:col>0</xdr:col>
      <xdr:colOff>95250</xdr:colOff>
      <xdr:row>155</xdr:row>
      <xdr:rowOff>97155</xdr:rowOff>
    </xdr:from>
    <xdr:to>
      <xdr:col>0</xdr:col>
      <xdr:colOff>2125980</xdr:colOff>
      <xdr:row>155</xdr:row>
      <xdr:rowOff>706755</xdr:rowOff>
    </xdr:to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199D9C3C-2715-40A2-ACB9-591A31FE2D81}"/>
            </a:ext>
          </a:extLst>
        </xdr:cNvPr>
        <xdr:cNvSpPr txBox="1"/>
      </xdr:nvSpPr>
      <xdr:spPr>
        <a:xfrm>
          <a:off x="95250" y="35444430"/>
          <a:ext cx="2030730" cy="6096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ru-RU" sz="800"/>
            <a:t>Встроенная дренажная помпа;</a:t>
          </a:r>
        </a:p>
        <a:p>
          <a:r>
            <a:rPr lang="ru-RU" sz="800"/>
            <a:t>3 скорости вентилятора;</a:t>
          </a:r>
        </a:p>
        <a:p>
          <a:r>
            <a:rPr lang="ru-RU" sz="800"/>
            <a:t>прецизионная настройка и поддержание температуры ±0.5°С, </a:t>
          </a:r>
        </a:p>
      </xdr:txBody>
    </xdr:sp>
    <xdr:clientData/>
  </xdr:twoCellAnchor>
  <xdr:twoCellAnchor>
    <xdr:from>
      <xdr:col>0</xdr:col>
      <xdr:colOff>2287905</xdr:colOff>
      <xdr:row>155</xdr:row>
      <xdr:rowOff>95250</xdr:rowOff>
    </xdr:from>
    <xdr:to>
      <xdr:col>3</xdr:col>
      <xdr:colOff>43815</xdr:colOff>
      <xdr:row>155</xdr:row>
      <xdr:rowOff>702945</xdr:rowOff>
    </xdr:to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F9E886DC-7F4D-4277-A06E-2FDBB7BA7EF9}"/>
            </a:ext>
          </a:extLst>
        </xdr:cNvPr>
        <xdr:cNvSpPr txBox="1"/>
      </xdr:nvSpPr>
      <xdr:spPr>
        <a:xfrm>
          <a:off x="2287905" y="35442525"/>
          <a:ext cx="2070735" cy="60769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ru-RU" sz="800"/>
            <a:t>режим тишины (</a:t>
          </a:r>
          <a:r>
            <a:rPr lang="en-US" sz="800"/>
            <a:t>Silent)</a:t>
          </a:r>
          <a:r>
            <a:rPr lang="ru-RU" sz="800"/>
            <a:t>;</a:t>
          </a:r>
        </a:p>
        <a:p>
          <a:r>
            <a:rPr lang="ru-RU" sz="800"/>
            <a:t>экономичный режим (</a:t>
          </a:r>
          <a:r>
            <a:rPr lang="en-US" sz="800"/>
            <a:t>ECO)</a:t>
          </a:r>
          <a:r>
            <a:rPr lang="ru-RU" sz="800"/>
            <a:t>;</a:t>
          </a:r>
        </a:p>
        <a:p>
          <a:r>
            <a:rPr lang="ru-RU" sz="800"/>
            <a:t>пульт </a:t>
          </a:r>
          <a:r>
            <a:rPr lang="en-US" sz="800"/>
            <a:t>WDC-86E/KD  </a:t>
          </a:r>
          <a:r>
            <a:rPr lang="ru-RU" sz="800"/>
            <a:t>в комплекте</a:t>
          </a:r>
        </a:p>
      </xdr:txBody>
    </xdr:sp>
    <xdr:clientData/>
  </xdr:twoCellAnchor>
  <xdr:twoCellAnchor>
    <xdr:from>
      <xdr:col>0</xdr:col>
      <xdr:colOff>66675</xdr:colOff>
      <xdr:row>167</xdr:row>
      <xdr:rowOff>59055</xdr:rowOff>
    </xdr:from>
    <xdr:to>
      <xdr:col>0</xdr:col>
      <xdr:colOff>2095500</xdr:colOff>
      <xdr:row>167</xdr:row>
      <xdr:rowOff>668655</xdr:rowOff>
    </xdr:to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6D579896-9CB4-46CD-8D86-2C6FDE543BEA}"/>
            </a:ext>
          </a:extLst>
        </xdr:cNvPr>
        <xdr:cNvSpPr txBox="1"/>
      </xdr:nvSpPr>
      <xdr:spPr>
        <a:xfrm>
          <a:off x="66675" y="38244780"/>
          <a:ext cx="2028825" cy="6096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ru-RU" sz="800"/>
            <a:t>Встроенная дренажная помпа;</a:t>
          </a:r>
        </a:p>
        <a:p>
          <a:r>
            <a:rPr lang="ru-RU" sz="800"/>
            <a:t>3 скорости вентилятора;</a:t>
          </a:r>
        </a:p>
        <a:p>
          <a:r>
            <a:rPr lang="ru-RU" sz="800"/>
            <a:t>прецизионная настройка и поддержание температуры ±0.5°С, </a:t>
          </a:r>
        </a:p>
      </xdr:txBody>
    </xdr:sp>
    <xdr:clientData/>
  </xdr:twoCellAnchor>
  <xdr:twoCellAnchor>
    <xdr:from>
      <xdr:col>0</xdr:col>
      <xdr:colOff>2266950</xdr:colOff>
      <xdr:row>167</xdr:row>
      <xdr:rowOff>57150</xdr:rowOff>
    </xdr:from>
    <xdr:to>
      <xdr:col>3</xdr:col>
      <xdr:colOff>17145</xdr:colOff>
      <xdr:row>167</xdr:row>
      <xdr:rowOff>674370</xdr:rowOff>
    </xdr:to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E3933C36-AC9B-4166-86E6-31576971C8C5}"/>
            </a:ext>
          </a:extLst>
        </xdr:cNvPr>
        <xdr:cNvSpPr txBox="1"/>
      </xdr:nvSpPr>
      <xdr:spPr>
        <a:xfrm>
          <a:off x="2266950" y="38242875"/>
          <a:ext cx="2065020" cy="61722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ru-RU" sz="800"/>
            <a:t>режим тишины (</a:t>
          </a:r>
          <a:r>
            <a:rPr lang="en-US" sz="800"/>
            <a:t>Silent)</a:t>
          </a:r>
          <a:r>
            <a:rPr lang="ru-RU" sz="800"/>
            <a:t>;</a:t>
          </a:r>
        </a:p>
        <a:p>
          <a:r>
            <a:rPr lang="ru-RU" sz="800"/>
            <a:t>экономичный режим (</a:t>
          </a:r>
          <a:r>
            <a:rPr lang="en-US" sz="800"/>
            <a:t>ECO)</a:t>
          </a:r>
          <a:r>
            <a:rPr lang="ru-RU" sz="800"/>
            <a:t>;</a:t>
          </a:r>
        </a:p>
        <a:p>
          <a:r>
            <a:rPr lang="ru-RU" sz="800"/>
            <a:t>пульт </a:t>
          </a:r>
          <a:r>
            <a:rPr lang="en-US" sz="800"/>
            <a:t>WDC-86E/KD  </a:t>
          </a:r>
          <a:r>
            <a:rPr lang="ru-RU" sz="800"/>
            <a:t>в комплекте</a:t>
          </a:r>
        </a:p>
      </xdr:txBody>
    </xdr:sp>
    <xdr:clientData/>
  </xdr:twoCellAnchor>
  <xdr:twoCellAnchor>
    <xdr:from>
      <xdr:col>0</xdr:col>
      <xdr:colOff>95250</xdr:colOff>
      <xdr:row>178</xdr:row>
      <xdr:rowOff>40005</xdr:rowOff>
    </xdr:from>
    <xdr:to>
      <xdr:col>0</xdr:col>
      <xdr:colOff>2112645</xdr:colOff>
      <xdr:row>178</xdr:row>
      <xdr:rowOff>649605</xdr:rowOff>
    </xdr:to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id="{BA033DBE-21AD-40FE-9D20-A9FD45E4CDE2}"/>
            </a:ext>
          </a:extLst>
        </xdr:cNvPr>
        <xdr:cNvSpPr txBox="1"/>
      </xdr:nvSpPr>
      <xdr:spPr>
        <a:xfrm>
          <a:off x="95250" y="40883205"/>
          <a:ext cx="2017395" cy="6096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ru-RU" sz="800"/>
            <a:t>3 скорости вентилятора;</a:t>
          </a:r>
        </a:p>
        <a:p>
          <a:r>
            <a:rPr lang="ru-RU" sz="800"/>
            <a:t>прецизионная настройка и поддержание температуры ±0.5°С, </a:t>
          </a:r>
        </a:p>
      </xdr:txBody>
    </xdr:sp>
    <xdr:clientData/>
  </xdr:twoCellAnchor>
  <xdr:twoCellAnchor>
    <xdr:from>
      <xdr:col>0</xdr:col>
      <xdr:colOff>2305050</xdr:colOff>
      <xdr:row>178</xdr:row>
      <xdr:rowOff>38100</xdr:rowOff>
    </xdr:from>
    <xdr:to>
      <xdr:col>3</xdr:col>
      <xdr:colOff>57150</xdr:colOff>
      <xdr:row>178</xdr:row>
      <xdr:rowOff>649605</xdr:rowOff>
    </xdr:to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id="{95FDFEE1-EE98-42C1-A00A-BE33EB6288E9}"/>
            </a:ext>
          </a:extLst>
        </xdr:cNvPr>
        <xdr:cNvSpPr txBox="1"/>
      </xdr:nvSpPr>
      <xdr:spPr>
        <a:xfrm>
          <a:off x="2295525" y="40881300"/>
          <a:ext cx="2076450" cy="61150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ru-RU" sz="800"/>
            <a:t>режим тишины (</a:t>
          </a:r>
          <a:r>
            <a:rPr lang="en-US" sz="800"/>
            <a:t>Silent)</a:t>
          </a:r>
          <a:r>
            <a:rPr lang="ru-RU" sz="800"/>
            <a:t>;</a:t>
          </a:r>
        </a:p>
        <a:p>
          <a:r>
            <a:rPr lang="ru-RU" sz="800"/>
            <a:t>экономичный режим (</a:t>
          </a:r>
          <a:r>
            <a:rPr lang="en-US" sz="800"/>
            <a:t>ECO)</a:t>
          </a:r>
          <a:r>
            <a:rPr lang="ru-RU" sz="800"/>
            <a:t>;</a:t>
          </a:r>
        </a:p>
        <a:p>
          <a:r>
            <a:rPr lang="ru-RU" sz="800"/>
            <a:t>пульт </a:t>
          </a:r>
          <a:r>
            <a:rPr lang="en-US" sz="800"/>
            <a:t>WDC-86E/KD  </a:t>
          </a:r>
          <a:r>
            <a:rPr lang="ru-RU" sz="800"/>
            <a:t>в комплекте</a:t>
          </a:r>
        </a:p>
      </xdr:txBody>
    </xdr:sp>
    <xdr:clientData/>
  </xdr:twoCellAnchor>
  <xdr:twoCellAnchor>
    <xdr:from>
      <xdr:col>0</xdr:col>
      <xdr:colOff>78105</xdr:colOff>
      <xdr:row>183</xdr:row>
      <xdr:rowOff>64770</xdr:rowOff>
    </xdr:from>
    <xdr:to>
      <xdr:col>0</xdr:col>
      <xdr:colOff>2105025</xdr:colOff>
      <xdr:row>183</xdr:row>
      <xdr:rowOff>674370</xdr:rowOff>
    </xdr:to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4B838640-32A3-4955-A208-721A6618A08D}"/>
            </a:ext>
          </a:extLst>
        </xdr:cNvPr>
        <xdr:cNvSpPr txBox="1"/>
      </xdr:nvSpPr>
      <xdr:spPr>
        <a:xfrm>
          <a:off x="78105" y="42527220"/>
          <a:ext cx="2026920" cy="6096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ru-RU" sz="800"/>
            <a:t>встроенный расширительный клапан;</a:t>
          </a:r>
        </a:p>
        <a:p>
          <a:r>
            <a:rPr lang="ru-RU" sz="800"/>
            <a:t>7 уставок скорости;</a:t>
          </a:r>
        </a:p>
        <a:p>
          <a:r>
            <a:rPr lang="ru-RU" sz="800"/>
            <a:t>5 положений жалюзи, </a:t>
          </a:r>
        </a:p>
      </xdr:txBody>
    </xdr:sp>
    <xdr:clientData/>
  </xdr:twoCellAnchor>
  <xdr:twoCellAnchor>
    <xdr:from>
      <xdr:col>0</xdr:col>
      <xdr:colOff>2268855</xdr:colOff>
      <xdr:row>183</xdr:row>
      <xdr:rowOff>62865</xdr:rowOff>
    </xdr:from>
    <xdr:to>
      <xdr:col>3</xdr:col>
      <xdr:colOff>20955</xdr:colOff>
      <xdr:row>183</xdr:row>
      <xdr:rowOff>674370</xdr:rowOff>
    </xdr:to>
    <xdr:sp macro="" textlink="">
      <xdr:nvSpPr>
        <xdr:cNvPr id="20" name="TextBox 19">
          <a:extLst>
            <a:ext uri="{FF2B5EF4-FFF2-40B4-BE49-F238E27FC236}">
              <a16:creationId xmlns:a16="http://schemas.microsoft.com/office/drawing/2014/main" id="{57615E46-6ADB-4870-9E2B-23EEF68F11CA}"/>
            </a:ext>
          </a:extLst>
        </xdr:cNvPr>
        <xdr:cNvSpPr txBox="1"/>
      </xdr:nvSpPr>
      <xdr:spPr>
        <a:xfrm>
          <a:off x="2268855" y="42525315"/>
          <a:ext cx="2066925" cy="61150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ru-RU" sz="800">
              <a:solidFill>
                <a:schemeClr val="dk1"/>
              </a:solidFill>
              <a:latin typeface="+mn-lt"/>
              <a:ea typeface="+mn-ea"/>
              <a:cs typeface="+mn-cs"/>
            </a:rPr>
            <a:t>прецизионная настройка и поддержание температуры ±0.5°С;</a:t>
          </a:r>
        </a:p>
        <a:p>
          <a:r>
            <a:rPr lang="ru-RU" sz="800">
              <a:solidFill>
                <a:schemeClr val="dk1"/>
              </a:solidFill>
              <a:latin typeface="+mn-lt"/>
              <a:ea typeface="+mn-ea"/>
              <a:cs typeface="+mn-cs"/>
            </a:rPr>
            <a:t>режим тишины (</a:t>
          </a:r>
          <a:r>
            <a:rPr lang="en-US" sz="800">
              <a:solidFill>
                <a:schemeClr val="dk1"/>
              </a:solidFill>
              <a:latin typeface="+mn-lt"/>
              <a:ea typeface="+mn-ea"/>
              <a:cs typeface="+mn-cs"/>
            </a:rPr>
            <a:t>Silent)</a:t>
          </a:r>
          <a:r>
            <a:rPr lang="ru-RU" sz="800">
              <a:solidFill>
                <a:schemeClr val="dk1"/>
              </a:solidFill>
              <a:latin typeface="+mn-lt"/>
              <a:ea typeface="+mn-ea"/>
              <a:cs typeface="+mn-cs"/>
            </a:rPr>
            <a:t>;</a:t>
          </a:r>
        </a:p>
        <a:p>
          <a:r>
            <a:rPr lang="ru-RU" sz="800">
              <a:solidFill>
                <a:schemeClr val="dk1"/>
              </a:solidFill>
              <a:latin typeface="+mn-lt"/>
              <a:ea typeface="+mn-ea"/>
              <a:cs typeface="+mn-cs"/>
            </a:rPr>
            <a:t>экономичный режим (</a:t>
          </a:r>
          <a:r>
            <a:rPr lang="en-US" sz="800">
              <a:solidFill>
                <a:schemeClr val="dk1"/>
              </a:solidFill>
              <a:latin typeface="+mn-lt"/>
              <a:ea typeface="+mn-ea"/>
              <a:cs typeface="+mn-cs"/>
            </a:rPr>
            <a:t>ECO</a:t>
          </a:r>
          <a:r>
            <a:rPr lang="ru-RU" sz="800">
              <a:solidFill>
                <a:schemeClr val="dk1"/>
              </a:solidFill>
              <a:latin typeface="+mn-lt"/>
              <a:ea typeface="+mn-ea"/>
              <a:cs typeface="+mn-cs"/>
            </a:rPr>
            <a:t>);</a:t>
          </a:r>
        </a:p>
      </xdr:txBody>
    </xdr:sp>
    <xdr:clientData/>
  </xdr:twoCellAnchor>
  <xdr:twoCellAnchor>
    <xdr:from>
      <xdr:col>3</xdr:col>
      <xdr:colOff>200025</xdr:colOff>
      <xdr:row>183</xdr:row>
      <xdr:rowOff>62865</xdr:rowOff>
    </xdr:from>
    <xdr:to>
      <xdr:col>5</xdr:col>
      <xdr:colOff>247650</xdr:colOff>
      <xdr:row>183</xdr:row>
      <xdr:rowOff>674370</xdr:rowOff>
    </xdr:to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id="{9B7CA705-136F-4B18-A955-A06FA78E2E99}"/>
            </a:ext>
          </a:extLst>
        </xdr:cNvPr>
        <xdr:cNvSpPr txBox="1"/>
      </xdr:nvSpPr>
      <xdr:spPr>
        <a:xfrm>
          <a:off x="4514850" y="42525315"/>
          <a:ext cx="2124075" cy="61150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ru-RU" sz="800">
              <a:solidFill>
                <a:schemeClr val="dk1"/>
              </a:solidFill>
              <a:latin typeface="+mn-lt"/>
              <a:ea typeface="+mn-ea"/>
              <a:cs typeface="+mn-cs"/>
            </a:rPr>
            <a:t>пульт </a:t>
          </a:r>
          <a:r>
            <a:rPr lang="en-US" sz="800">
              <a:solidFill>
                <a:schemeClr val="dk1"/>
              </a:solidFill>
              <a:latin typeface="+mn-lt"/>
              <a:ea typeface="+mn-ea"/>
              <a:cs typeface="+mn-cs"/>
            </a:rPr>
            <a:t>RM12F </a:t>
          </a:r>
          <a:r>
            <a:rPr lang="ru-RU" sz="800">
              <a:solidFill>
                <a:schemeClr val="dk1"/>
              </a:solidFill>
              <a:latin typeface="+mn-lt"/>
              <a:ea typeface="+mn-ea"/>
              <a:cs typeface="+mn-cs"/>
            </a:rPr>
            <a:t>в комплекте</a:t>
          </a:r>
        </a:p>
      </xdr:txBody>
    </xdr:sp>
    <xdr:clientData/>
  </xdr:twoCellAnchor>
  <xdr:twoCellAnchor>
    <xdr:from>
      <xdr:col>0</xdr:col>
      <xdr:colOff>57150</xdr:colOff>
      <xdr:row>193</xdr:row>
      <xdr:rowOff>70484</xdr:rowOff>
    </xdr:from>
    <xdr:to>
      <xdr:col>0</xdr:col>
      <xdr:colOff>2181225</xdr:colOff>
      <xdr:row>193</xdr:row>
      <xdr:rowOff>693420</xdr:rowOff>
    </xdr:to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id="{5B9B638F-EF9C-4DE0-B46D-DEC19885B210}"/>
            </a:ext>
          </a:extLst>
        </xdr:cNvPr>
        <xdr:cNvSpPr txBox="1"/>
      </xdr:nvSpPr>
      <xdr:spPr>
        <a:xfrm>
          <a:off x="57150" y="45038009"/>
          <a:ext cx="2124075" cy="62293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ru-RU" sz="800"/>
            <a:t>3 скорости вентилятора;</a:t>
          </a:r>
        </a:p>
        <a:p>
          <a:r>
            <a:rPr lang="ru-RU" sz="800"/>
            <a:t>5 положений жалюзи;</a:t>
          </a:r>
        </a:p>
        <a:p>
          <a:r>
            <a:rPr lang="ru-RU" sz="800"/>
            <a:t>3</a:t>
          </a:r>
          <a:r>
            <a:rPr lang="en-US" sz="800"/>
            <a:t>D-Airflow (</a:t>
          </a:r>
          <a:r>
            <a:rPr lang="ru-RU" sz="800"/>
            <a:t>регулируемые с ИК ПДУ вертикальные и горизонтальные жалюзи);</a:t>
          </a:r>
        </a:p>
      </xdr:txBody>
    </xdr:sp>
    <xdr:clientData/>
  </xdr:twoCellAnchor>
  <xdr:twoCellAnchor>
    <xdr:from>
      <xdr:col>0</xdr:col>
      <xdr:colOff>2245995</xdr:colOff>
      <xdr:row>193</xdr:row>
      <xdr:rowOff>57150</xdr:rowOff>
    </xdr:from>
    <xdr:to>
      <xdr:col>2</xdr:col>
      <xdr:colOff>960120</xdr:colOff>
      <xdr:row>193</xdr:row>
      <xdr:rowOff>672465</xdr:rowOff>
    </xdr:to>
    <xdr:sp macro="" textlink="">
      <xdr:nvSpPr>
        <xdr:cNvPr id="23" name="TextBox 22">
          <a:extLst>
            <a:ext uri="{FF2B5EF4-FFF2-40B4-BE49-F238E27FC236}">
              <a16:creationId xmlns:a16="http://schemas.microsoft.com/office/drawing/2014/main" id="{B304E778-D594-4565-A74A-5E7001CBFC95}"/>
            </a:ext>
          </a:extLst>
        </xdr:cNvPr>
        <xdr:cNvSpPr txBox="1"/>
      </xdr:nvSpPr>
      <xdr:spPr>
        <a:xfrm>
          <a:off x="2245995" y="45024675"/>
          <a:ext cx="2019300" cy="61531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ru-RU" sz="800">
              <a:solidFill>
                <a:schemeClr val="dk1"/>
              </a:solidFill>
              <a:latin typeface="+mn-lt"/>
              <a:ea typeface="+mn-ea"/>
              <a:cs typeface="+mn-cs"/>
            </a:rPr>
            <a:t>прецизионная настройка и поддержание температуры ±0.5°С;</a:t>
          </a:r>
        </a:p>
        <a:p>
          <a:r>
            <a:rPr lang="ru-RU" sz="800">
              <a:solidFill>
                <a:schemeClr val="dk1"/>
              </a:solidFill>
              <a:latin typeface="+mn-lt"/>
              <a:ea typeface="+mn-ea"/>
              <a:cs typeface="+mn-cs"/>
            </a:rPr>
            <a:t>режим тишины (</a:t>
          </a:r>
          <a:r>
            <a:rPr lang="en-US" sz="800">
              <a:solidFill>
                <a:schemeClr val="dk1"/>
              </a:solidFill>
              <a:latin typeface="+mn-lt"/>
              <a:ea typeface="+mn-ea"/>
              <a:cs typeface="+mn-cs"/>
            </a:rPr>
            <a:t>Silent)</a:t>
          </a:r>
          <a:r>
            <a:rPr lang="ru-RU" sz="800">
              <a:solidFill>
                <a:schemeClr val="dk1"/>
              </a:solidFill>
              <a:latin typeface="+mn-lt"/>
              <a:ea typeface="+mn-ea"/>
              <a:cs typeface="+mn-cs"/>
            </a:rPr>
            <a:t>;</a:t>
          </a:r>
        </a:p>
        <a:p>
          <a:r>
            <a:rPr lang="ru-RU" sz="800">
              <a:solidFill>
                <a:schemeClr val="dk1"/>
              </a:solidFill>
              <a:latin typeface="+mn-lt"/>
              <a:ea typeface="+mn-ea"/>
              <a:cs typeface="+mn-cs"/>
            </a:rPr>
            <a:t>экономичный режим (</a:t>
          </a:r>
          <a:r>
            <a:rPr lang="en-US" sz="800">
              <a:solidFill>
                <a:schemeClr val="dk1"/>
              </a:solidFill>
              <a:latin typeface="+mn-lt"/>
              <a:ea typeface="+mn-ea"/>
              <a:cs typeface="+mn-cs"/>
            </a:rPr>
            <a:t>ECO)</a:t>
          </a:r>
          <a:r>
            <a:rPr lang="ru-RU" sz="800">
              <a:solidFill>
                <a:schemeClr val="dk1"/>
              </a:solidFill>
              <a:latin typeface="+mn-lt"/>
              <a:ea typeface="+mn-ea"/>
              <a:cs typeface="+mn-cs"/>
            </a:rPr>
            <a:t>;</a:t>
          </a:r>
        </a:p>
      </xdr:txBody>
    </xdr:sp>
    <xdr:clientData/>
  </xdr:twoCellAnchor>
  <xdr:twoCellAnchor>
    <xdr:from>
      <xdr:col>3</xdr:col>
      <xdr:colOff>180975</xdr:colOff>
      <xdr:row>193</xdr:row>
      <xdr:rowOff>57150</xdr:rowOff>
    </xdr:from>
    <xdr:to>
      <xdr:col>5</xdr:col>
      <xdr:colOff>219075</xdr:colOff>
      <xdr:row>193</xdr:row>
      <xdr:rowOff>672465</xdr:rowOff>
    </xdr:to>
    <xdr:sp macro="" textlink="">
      <xdr:nvSpPr>
        <xdr:cNvPr id="24" name="TextBox 23">
          <a:extLst>
            <a:ext uri="{FF2B5EF4-FFF2-40B4-BE49-F238E27FC236}">
              <a16:creationId xmlns:a16="http://schemas.microsoft.com/office/drawing/2014/main" id="{F3296F61-5E97-44F7-8FD2-FFCAE3EF455F}"/>
            </a:ext>
          </a:extLst>
        </xdr:cNvPr>
        <xdr:cNvSpPr txBox="1"/>
      </xdr:nvSpPr>
      <xdr:spPr>
        <a:xfrm>
          <a:off x="4495800" y="45024675"/>
          <a:ext cx="2114550" cy="61531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ru-RU" sz="800">
              <a:solidFill>
                <a:schemeClr val="dk1"/>
              </a:solidFill>
              <a:latin typeface="+mn-lt"/>
              <a:ea typeface="+mn-ea"/>
              <a:cs typeface="+mn-cs"/>
            </a:rPr>
            <a:t>пульт </a:t>
          </a:r>
          <a:r>
            <a:rPr lang="en-US" sz="800">
              <a:solidFill>
                <a:schemeClr val="dk1"/>
              </a:solidFill>
              <a:latin typeface="+mn-lt"/>
              <a:ea typeface="+mn-ea"/>
              <a:cs typeface="+mn-cs"/>
            </a:rPr>
            <a:t>RM12F </a:t>
          </a:r>
          <a:r>
            <a:rPr lang="ru-RU" sz="800">
              <a:solidFill>
                <a:schemeClr val="dk1"/>
              </a:solidFill>
              <a:latin typeface="+mn-lt"/>
              <a:ea typeface="+mn-ea"/>
              <a:cs typeface="+mn-cs"/>
            </a:rPr>
            <a:t>в комплекте</a:t>
          </a:r>
        </a:p>
      </xdr:txBody>
    </xdr:sp>
    <xdr:clientData/>
  </xdr:twoCellAnchor>
  <xdr:twoCellAnchor>
    <xdr:from>
      <xdr:col>0</xdr:col>
      <xdr:colOff>38100</xdr:colOff>
      <xdr:row>205</xdr:row>
      <xdr:rowOff>97154</xdr:rowOff>
    </xdr:from>
    <xdr:to>
      <xdr:col>0</xdr:col>
      <xdr:colOff>2173605</xdr:colOff>
      <xdr:row>205</xdr:row>
      <xdr:rowOff>626745</xdr:rowOff>
    </xdr:to>
    <xdr:sp macro="" textlink="">
      <xdr:nvSpPr>
        <xdr:cNvPr id="25" name="TextBox 24">
          <a:extLst>
            <a:ext uri="{FF2B5EF4-FFF2-40B4-BE49-F238E27FC236}">
              <a16:creationId xmlns:a16="http://schemas.microsoft.com/office/drawing/2014/main" id="{D87E9F6C-1F59-44BD-92A0-FBFE485AFAD3}"/>
            </a:ext>
          </a:extLst>
        </xdr:cNvPr>
        <xdr:cNvSpPr txBox="1"/>
      </xdr:nvSpPr>
      <xdr:spPr>
        <a:xfrm>
          <a:off x="38100" y="48131729"/>
          <a:ext cx="2135505" cy="52959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ru-RU" sz="800"/>
            <a:t>встроенная</a:t>
          </a:r>
          <a:r>
            <a:rPr lang="ru-RU" sz="800" baseline="0"/>
            <a:t> </a:t>
          </a:r>
          <a:r>
            <a:rPr lang="ru-RU" sz="800"/>
            <a:t>дренажная</a:t>
          </a:r>
          <a:r>
            <a:rPr lang="ru-RU" sz="800" baseline="0"/>
            <a:t> </a:t>
          </a:r>
          <a:r>
            <a:rPr lang="ru-RU" sz="800"/>
            <a:t>помпа;</a:t>
          </a:r>
        </a:p>
        <a:p>
          <a:r>
            <a:rPr lang="ru-RU" sz="800"/>
            <a:t>7 уставок скорости;</a:t>
          </a:r>
        </a:p>
        <a:p>
          <a:r>
            <a:rPr lang="ru-RU" sz="800"/>
            <a:t>низкий уровень шума от 22 дБ(А); </a:t>
          </a:r>
        </a:p>
      </xdr:txBody>
    </xdr:sp>
    <xdr:clientData/>
  </xdr:twoCellAnchor>
  <xdr:twoCellAnchor>
    <xdr:from>
      <xdr:col>0</xdr:col>
      <xdr:colOff>2230755</xdr:colOff>
      <xdr:row>205</xdr:row>
      <xdr:rowOff>74295</xdr:rowOff>
    </xdr:from>
    <xdr:to>
      <xdr:col>2</xdr:col>
      <xdr:colOff>950595</xdr:colOff>
      <xdr:row>205</xdr:row>
      <xdr:rowOff>693420</xdr:rowOff>
    </xdr:to>
    <xdr:sp macro="" textlink="">
      <xdr:nvSpPr>
        <xdr:cNvPr id="26" name="TextBox 25">
          <a:extLst>
            <a:ext uri="{FF2B5EF4-FFF2-40B4-BE49-F238E27FC236}">
              <a16:creationId xmlns:a16="http://schemas.microsoft.com/office/drawing/2014/main" id="{7A87350B-B049-4F04-B722-9ECDFD63EDCF}"/>
            </a:ext>
          </a:extLst>
        </xdr:cNvPr>
        <xdr:cNvSpPr txBox="1"/>
      </xdr:nvSpPr>
      <xdr:spPr>
        <a:xfrm>
          <a:off x="2230755" y="48108870"/>
          <a:ext cx="2025015" cy="6191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ru-RU" sz="800">
              <a:solidFill>
                <a:schemeClr val="dk1"/>
              </a:solidFill>
              <a:latin typeface="+mn-lt"/>
              <a:ea typeface="+mn-ea"/>
              <a:cs typeface="+mn-cs"/>
            </a:rPr>
            <a:t>прецизионная настройка и поддержание температуры ±0.5°С;</a:t>
          </a:r>
        </a:p>
        <a:p>
          <a:r>
            <a:rPr lang="ru-RU" sz="800">
              <a:solidFill>
                <a:schemeClr val="dk1"/>
              </a:solidFill>
              <a:latin typeface="+mn-lt"/>
              <a:ea typeface="+mn-ea"/>
              <a:cs typeface="+mn-cs"/>
            </a:rPr>
            <a:t>режим тишины (</a:t>
          </a:r>
          <a:r>
            <a:rPr lang="en-US" sz="800">
              <a:solidFill>
                <a:schemeClr val="dk1"/>
              </a:solidFill>
              <a:latin typeface="+mn-lt"/>
              <a:ea typeface="+mn-ea"/>
              <a:cs typeface="+mn-cs"/>
            </a:rPr>
            <a:t>Silent)</a:t>
          </a:r>
          <a:r>
            <a:rPr lang="ru-RU" sz="800">
              <a:solidFill>
                <a:schemeClr val="dk1"/>
              </a:solidFill>
              <a:latin typeface="+mn-lt"/>
              <a:ea typeface="+mn-ea"/>
              <a:cs typeface="+mn-cs"/>
            </a:rPr>
            <a:t>;</a:t>
          </a:r>
        </a:p>
        <a:p>
          <a:r>
            <a:rPr lang="ru-RU" sz="800">
              <a:solidFill>
                <a:schemeClr val="dk1"/>
              </a:solidFill>
              <a:latin typeface="+mn-lt"/>
              <a:ea typeface="+mn-ea"/>
              <a:cs typeface="+mn-cs"/>
            </a:rPr>
            <a:t>экономичный режим (</a:t>
          </a:r>
          <a:r>
            <a:rPr lang="en-US" sz="800">
              <a:solidFill>
                <a:schemeClr val="dk1"/>
              </a:solidFill>
              <a:latin typeface="+mn-lt"/>
              <a:ea typeface="+mn-ea"/>
              <a:cs typeface="+mn-cs"/>
            </a:rPr>
            <a:t>ECO)</a:t>
          </a:r>
          <a:r>
            <a:rPr lang="ru-RU" sz="800">
              <a:solidFill>
                <a:schemeClr val="dk1"/>
              </a:solidFill>
              <a:latin typeface="+mn-lt"/>
              <a:ea typeface="+mn-ea"/>
              <a:cs typeface="+mn-cs"/>
            </a:rPr>
            <a:t>;</a:t>
          </a:r>
        </a:p>
      </xdr:txBody>
    </xdr:sp>
    <xdr:clientData/>
  </xdr:twoCellAnchor>
  <xdr:twoCellAnchor>
    <xdr:from>
      <xdr:col>3</xdr:col>
      <xdr:colOff>167640</xdr:colOff>
      <xdr:row>205</xdr:row>
      <xdr:rowOff>74295</xdr:rowOff>
    </xdr:from>
    <xdr:to>
      <xdr:col>5</xdr:col>
      <xdr:colOff>200025</xdr:colOff>
      <xdr:row>205</xdr:row>
      <xdr:rowOff>693420</xdr:rowOff>
    </xdr:to>
    <xdr:sp macro="" textlink="">
      <xdr:nvSpPr>
        <xdr:cNvPr id="27" name="TextBox 26">
          <a:extLst>
            <a:ext uri="{FF2B5EF4-FFF2-40B4-BE49-F238E27FC236}">
              <a16:creationId xmlns:a16="http://schemas.microsoft.com/office/drawing/2014/main" id="{54182257-429E-44FF-B028-18117DCF4C9D}"/>
            </a:ext>
          </a:extLst>
        </xdr:cNvPr>
        <xdr:cNvSpPr txBox="1"/>
      </xdr:nvSpPr>
      <xdr:spPr>
        <a:xfrm>
          <a:off x="4482465" y="48108870"/>
          <a:ext cx="2108835" cy="6191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ru-RU" sz="800">
              <a:solidFill>
                <a:schemeClr val="dk1"/>
              </a:solidFill>
              <a:latin typeface="+mn-lt"/>
              <a:ea typeface="+mn-ea"/>
              <a:cs typeface="+mn-cs"/>
            </a:rPr>
            <a:t>возможность отключения дисплея;</a:t>
          </a:r>
        </a:p>
        <a:p>
          <a:r>
            <a:rPr lang="ru-RU" sz="800">
              <a:solidFill>
                <a:schemeClr val="dk1"/>
              </a:solidFill>
              <a:latin typeface="+mn-lt"/>
              <a:ea typeface="+mn-ea"/>
              <a:cs typeface="+mn-cs"/>
            </a:rPr>
            <a:t>без декоративной панели и ПДУ</a:t>
          </a:r>
        </a:p>
      </xdr:txBody>
    </xdr:sp>
    <xdr:clientData/>
  </xdr:twoCellAnchor>
  <xdr:twoCellAnchor>
    <xdr:from>
      <xdr:col>0</xdr:col>
      <xdr:colOff>74295</xdr:colOff>
      <xdr:row>213</xdr:row>
      <xdr:rowOff>85724</xdr:rowOff>
    </xdr:from>
    <xdr:to>
      <xdr:col>0</xdr:col>
      <xdr:colOff>2219325</xdr:colOff>
      <xdr:row>213</xdr:row>
      <xdr:rowOff>615315</xdr:rowOff>
    </xdr:to>
    <xdr:sp macro="" textlink="">
      <xdr:nvSpPr>
        <xdr:cNvPr id="28" name="TextBox 27">
          <a:extLst>
            <a:ext uri="{FF2B5EF4-FFF2-40B4-BE49-F238E27FC236}">
              <a16:creationId xmlns:a16="http://schemas.microsoft.com/office/drawing/2014/main" id="{0D7E6D8F-D53D-4CE1-8D30-F79799C1FC35}"/>
            </a:ext>
          </a:extLst>
        </xdr:cNvPr>
        <xdr:cNvSpPr txBox="1"/>
      </xdr:nvSpPr>
      <xdr:spPr>
        <a:xfrm>
          <a:off x="74295" y="50501549"/>
          <a:ext cx="2145030" cy="52959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ru-RU" sz="800"/>
            <a:t>встроенная</a:t>
          </a:r>
          <a:r>
            <a:rPr lang="ru-RU" sz="800" baseline="0"/>
            <a:t> </a:t>
          </a:r>
          <a:r>
            <a:rPr lang="ru-RU" sz="800"/>
            <a:t>дренажная</a:t>
          </a:r>
          <a:r>
            <a:rPr lang="ru-RU" sz="800" baseline="0"/>
            <a:t> </a:t>
          </a:r>
          <a:r>
            <a:rPr lang="ru-RU" sz="800"/>
            <a:t>помпа;</a:t>
          </a:r>
        </a:p>
        <a:p>
          <a:r>
            <a:rPr lang="ru-RU" sz="800"/>
            <a:t>7 уставок скорости;</a:t>
          </a:r>
        </a:p>
        <a:p>
          <a:r>
            <a:rPr lang="ru-RU" sz="800"/>
            <a:t>низкий уровень шума от 23</a:t>
          </a:r>
          <a:r>
            <a:rPr lang="ru-RU" sz="800" baseline="0"/>
            <a:t> </a:t>
          </a:r>
          <a:r>
            <a:rPr lang="ru-RU" sz="800"/>
            <a:t>дБ(А); </a:t>
          </a:r>
        </a:p>
      </xdr:txBody>
    </xdr:sp>
    <xdr:clientData/>
  </xdr:twoCellAnchor>
  <xdr:twoCellAnchor>
    <xdr:from>
      <xdr:col>0</xdr:col>
      <xdr:colOff>2268855</xdr:colOff>
      <xdr:row>213</xdr:row>
      <xdr:rowOff>68580</xdr:rowOff>
    </xdr:from>
    <xdr:to>
      <xdr:col>2</xdr:col>
      <xdr:colOff>990600</xdr:colOff>
      <xdr:row>213</xdr:row>
      <xdr:rowOff>681990</xdr:rowOff>
    </xdr:to>
    <xdr:sp macro="" textlink="">
      <xdr:nvSpPr>
        <xdr:cNvPr id="29" name="TextBox 28">
          <a:extLst>
            <a:ext uri="{FF2B5EF4-FFF2-40B4-BE49-F238E27FC236}">
              <a16:creationId xmlns:a16="http://schemas.microsoft.com/office/drawing/2014/main" id="{AD9A363C-420E-4E7B-B8C5-13E0C8EC161F}"/>
            </a:ext>
          </a:extLst>
        </xdr:cNvPr>
        <xdr:cNvSpPr txBox="1"/>
      </xdr:nvSpPr>
      <xdr:spPr>
        <a:xfrm>
          <a:off x="2268855" y="50484405"/>
          <a:ext cx="2026920" cy="61341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ru-RU" sz="800">
              <a:solidFill>
                <a:schemeClr val="dk1"/>
              </a:solidFill>
              <a:latin typeface="+mn-lt"/>
              <a:ea typeface="+mn-ea"/>
              <a:cs typeface="+mn-cs"/>
            </a:rPr>
            <a:t>прецизионная настройка и поддержание температуры ±0.5°С;</a:t>
          </a:r>
        </a:p>
        <a:p>
          <a:r>
            <a:rPr lang="ru-RU" sz="800">
              <a:solidFill>
                <a:schemeClr val="dk1"/>
              </a:solidFill>
              <a:latin typeface="+mn-lt"/>
              <a:ea typeface="+mn-ea"/>
              <a:cs typeface="+mn-cs"/>
            </a:rPr>
            <a:t>режим тишины (</a:t>
          </a:r>
          <a:r>
            <a:rPr lang="en-US" sz="800">
              <a:solidFill>
                <a:schemeClr val="dk1"/>
              </a:solidFill>
              <a:latin typeface="+mn-lt"/>
              <a:ea typeface="+mn-ea"/>
              <a:cs typeface="+mn-cs"/>
            </a:rPr>
            <a:t>Silent)</a:t>
          </a:r>
          <a:r>
            <a:rPr lang="ru-RU" sz="800">
              <a:solidFill>
                <a:schemeClr val="dk1"/>
              </a:solidFill>
              <a:latin typeface="+mn-lt"/>
              <a:ea typeface="+mn-ea"/>
              <a:cs typeface="+mn-cs"/>
            </a:rPr>
            <a:t>;</a:t>
          </a:r>
        </a:p>
        <a:p>
          <a:r>
            <a:rPr lang="ru-RU" sz="800">
              <a:solidFill>
                <a:schemeClr val="dk1"/>
              </a:solidFill>
              <a:latin typeface="+mn-lt"/>
              <a:ea typeface="+mn-ea"/>
              <a:cs typeface="+mn-cs"/>
            </a:rPr>
            <a:t>экономичный режим (</a:t>
          </a:r>
          <a:r>
            <a:rPr lang="en-US" sz="800">
              <a:solidFill>
                <a:schemeClr val="dk1"/>
              </a:solidFill>
              <a:latin typeface="+mn-lt"/>
              <a:ea typeface="+mn-ea"/>
              <a:cs typeface="+mn-cs"/>
            </a:rPr>
            <a:t>ECO)</a:t>
          </a:r>
          <a:r>
            <a:rPr lang="ru-RU" sz="800">
              <a:solidFill>
                <a:schemeClr val="dk1"/>
              </a:solidFill>
              <a:latin typeface="+mn-lt"/>
              <a:ea typeface="+mn-ea"/>
              <a:cs typeface="+mn-cs"/>
            </a:rPr>
            <a:t>;</a:t>
          </a:r>
        </a:p>
      </xdr:txBody>
    </xdr:sp>
    <xdr:clientData/>
  </xdr:twoCellAnchor>
  <xdr:twoCellAnchor>
    <xdr:from>
      <xdr:col>3</xdr:col>
      <xdr:colOff>207645</xdr:colOff>
      <xdr:row>213</xdr:row>
      <xdr:rowOff>68580</xdr:rowOff>
    </xdr:from>
    <xdr:to>
      <xdr:col>5</xdr:col>
      <xdr:colOff>247650</xdr:colOff>
      <xdr:row>213</xdr:row>
      <xdr:rowOff>681990</xdr:rowOff>
    </xdr:to>
    <xdr:sp macro="" textlink="">
      <xdr:nvSpPr>
        <xdr:cNvPr id="30" name="TextBox 29">
          <a:extLst>
            <a:ext uri="{FF2B5EF4-FFF2-40B4-BE49-F238E27FC236}">
              <a16:creationId xmlns:a16="http://schemas.microsoft.com/office/drawing/2014/main" id="{16667A09-2349-4AEC-949B-9CF0569A5D6C}"/>
            </a:ext>
          </a:extLst>
        </xdr:cNvPr>
        <xdr:cNvSpPr txBox="1"/>
      </xdr:nvSpPr>
      <xdr:spPr>
        <a:xfrm>
          <a:off x="4522470" y="50484405"/>
          <a:ext cx="2116455" cy="61341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ru-RU" sz="800">
              <a:solidFill>
                <a:schemeClr val="dk1"/>
              </a:solidFill>
              <a:latin typeface="+mn-lt"/>
              <a:ea typeface="+mn-ea"/>
              <a:cs typeface="+mn-cs"/>
            </a:rPr>
            <a:t>возможность отключения дисплея;</a:t>
          </a:r>
        </a:p>
        <a:p>
          <a:r>
            <a:rPr lang="ru-RU" sz="800">
              <a:solidFill>
                <a:schemeClr val="dk1"/>
              </a:solidFill>
              <a:latin typeface="+mn-lt"/>
              <a:ea typeface="+mn-ea"/>
              <a:cs typeface="+mn-cs"/>
            </a:rPr>
            <a:t>без декоративной панели и ПДУ</a:t>
          </a:r>
        </a:p>
      </xdr:txBody>
    </xdr:sp>
    <xdr:clientData/>
  </xdr:twoCellAnchor>
  <xdr:twoCellAnchor>
    <xdr:from>
      <xdr:col>0</xdr:col>
      <xdr:colOff>66675</xdr:colOff>
      <xdr:row>229</xdr:row>
      <xdr:rowOff>125729</xdr:rowOff>
    </xdr:from>
    <xdr:to>
      <xdr:col>0</xdr:col>
      <xdr:colOff>2211705</xdr:colOff>
      <xdr:row>229</xdr:row>
      <xdr:rowOff>655320</xdr:rowOff>
    </xdr:to>
    <xdr:sp macro="" textlink="">
      <xdr:nvSpPr>
        <xdr:cNvPr id="31" name="TextBox 30">
          <a:extLst>
            <a:ext uri="{FF2B5EF4-FFF2-40B4-BE49-F238E27FC236}">
              <a16:creationId xmlns:a16="http://schemas.microsoft.com/office/drawing/2014/main" id="{7A933D25-A7A3-4DF2-ADAC-32EA4E641A9A}"/>
            </a:ext>
          </a:extLst>
        </xdr:cNvPr>
        <xdr:cNvSpPr txBox="1"/>
      </xdr:nvSpPr>
      <xdr:spPr>
        <a:xfrm>
          <a:off x="66675" y="54675404"/>
          <a:ext cx="2145030" cy="52959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ru-RU" sz="800"/>
            <a:t>встроенная</a:t>
          </a:r>
          <a:r>
            <a:rPr lang="ru-RU" sz="800" baseline="0"/>
            <a:t> </a:t>
          </a:r>
          <a:r>
            <a:rPr lang="ru-RU" sz="800"/>
            <a:t>дренажная</a:t>
          </a:r>
          <a:r>
            <a:rPr lang="ru-RU" sz="800" baseline="0"/>
            <a:t> </a:t>
          </a:r>
          <a:r>
            <a:rPr lang="ru-RU" sz="800"/>
            <a:t>помпа;</a:t>
          </a:r>
        </a:p>
        <a:p>
          <a:r>
            <a:rPr lang="ru-RU" sz="800"/>
            <a:t>7 уставок скорости;</a:t>
          </a:r>
        </a:p>
        <a:p>
          <a:r>
            <a:rPr lang="ru-RU" sz="800"/>
            <a:t>низкий уровень шума от 23</a:t>
          </a:r>
          <a:r>
            <a:rPr lang="ru-RU" sz="800" baseline="0"/>
            <a:t> </a:t>
          </a:r>
          <a:r>
            <a:rPr lang="ru-RU" sz="800"/>
            <a:t>дБ(А); </a:t>
          </a:r>
        </a:p>
      </xdr:txBody>
    </xdr:sp>
    <xdr:clientData/>
  </xdr:twoCellAnchor>
  <xdr:twoCellAnchor>
    <xdr:from>
      <xdr:col>0</xdr:col>
      <xdr:colOff>2255520</xdr:colOff>
      <xdr:row>229</xdr:row>
      <xdr:rowOff>104775</xdr:rowOff>
    </xdr:from>
    <xdr:to>
      <xdr:col>2</xdr:col>
      <xdr:colOff>979170</xdr:colOff>
      <xdr:row>229</xdr:row>
      <xdr:rowOff>723900</xdr:rowOff>
    </xdr:to>
    <xdr:sp macro="" textlink="">
      <xdr:nvSpPr>
        <xdr:cNvPr id="32" name="TextBox 31">
          <a:extLst>
            <a:ext uri="{FF2B5EF4-FFF2-40B4-BE49-F238E27FC236}">
              <a16:creationId xmlns:a16="http://schemas.microsoft.com/office/drawing/2014/main" id="{098CD5C8-342C-4D50-904F-A4CD6437266D}"/>
            </a:ext>
          </a:extLst>
        </xdr:cNvPr>
        <xdr:cNvSpPr txBox="1"/>
      </xdr:nvSpPr>
      <xdr:spPr>
        <a:xfrm>
          <a:off x="2255520" y="54654450"/>
          <a:ext cx="2028825" cy="6191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ru-RU" sz="800">
              <a:solidFill>
                <a:schemeClr val="dk1"/>
              </a:solidFill>
              <a:latin typeface="+mn-lt"/>
              <a:ea typeface="+mn-ea"/>
              <a:cs typeface="+mn-cs"/>
            </a:rPr>
            <a:t>прецизионная настройка и поддержание температуры ±0.5°С;</a:t>
          </a:r>
        </a:p>
        <a:p>
          <a:r>
            <a:rPr lang="ru-RU" sz="800">
              <a:solidFill>
                <a:schemeClr val="dk1"/>
              </a:solidFill>
              <a:latin typeface="+mn-lt"/>
              <a:ea typeface="+mn-ea"/>
              <a:cs typeface="+mn-cs"/>
            </a:rPr>
            <a:t>режим тишины (</a:t>
          </a:r>
          <a:r>
            <a:rPr lang="en-US" sz="800">
              <a:solidFill>
                <a:schemeClr val="dk1"/>
              </a:solidFill>
              <a:latin typeface="+mn-lt"/>
              <a:ea typeface="+mn-ea"/>
              <a:cs typeface="+mn-cs"/>
            </a:rPr>
            <a:t>Silent)</a:t>
          </a:r>
          <a:r>
            <a:rPr lang="ru-RU" sz="800">
              <a:solidFill>
                <a:schemeClr val="dk1"/>
              </a:solidFill>
              <a:latin typeface="+mn-lt"/>
              <a:ea typeface="+mn-ea"/>
              <a:cs typeface="+mn-cs"/>
            </a:rPr>
            <a:t>;</a:t>
          </a:r>
        </a:p>
        <a:p>
          <a:r>
            <a:rPr lang="ru-RU" sz="800">
              <a:solidFill>
                <a:schemeClr val="dk1"/>
              </a:solidFill>
              <a:latin typeface="+mn-lt"/>
              <a:ea typeface="+mn-ea"/>
              <a:cs typeface="+mn-cs"/>
            </a:rPr>
            <a:t>экономичный режим (</a:t>
          </a:r>
          <a:r>
            <a:rPr lang="en-US" sz="800">
              <a:solidFill>
                <a:schemeClr val="dk1"/>
              </a:solidFill>
              <a:latin typeface="+mn-lt"/>
              <a:ea typeface="+mn-ea"/>
              <a:cs typeface="+mn-cs"/>
            </a:rPr>
            <a:t>ECO)</a:t>
          </a:r>
          <a:r>
            <a:rPr lang="ru-RU" sz="800">
              <a:solidFill>
                <a:schemeClr val="dk1"/>
              </a:solidFill>
              <a:latin typeface="+mn-lt"/>
              <a:ea typeface="+mn-ea"/>
              <a:cs typeface="+mn-cs"/>
            </a:rPr>
            <a:t>;</a:t>
          </a:r>
        </a:p>
      </xdr:txBody>
    </xdr:sp>
    <xdr:clientData/>
  </xdr:twoCellAnchor>
  <xdr:twoCellAnchor>
    <xdr:from>
      <xdr:col>3</xdr:col>
      <xdr:colOff>205740</xdr:colOff>
      <xdr:row>229</xdr:row>
      <xdr:rowOff>104775</xdr:rowOff>
    </xdr:from>
    <xdr:to>
      <xdr:col>5</xdr:col>
      <xdr:colOff>234315</xdr:colOff>
      <xdr:row>229</xdr:row>
      <xdr:rowOff>723900</xdr:rowOff>
    </xdr:to>
    <xdr:sp macro="" textlink="">
      <xdr:nvSpPr>
        <xdr:cNvPr id="33" name="TextBox 32">
          <a:extLst>
            <a:ext uri="{FF2B5EF4-FFF2-40B4-BE49-F238E27FC236}">
              <a16:creationId xmlns:a16="http://schemas.microsoft.com/office/drawing/2014/main" id="{B287B432-4F5D-4612-B9CE-2D45387C4DAD}"/>
            </a:ext>
          </a:extLst>
        </xdr:cNvPr>
        <xdr:cNvSpPr txBox="1"/>
      </xdr:nvSpPr>
      <xdr:spPr>
        <a:xfrm>
          <a:off x="4520565" y="54654450"/>
          <a:ext cx="2105025" cy="6191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ru-RU" sz="800">
              <a:solidFill>
                <a:schemeClr val="dk1"/>
              </a:solidFill>
              <a:latin typeface="+mn-lt"/>
              <a:ea typeface="+mn-ea"/>
              <a:cs typeface="+mn-cs"/>
            </a:rPr>
            <a:t>возможность отключения дисплея;</a:t>
          </a:r>
        </a:p>
        <a:p>
          <a:r>
            <a:rPr lang="ru-RU" sz="800">
              <a:solidFill>
                <a:schemeClr val="dk1"/>
              </a:solidFill>
              <a:latin typeface="+mn-lt"/>
              <a:ea typeface="+mn-ea"/>
              <a:cs typeface="+mn-cs"/>
            </a:rPr>
            <a:t>без декоративной панели и ПДУ</a:t>
          </a:r>
        </a:p>
      </xdr:txBody>
    </xdr:sp>
    <xdr:clientData/>
  </xdr:twoCellAnchor>
  <xdr:twoCellAnchor>
    <xdr:from>
      <xdr:col>0</xdr:col>
      <xdr:colOff>110490</xdr:colOff>
      <xdr:row>241</xdr:row>
      <xdr:rowOff>95249</xdr:rowOff>
    </xdr:from>
    <xdr:to>
      <xdr:col>0</xdr:col>
      <xdr:colOff>2253615</xdr:colOff>
      <xdr:row>241</xdr:row>
      <xdr:rowOff>626745</xdr:rowOff>
    </xdr:to>
    <xdr:sp macro="" textlink="">
      <xdr:nvSpPr>
        <xdr:cNvPr id="34" name="TextBox 33">
          <a:extLst>
            <a:ext uri="{FF2B5EF4-FFF2-40B4-BE49-F238E27FC236}">
              <a16:creationId xmlns:a16="http://schemas.microsoft.com/office/drawing/2014/main" id="{9D9D539D-247B-4415-9EFC-3A4D600A1A9F}"/>
            </a:ext>
          </a:extLst>
        </xdr:cNvPr>
        <xdr:cNvSpPr txBox="1"/>
      </xdr:nvSpPr>
      <xdr:spPr>
        <a:xfrm>
          <a:off x="110490" y="57969149"/>
          <a:ext cx="2143125" cy="53149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ru-RU" sz="800"/>
            <a:t>встроенная</a:t>
          </a:r>
          <a:r>
            <a:rPr lang="ru-RU" sz="800" baseline="0"/>
            <a:t> </a:t>
          </a:r>
          <a:r>
            <a:rPr lang="ru-RU" sz="800"/>
            <a:t>дренажная</a:t>
          </a:r>
          <a:r>
            <a:rPr lang="ru-RU" sz="800" baseline="0"/>
            <a:t> </a:t>
          </a:r>
          <a:r>
            <a:rPr lang="ru-RU" sz="800"/>
            <a:t>помпа;</a:t>
          </a:r>
        </a:p>
        <a:p>
          <a:r>
            <a:rPr lang="ru-RU" sz="800"/>
            <a:t>7 уставок скорости;</a:t>
          </a:r>
        </a:p>
        <a:p>
          <a:r>
            <a:rPr lang="ru-RU" sz="800"/>
            <a:t>низкий уровень шума от 24</a:t>
          </a:r>
          <a:r>
            <a:rPr lang="ru-RU" sz="800" baseline="0"/>
            <a:t> </a:t>
          </a:r>
          <a:r>
            <a:rPr lang="ru-RU" sz="800"/>
            <a:t>дБ(А); </a:t>
          </a:r>
        </a:p>
      </xdr:txBody>
    </xdr:sp>
    <xdr:clientData/>
  </xdr:twoCellAnchor>
  <xdr:twoCellAnchor>
    <xdr:from>
      <xdr:col>0</xdr:col>
      <xdr:colOff>2306955</xdr:colOff>
      <xdr:row>241</xdr:row>
      <xdr:rowOff>59056</xdr:rowOff>
    </xdr:from>
    <xdr:to>
      <xdr:col>2</xdr:col>
      <xdr:colOff>1028700</xdr:colOff>
      <xdr:row>241</xdr:row>
      <xdr:rowOff>702946</xdr:rowOff>
    </xdr:to>
    <xdr:sp macro="" textlink="">
      <xdr:nvSpPr>
        <xdr:cNvPr id="35" name="TextBox 34">
          <a:extLst>
            <a:ext uri="{FF2B5EF4-FFF2-40B4-BE49-F238E27FC236}">
              <a16:creationId xmlns:a16="http://schemas.microsoft.com/office/drawing/2014/main" id="{DCF15653-903C-4032-A6AC-641EB1ACC8EA}"/>
            </a:ext>
          </a:extLst>
        </xdr:cNvPr>
        <xdr:cNvSpPr txBox="1"/>
      </xdr:nvSpPr>
      <xdr:spPr>
        <a:xfrm>
          <a:off x="2297430" y="57932956"/>
          <a:ext cx="2017395" cy="64389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ru-RU" sz="800">
              <a:solidFill>
                <a:schemeClr val="dk1"/>
              </a:solidFill>
              <a:latin typeface="+mn-lt"/>
              <a:ea typeface="+mn-ea"/>
              <a:cs typeface="+mn-cs"/>
            </a:rPr>
            <a:t>прецизионная настройка и поддержание температуры ±0.5°С;</a:t>
          </a:r>
        </a:p>
        <a:p>
          <a:r>
            <a:rPr lang="ru-RU" sz="800">
              <a:solidFill>
                <a:schemeClr val="dk1"/>
              </a:solidFill>
              <a:latin typeface="+mn-lt"/>
              <a:ea typeface="+mn-ea"/>
              <a:cs typeface="+mn-cs"/>
            </a:rPr>
            <a:t>режим тишины (</a:t>
          </a:r>
          <a:r>
            <a:rPr lang="en-US" sz="800">
              <a:solidFill>
                <a:schemeClr val="dk1"/>
              </a:solidFill>
              <a:latin typeface="+mn-lt"/>
              <a:ea typeface="+mn-ea"/>
              <a:cs typeface="+mn-cs"/>
            </a:rPr>
            <a:t>Silent)</a:t>
          </a:r>
          <a:r>
            <a:rPr lang="ru-RU" sz="800">
              <a:solidFill>
                <a:schemeClr val="dk1"/>
              </a:solidFill>
              <a:latin typeface="+mn-lt"/>
              <a:ea typeface="+mn-ea"/>
              <a:cs typeface="+mn-cs"/>
            </a:rPr>
            <a:t>;</a:t>
          </a:r>
        </a:p>
        <a:p>
          <a:r>
            <a:rPr lang="ru-RU" sz="800">
              <a:solidFill>
                <a:schemeClr val="dk1"/>
              </a:solidFill>
              <a:latin typeface="+mn-lt"/>
              <a:ea typeface="+mn-ea"/>
              <a:cs typeface="+mn-cs"/>
            </a:rPr>
            <a:t>экономичный режим (</a:t>
          </a:r>
          <a:r>
            <a:rPr lang="en-US" sz="800">
              <a:solidFill>
                <a:schemeClr val="dk1"/>
              </a:solidFill>
              <a:latin typeface="+mn-lt"/>
              <a:ea typeface="+mn-ea"/>
              <a:cs typeface="+mn-cs"/>
            </a:rPr>
            <a:t>ECO)</a:t>
          </a:r>
          <a:r>
            <a:rPr lang="ru-RU" sz="800">
              <a:solidFill>
                <a:schemeClr val="dk1"/>
              </a:solidFill>
              <a:latin typeface="+mn-lt"/>
              <a:ea typeface="+mn-ea"/>
              <a:cs typeface="+mn-cs"/>
            </a:rPr>
            <a:t>;</a:t>
          </a:r>
        </a:p>
      </xdr:txBody>
    </xdr:sp>
    <xdr:clientData/>
  </xdr:twoCellAnchor>
  <xdr:twoCellAnchor>
    <xdr:from>
      <xdr:col>3</xdr:col>
      <xdr:colOff>245745</xdr:colOff>
      <xdr:row>241</xdr:row>
      <xdr:rowOff>93345</xdr:rowOff>
    </xdr:from>
    <xdr:to>
      <xdr:col>5</xdr:col>
      <xdr:colOff>287655</xdr:colOff>
      <xdr:row>241</xdr:row>
      <xdr:rowOff>626746</xdr:rowOff>
    </xdr:to>
    <xdr:sp macro="" textlink="">
      <xdr:nvSpPr>
        <xdr:cNvPr id="36" name="TextBox 35">
          <a:extLst>
            <a:ext uri="{FF2B5EF4-FFF2-40B4-BE49-F238E27FC236}">
              <a16:creationId xmlns:a16="http://schemas.microsoft.com/office/drawing/2014/main" id="{86D5939F-E35D-4E95-B035-A59A79482337}"/>
            </a:ext>
          </a:extLst>
        </xdr:cNvPr>
        <xdr:cNvSpPr txBox="1"/>
      </xdr:nvSpPr>
      <xdr:spPr>
        <a:xfrm>
          <a:off x="4560570" y="57967245"/>
          <a:ext cx="2118360" cy="53340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ru-RU" sz="800">
              <a:solidFill>
                <a:schemeClr val="dk1"/>
              </a:solidFill>
              <a:latin typeface="+mn-lt"/>
              <a:ea typeface="+mn-ea"/>
              <a:cs typeface="+mn-cs"/>
            </a:rPr>
            <a:t>возможность отключения дисплея;</a:t>
          </a:r>
        </a:p>
        <a:p>
          <a:r>
            <a:rPr lang="ru-RU" sz="800">
              <a:solidFill>
                <a:schemeClr val="dk1"/>
              </a:solidFill>
              <a:latin typeface="+mn-lt"/>
              <a:ea typeface="+mn-ea"/>
              <a:cs typeface="+mn-cs"/>
            </a:rPr>
            <a:t>без декоративной панели и ПДУ</a:t>
          </a:r>
        </a:p>
      </xdr:txBody>
    </xdr:sp>
    <xdr:clientData/>
  </xdr:twoCellAnchor>
  <xdr:twoCellAnchor>
    <xdr:from>
      <xdr:col>0</xdr:col>
      <xdr:colOff>95250</xdr:colOff>
      <xdr:row>251</xdr:row>
      <xdr:rowOff>121918</xdr:rowOff>
    </xdr:from>
    <xdr:to>
      <xdr:col>0</xdr:col>
      <xdr:colOff>2226945</xdr:colOff>
      <xdr:row>251</xdr:row>
      <xdr:rowOff>720090</xdr:rowOff>
    </xdr:to>
    <xdr:sp macro="" textlink="">
      <xdr:nvSpPr>
        <xdr:cNvPr id="37" name="TextBox 36">
          <a:extLst>
            <a:ext uri="{FF2B5EF4-FFF2-40B4-BE49-F238E27FC236}">
              <a16:creationId xmlns:a16="http://schemas.microsoft.com/office/drawing/2014/main" id="{40ACEC87-559B-45A9-BDA7-418434FE782C}"/>
            </a:ext>
          </a:extLst>
        </xdr:cNvPr>
        <xdr:cNvSpPr txBox="1"/>
      </xdr:nvSpPr>
      <xdr:spPr>
        <a:xfrm>
          <a:off x="95250" y="60710443"/>
          <a:ext cx="2131695" cy="598172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ru-RU" sz="800"/>
            <a:t>встроенная дренажная</a:t>
          </a:r>
          <a:r>
            <a:rPr lang="ru-RU" sz="800" baseline="0"/>
            <a:t> </a:t>
          </a:r>
          <a:r>
            <a:rPr lang="ru-RU" sz="800"/>
            <a:t>помпа и противопылевой фильтр;</a:t>
          </a:r>
        </a:p>
        <a:p>
          <a:r>
            <a:rPr lang="ru-RU" sz="800"/>
            <a:t>7 уставок скорости; </a:t>
          </a:r>
        </a:p>
        <a:p>
          <a:r>
            <a:rPr lang="ru-RU" sz="800"/>
            <a:t>низкий уровень шума от 23дБ(А); </a:t>
          </a:r>
        </a:p>
      </xdr:txBody>
    </xdr:sp>
    <xdr:clientData/>
  </xdr:twoCellAnchor>
  <xdr:twoCellAnchor>
    <xdr:from>
      <xdr:col>0</xdr:col>
      <xdr:colOff>2282190</xdr:colOff>
      <xdr:row>251</xdr:row>
      <xdr:rowOff>72390</xdr:rowOff>
    </xdr:from>
    <xdr:to>
      <xdr:col>2</xdr:col>
      <xdr:colOff>1009650</xdr:colOff>
      <xdr:row>251</xdr:row>
      <xdr:rowOff>731520</xdr:rowOff>
    </xdr:to>
    <xdr:sp macro="" textlink="">
      <xdr:nvSpPr>
        <xdr:cNvPr id="38" name="TextBox 37">
          <a:extLst>
            <a:ext uri="{FF2B5EF4-FFF2-40B4-BE49-F238E27FC236}">
              <a16:creationId xmlns:a16="http://schemas.microsoft.com/office/drawing/2014/main" id="{062723D6-F04C-4A0D-AE24-E308981833EF}"/>
            </a:ext>
          </a:extLst>
        </xdr:cNvPr>
        <xdr:cNvSpPr txBox="1"/>
      </xdr:nvSpPr>
      <xdr:spPr>
        <a:xfrm>
          <a:off x="2282190" y="60660915"/>
          <a:ext cx="2032635" cy="65913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ru-RU" sz="800">
              <a:solidFill>
                <a:schemeClr val="dk1"/>
              </a:solidFill>
              <a:latin typeface="+mn-lt"/>
              <a:ea typeface="+mn-ea"/>
              <a:cs typeface="+mn-cs"/>
            </a:rPr>
            <a:t>прецизионная настройка и поддержание температуры ±0.5°С;</a:t>
          </a:r>
        </a:p>
        <a:p>
          <a:r>
            <a:rPr lang="ru-RU" sz="800">
              <a:solidFill>
                <a:schemeClr val="dk1"/>
              </a:solidFill>
              <a:latin typeface="+mn-lt"/>
              <a:ea typeface="+mn-ea"/>
              <a:cs typeface="+mn-cs"/>
            </a:rPr>
            <a:t>режим тишины (</a:t>
          </a:r>
          <a:r>
            <a:rPr lang="en-US" sz="800">
              <a:solidFill>
                <a:schemeClr val="dk1"/>
              </a:solidFill>
              <a:latin typeface="+mn-lt"/>
              <a:ea typeface="+mn-ea"/>
              <a:cs typeface="+mn-cs"/>
            </a:rPr>
            <a:t>Silent)</a:t>
          </a:r>
          <a:r>
            <a:rPr lang="ru-RU" sz="800">
              <a:solidFill>
                <a:schemeClr val="dk1"/>
              </a:solidFill>
              <a:latin typeface="+mn-lt"/>
              <a:ea typeface="+mn-ea"/>
              <a:cs typeface="+mn-cs"/>
            </a:rPr>
            <a:t>;</a:t>
          </a:r>
        </a:p>
        <a:p>
          <a:r>
            <a:rPr lang="ru-RU" sz="800">
              <a:solidFill>
                <a:schemeClr val="dk1"/>
              </a:solidFill>
              <a:latin typeface="+mn-lt"/>
              <a:ea typeface="+mn-ea"/>
              <a:cs typeface="+mn-cs"/>
            </a:rPr>
            <a:t>экономичный режим (</a:t>
          </a:r>
          <a:r>
            <a:rPr lang="en-US" sz="800">
              <a:solidFill>
                <a:schemeClr val="dk1"/>
              </a:solidFill>
              <a:latin typeface="+mn-lt"/>
              <a:ea typeface="+mn-ea"/>
              <a:cs typeface="+mn-cs"/>
            </a:rPr>
            <a:t>ECO)</a:t>
          </a:r>
          <a:r>
            <a:rPr lang="ru-RU" sz="800">
              <a:solidFill>
                <a:schemeClr val="dk1"/>
              </a:solidFill>
              <a:latin typeface="+mn-lt"/>
              <a:ea typeface="+mn-ea"/>
              <a:cs typeface="+mn-cs"/>
            </a:rPr>
            <a:t>;</a:t>
          </a:r>
        </a:p>
      </xdr:txBody>
    </xdr:sp>
    <xdr:clientData/>
  </xdr:twoCellAnchor>
  <xdr:twoCellAnchor>
    <xdr:from>
      <xdr:col>3</xdr:col>
      <xdr:colOff>228600</xdr:colOff>
      <xdr:row>251</xdr:row>
      <xdr:rowOff>116204</xdr:rowOff>
    </xdr:from>
    <xdr:to>
      <xdr:col>5</xdr:col>
      <xdr:colOff>262890</xdr:colOff>
      <xdr:row>251</xdr:row>
      <xdr:rowOff>655320</xdr:rowOff>
    </xdr:to>
    <xdr:sp macro="" textlink="">
      <xdr:nvSpPr>
        <xdr:cNvPr id="39" name="TextBox 38">
          <a:extLst>
            <a:ext uri="{FF2B5EF4-FFF2-40B4-BE49-F238E27FC236}">
              <a16:creationId xmlns:a16="http://schemas.microsoft.com/office/drawing/2014/main" id="{3117490B-614F-4D28-B080-338EA3DB79D4}"/>
            </a:ext>
          </a:extLst>
        </xdr:cNvPr>
        <xdr:cNvSpPr txBox="1"/>
      </xdr:nvSpPr>
      <xdr:spPr>
        <a:xfrm>
          <a:off x="4543425" y="60704729"/>
          <a:ext cx="2110740" cy="53911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ru-RU" sz="800">
              <a:solidFill>
                <a:schemeClr val="dk1"/>
              </a:solidFill>
              <a:latin typeface="+mn-lt"/>
              <a:ea typeface="+mn-ea"/>
              <a:cs typeface="+mn-cs"/>
            </a:rPr>
            <a:t>10 шагов регулировки </a:t>
          </a:r>
          <a:r>
            <a:rPr lang="en-US" sz="800">
              <a:solidFill>
                <a:schemeClr val="dk1"/>
              </a:solidFill>
              <a:latin typeface="+mn-lt"/>
              <a:ea typeface="+mn-ea"/>
              <a:cs typeface="+mn-cs"/>
            </a:rPr>
            <a:t>ESP (</a:t>
          </a:r>
          <a:r>
            <a:rPr lang="ru-RU" sz="800">
              <a:solidFill>
                <a:schemeClr val="dk1"/>
              </a:solidFill>
              <a:latin typeface="+mn-lt"/>
              <a:ea typeface="+mn-ea"/>
              <a:cs typeface="+mn-cs"/>
            </a:rPr>
            <a:t>только пульты </a:t>
          </a:r>
          <a:r>
            <a:rPr lang="en-US" sz="800">
              <a:solidFill>
                <a:schemeClr val="dk1"/>
              </a:solidFill>
              <a:latin typeface="+mn-lt"/>
              <a:ea typeface="+mn-ea"/>
              <a:cs typeface="+mn-cs"/>
            </a:rPr>
            <a:t>WDC-86E/KD, WDC-120G/WK, CCM-180/270)</a:t>
          </a:r>
          <a:r>
            <a:rPr lang="ru-RU" sz="800">
              <a:solidFill>
                <a:schemeClr val="dk1"/>
              </a:solidFill>
              <a:latin typeface="+mn-lt"/>
              <a:ea typeface="+mn-ea"/>
              <a:cs typeface="+mn-cs"/>
            </a:rPr>
            <a:t>;</a:t>
          </a:r>
          <a:r>
            <a:rPr lang="en-US" sz="800">
              <a:solidFill>
                <a:schemeClr val="dk1"/>
              </a:solidFill>
              <a:latin typeface="+mn-lt"/>
              <a:ea typeface="+mn-ea"/>
              <a:cs typeface="+mn-cs"/>
            </a:rPr>
            <a:t> </a:t>
          </a:r>
          <a:r>
            <a:rPr lang="ru-RU" sz="800">
              <a:solidFill>
                <a:schemeClr val="dk1"/>
              </a:solidFill>
              <a:latin typeface="+mn-lt"/>
              <a:ea typeface="+mn-ea"/>
              <a:cs typeface="+mn-cs"/>
            </a:rPr>
            <a:t>ПДУ в комплект не входит</a:t>
          </a:r>
        </a:p>
      </xdr:txBody>
    </xdr:sp>
    <xdr:clientData/>
  </xdr:twoCellAnchor>
  <xdr:twoCellAnchor>
    <xdr:from>
      <xdr:col>0</xdr:col>
      <xdr:colOff>100965</xdr:colOff>
      <xdr:row>263</xdr:row>
      <xdr:rowOff>144778</xdr:rowOff>
    </xdr:from>
    <xdr:to>
      <xdr:col>0</xdr:col>
      <xdr:colOff>2236470</xdr:colOff>
      <xdr:row>263</xdr:row>
      <xdr:rowOff>720090</xdr:rowOff>
    </xdr:to>
    <xdr:sp macro="" textlink="">
      <xdr:nvSpPr>
        <xdr:cNvPr id="40" name="TextBox 39">
          <a:extLst>
            <a:ext uri="{FF2B5EF4-FFF2-40B4-BE49-F238E27FC236}">
              <a16:creationId xmlns:a16="http://schemas.microsoft.com/office/drawing/2014/main" id="{C709869D-F51B-48A4-BF46-6E6D2C9FF040}"/>
            </a:ext>
          </a:extLst>
        </xdr:cNvPr>
        <xdr:cNvSpPr txBox="1"/>
      </xdr:nvSpPr>
      <xdr:spPr>
        <a:xfrm>
          <a:off x="100965" y="63600328"/>
          <a:ext cx="2135505" cy="575312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ru-RU" sz="800"/>
            <a:t>в комплекте с противопылевым фильтром (кроме моделей 40-56кВт);</a:t>
          </a:r>
        </a:p>
        <a:p>
          <a:r>
            <a:rPr lang="ru-RU" sz="800"/>
            <a:t>7 уставок скорости; </a:t>
          </a:r>
        </a:p>
      </xdr:txBody>
    </xdr:sp>
    <xdr:clientData/>
  </xdr:twoCellAnchor>
  <xdr:twoCellAnchor>
    <xdr:from>
      <xdr:col>0</xdr:col>
      <xdr:colOff>2293620</xdr:colOff>
      <xdr:row>263</xdr:row>
      <xdr:rowOff>72390</xdr:rowOff>
    </xdr:from>
    <xdr:to>
      <xdr:col>2</xdr:col>
      <xdr:colOff>1019175</xdr:colOff>
      <xdr:row>263</xdr:row>
      <xdr:rowOff>760095</xdr:rowOff>
    </xdr:to>
    <xdr:sp macro="" textlink="">
      <xdr:nvSpPr>
        <xdr:cNvPr id="41" name="TextBox 40">
          <a:extLst>
            <a:ext uri="{FF2B5EF4-FFF2-40B4-BE49-F238E27FC236}">
              <a16:creationId xmlns:a16="http://schemas.microsoft.com/office/drawing/2014/main" id="{4E8E1BEB-04AD-4652-AD71-5986E7144343}"/>
            </a:ext>
          </a:extLst>
        </xdr:cNvPr>
        <xdr:cNvSpPr txBox="1"/>
      </xdr:nvSpPr>
      <xdr:spPr>
        <a:xfrm>
          <a:off x="2293620" y="63527940"/>
          <a:ext cx="2021205" cy="68770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ru-RU" sz="800">
              <a:solidFill>
                <a:schemeClr val="dk1"/>
              </a:solidFill>
              <a:latin typeface="+mn-lt"/>
              <a:ea typeface="+mn-ea"/>
              <a:cs typeface="+mn-cs"/>
            </a:rPr>
            <a:t>прецизионная настройка и поддержание температуры ±0.5°С;</a:t>
          </a:r>
        </a:p>
        <a:p>
          <a:r>
            <a:rPr lang="ru-RU" sz="800">
              <a:solidFill>
                <a:schemeClr val="dk1"/>
              </a:solidFill>
              <a:latin typeface="+mn-lt"/>
              <a:ea typeface="+mn-ea"/>
              <a:cs typeface="+mn-cs"/>
            </a:rPr>
            <a:t>режим тишины (</a:t>
          </a:r>
          <a:r>
            <a:rPr lang="en-US" sz="800">
              <a:solidFill>
                <a:schemeClr val="dk1"/>
              </a:solidFill>
              <a:latin typeface="+mn-lt"/>
              <a:ea typeface="+mn-ea"/>
              <a:cs typeface="+mn-cs"/>
            </a:rPr>
            <a:t>Silent)</a:t>
          </a:r>
          <a:r>
            <a:rPr lang="ru-RU" sz="800">
              <a:solidFill>
                <a:schemeClr val="dk1"/>
              </a:solidFill>
              <a:latin typeface="+mn-lt"/>
              <a:ea typeface="+mn-ea"/>
              <a:cs typeface="+mn-cs"/>
            </a:rPr>
            <a:t>;</a:t>
          </a:r>
        </a:p>
        <a:p>
          <a:r>
            <a:rPr lang="ru-RU" sz="800">
              <a:solidFill>
                <a:schemeClr val="dk1"/>
              </a:solidFill>
              <a:latin typeface="+mn-lt"/>
              <a:ea typeface="+mn-ea"/>
              <a:cs typeface="+mn-cs"/>
            </a:rPr>
            <a:t>экономичный режим (</a:t>
          </a:r>
          <a:r>
            <a:rPr lang="en-US" sz="800">
              <a:solidFill>
                <a:schemeClr val="dk1"/>
              </a:solidFill>
              <a:latin typeface="+mn-lt"/>
              <a:ea typeface="+mn-ea"/>
              <a:cs typeface="+mn-cs"/>
            </a:rPr>
            <a:t>ECO)</a:t>
          </a:r>
          <a:r>
            <a:rPr lang="ru-RU" sz="800">
              <a:solidFill>
                <a:schemeClr val="dk1"/>
              </a:solidFill>
              <a:latin typeface="+mn-lt"/>
              <a:ea typeface="+mn-ea"/>
              <a:cs typeface="+mn-cs"/>
            </a:rPr>
            <a:t>;</a:t>
          </a:r>
        </a:p>
      </xdr:txBody>
    </xdr:sp>
    <xdr:clientData/>
  </xdr:twoCellAnchor>
  <xdr:twoCellAnchor>
    <xdr:from>
      <xdr:col>3</xdr:col>
      <xdr:colOff>257175</xdr:colOff>
      <xdr:row>263</xdr:row>
      <xdr:rowOff>137159</xdr:rowOff>
    </xdr:from>
    <xdr:to>
      <xdr:col>5</xdr:col>
      <xdr:colOff>274320</xdr:colOff>
      <xdr:row>263</xdr:row>
      <xdr:rowOff>683895</xdr:rowOff>
    </xdr:to>
    <xdr:sp macro="" textlink="">
      <xdr:nvSpPr>
        <xdr:cNvPr id="42" name="TextBox 41">
          <a:extLst>
            <a:ext uri="{FF2B5EF4-FFF2-40B4-BE49-F238E27FC236}">
              <a16:creationId xmlns:a16="http://schemas.microsoft.com/office/drawing/2014/main" id="{DC879BBA-F54C-4BD2-9603-5041A9286168}"/>
            </a:ext>
          </a:extLst>
        </xdr:cNvPr>
        <xdr:cNvSpPr txBox="1"/>
      </xdr:nvSpPr>
      <xdr:spPr>
        <a:xfrm>
          <a:off x="4572000" y="63592709"/>
          <a:ext cx="2093595" cy="54673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ru-RU" sz="800">
              <a:solidFill>
                <a:schemeClr val="dk1"/>
              </a:solidFill>
              <a:latin typeface="+mn-lt"/>
              <a:ea typeface="+mn-ea"/>
              <a:cs typeface="+mn-cs"/>
            </a:rPr>
            <a:t>20 шагов регулировки </a:t>
          </a:r>
          <a:r>
            <a:rPr lang="en-US" sz="800">
              <a:solidFill>
                <a:schemeClr val="dk1"/>
              </a:solidFill>
              <a:latin typeface="+mn-lt"/>
              <a:ea typeface="+mn-ea"/>
              <a:cs typeface="+mn-cs"/>
            </a:rPr>
            <a:t>ESP (</a:t>
          </a:r>
          <a:r>
            <a:rPr lang="ru-RU" sz="800">
              <a:solidFill>
                <a:schemeClr val="dk1"/>
              </a:solidFill>
              <a:latin typeface="+mn-lt"/>
              <a:ea typeface="+mn-ea"/>
              <a:cs typeface="+mn-cs"/>
            </a:rPr>
            <a:t>только пульты </a:t>
          </a:r>
          <a:r>
            <a:rPr lang="en-US" sz="800">
              <a:solidFill>
                <a:schemeClr val="dk1"/>
              </a:solidFill>
              <a:latin typeface="+mn-lt"/>
              <a:ea typeface="+mn-ea"/>
              <a:cs typeface="+mn-cs"/>
            </a:rPr>
            <a:t>WDC-86E/KD, WDC-120G/WK, CCM-180/270)</a:t>
          </a:r>
          <a:r>
            <a:rPr lang="ru-RU" sz="800">
              <a:solidFill>
                <a:schemeClr val="dk1"/>
              </a:solidFill>
              <a:latin typeface="+mn-lt"/>
              <a:ea typeface="+mn-ea"/>
              <a:cs typeface="+mn-cs"/>
            </a:rPr>
            <a:t>;</a:t>
          </a:r>
          <a:r>
            <a:rPr lang="en-US" sz="800">
              <a:solidFill>
                <a:schemeClr val="dk1"/>
              </a:solidFill>
              <a:latin typeface="+mn-lt"/>
              <a:ea typeface="+mn-ea"/>
              <a:cs typeface="+mn-cs"/>
            </a:rPr>
            <a:t> </a:t>
          </a:r>
          <a:r>
            <a:rPr lang="ru-RU" sz="800">
              <a:solidFill>
                <a:schemeClr val="dk1"/>
              </a:solidFill>
              <a:latin typeface="+mn-lt"/>
              <a:ea typeface="+mn-ea"/>
              <a:cs typeface="+mn-cs"/>
            </a:rPr>
            <a:t>ПДУ в комплект не входит</a:t>
          </a:r>
        </a:p>
      </xdr:txBody>
    </xdr:sp>
    <xdr:clientData/>
  </xdr:twoCellAnchor>
  <xdr:twoCellAnchor>
    <xdr:from>
      <xdr:col>0</xdr:col>
      <xdr:colOff>87630</xdr:colOff>
      <xdr:row>277</xdr:row>
      <xdr:rowOff>160018</xdr:rowOff>
    </xdr:from>
    <xdr:to>
      <xdr:col>0</xdr:col>
      <xdr:colOff>2217420</xdr:colOff>
      <xdr:row>277</xdr:row>
      <xdr:rowOff>733425</xdr:rowOff>
    </xdr:to>
    <xdr:sp macro="" textlink="">
      <xdr:nvSpPr>
        <xdr:cNvPr id="43" name="TextBox 42">
          <a:extLst>
            <a:ext uri="{FF2B5EF4-FFF2-40B4-BE49-F238E27FC236}">
              <a16:creationId xmlns:a16="http://schemas.microsoft.com/office/drawing/2014/main" id="{4E973A51-4C06-490D-86F5-597362C17E55}"/>
            </a:ext>
          </a:extLst>
        </xdr:cNvPr>
        <xdr:cNvSpPr txBox="1"/>
      </xdr:nvSpPr>
      <xdr:spPr>
        <a:xfrm>
          <a:off x="87630" y="66882643"/>
          <a:ext cx="2129790" cy="57340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ru-RU" sz="800"/>
            <a:t>в комплекте с противопылевым фильтром (кроме моделей 40-56кВт);</a:t>
          </a:r>
        </a:p>
        <a:p>
          <a:r>
            <a:rPr lang="ru-RU" sz="800"/>
            <a:t>7 уставок скорости; </a:t>
          </a:r>
        </a:p>
      </xdr:txBody>
    </xdr:sp>
    <xdr:clientData/>
  </xdr:twoCellAnchor>
  <xdr:twoCellAnchor>
    <xdr:from>
      <xdr:col>0</xdr:col>
      <xdr:colOff>2286000</xdr:colOff>
      <xdr:row>277</xdr:row>
      <xdr:rowOff>85726</xdr:rowOff>
    </xdr:from>
    <xdr:to>
      <xdr:col>2</xdr:col>
      <xdr:colOff>990600</xdr:colOff>
      <xdr:row>277</xdr:row>
      <xdr:rowOff>771526</xdr:rowOff>
    </xdr:to>
    <xdr:sp macro="" textlink="">
      <xdr:nvSpPr>
        <xdr:cNvPr id="44" name="TextBox 43">
          <a:extLst>
            <a:ext uri="{FF2B5EF4-FFF2-40B4-BE49-F238E27FC236}">
              <a16:creationId xmlns:a16="http://schemas.microsoft.com/office/drawing/2014/main" id="{91B8F1DF-243A-4535-A01A-AA807DECC9BA}"/>
            </a:ext>
          </a:extLst>
        </xdr:cNvPr>
        <xdr:cNvSpPr txBox="1"/>
      </xdr:nvSpPr>
      <xdr:spPr>
        <a:xfrm>
          <a:off x="2286000" y="66808351"/>
          <a:ext cx="2009775" cy="6858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ru-RU" sz="800">
              <a:solidFill>
                <a:schemeClr val="dk1"/>
              </a:solidFill>
              <a:latin typeface="+mn-lt"/>
              <a:ea typeface="+mn-ea"/>
              <a:cs typeface="+mn-cs"/>
            </a:rPr>
            <a:t>прецизионная настройка и поддержание температуры ±0.5°С;</a:t>
          </a:r>
        </a:p>
        <a:p>
          <a:r>
            <a:rPr lang="ru-RU" sz="800">
              <a:solidFill>
                <a:schemeClr val="dk1"/>
              </a:solidFill>
              <a:latin typeface="+mn-lt"/>
              <a:ea typeface="+mn-ea"/>
              <a:cs typeface="+mn-cs"/>
            </a:rPr>
            <a:t>режим тишины (</a:t>
          </a:r>
          <a:r>
            <a:rPr lang="en-US" sz="800">
              <a:solidFill>
                <a:schemeClr val="dk1"/>
              </a:solidFill>
              <a:latin typeface="+mn-lt"/>
              <a:ea typeface="+mn-ea"/>
              <a:cs typeface="+mn-cs"/>
            </a:rPr>
            <a:t>Silent)</a:t>
          </a:r>
          <a:r>
            <a:rPr lang="ru-RU" sz="800">
              <a:solidFill>
                <a:schemeClr val="dk1"/>
              </a:solidFill>
              <a:latin typeface="+mn-lt"/>
              <a:ea typeface="+mn-ea"/>
              <a:cs typeface="+mn-cs"/>
            </a:rPr>
            <a:t>;</a:t>
          </a:r>
        </a:p>
        <a:p>
          <a:r>
            <a:rPr lang="ru-RU" sz="800">
              <a:solidFill>
                <a:schemeClr val="dk1"/>
              </a:solidFill>
              <a:latin typeface="+mn-lt"/>
              <a:ea typeface="+mn-ea"/>
              <a:cs typeface="+mn-cs"/>
            </a:rPr>
            <a:t>экономичный режим (</a:t>
          </a:r>
          <a:r>
            <a:rPr lang="en-US" sz="800">
              <a:solidFill>
                <a:schemeClr val="dk1"/>
              </a:solidFill>
              <a:latin typeface="+mn-lt"/>
              <a:ea typeface="+mn-ea"/>
              <a:cs typeface="+mn-cs"/>
            </a:rPr>
            <a:t>ECO)</a:t>
          </a:r>
          <a:r>
            <a:rPr lang="ru-RU" sz="800">
              <a:solidFill>
                <a:schemeClr val="dk1"/>
              </a:solidFill>
              <a:latin typeface="+mn-lt"/>
              <a:ea typeface="+mn-ea"/>
              <a:cs typeface="+mn-cs"/>
            </a:rPr>
            <a:t>;</a:t>
          </a:r>
        </a:p>
      </xdr:txBody>
    </xdr:sp>
    <xdr:clientData/>
  </xdr:twoCellAnchor>
  <xdr:twoCellAnchor>
    <xdr:from>
      <xdr:col>3</xdr:col>
      <xdr:colOff>245745</xdr:colOff>
      <xdr:row>277</xdr:row>
      <xdr:rowOff>142874</xdr:rowOff>
    </xdr:from>
    <xdr:to>
      <xdr:col>5</xdr:col>
      <xdr:colOff>262890</xdr:colOff>
      <xdr:row>277</xdr:row>
      <xdr:rowOff>697230</xdr:rowOff>
    </xdr:to>
    <xdr:sp macro="" textlink="">
      <xdr:nvSpPr>
        <xdr:cNvPr id="45" name="TextBox 44">
          <a:extLst>
            <a:ext uri="{FF2B5EF4-FFF2-40B4-BE49-F238E27FC236}">
              <a16:creationId xmlns:a16="http://schemas.microsoft.com/office/drawing/2014/main" id="{AC2D00B0-B295-4C8B-9AFC-472DCA57328C}"/>
            </a:ext>
          </a:extLst>
        </xdr:cNvPr>
        <xdr:cNvSpPr txBox="1"/>
      </xdr:nvSpPr>
      <xdr:spPr>
        <a:xfrm>
          <a:off x="4560570" y="66865499"/>
          <a:ext cx="2093595" cy="55435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ru-RU" sz="800">
              <a:solidFill>
                <a:schemeClr val="dk1"/>
              </a:solidFill>
              <a:latin typeface="+mn-lt"/>
              <a:ea typeface="+mn-ea"/>
              <a:cs typeface="+mn-cs"/>
            </a:rPr>
            <a:t>20 шагов регулировки </a:t>
          </a:r>
          <a:r>
            <a:rPr lang="en-US" sz="800">
              <a:solidFill>
                <a:schemeClr val="dk1"/>
              </a:solidFill>
              <a:latin typeface="+mn-lt"/>
              <a:ea typeface="+mn-ea"/>
              <a:cs typeface="+mn-cs"/>
            </a:rPr>
            <a:t>ESP (</a:t>
          </a:r>
          <a:r>
            <a:rPr lang="ru-RU" sz="800">
              <a:solidFill>
                <a:schemeClr val="dk1"/>
              </a:solidFill>
              <a:latin typeface="+mn-lt"/>
              <a:ea typeface="+mn-ea"/>
              <a:cs typeface="+mn-cs"/>
            </a:rPr>
            <a:t>только пульты </a:t>
          </a:r>
          <a:r>
            <a:rPr lang="en-US" sz="800">
              <a:solidFill>
                <a:schemeClr val="dk1"/>
              </a:solidFill>
              <a:latin typeface="+mn-lt"/>
              <a:ea typeface="+mn-ea"/>
              <a:cs typeface="+mn-cs"/>
            </a:rPr>
            <a:t>WDC-86E/KD, WDC-120G/WK, CCM-180/270)</a:t>
          </a:r>
          <a:r>
            <a:rPr lang="ru-RU" sz="800">
              <a:solidFill>
                <a:schemeClr val="dk1"/>
              </a:solidFill>
              <a:latin typeface="+mn-lt"/>
              <a:ea typeface="+mn-ea"/>
              <a:cs typeface="+mn-cs"/>
            </a:rPr>
            <a:t>;</a:t>
          </a:r>
          <a:r>
            <a:rPr lang="en-US" sz="800">
              <a:solidFill>
                <a:schemeClr val="dk1"/>
              </a:solidFill>
              <a:latin typeface="+mn-lt"/>
              <a:ea typeface="+mn-ea"/>
              <a:cs typeface="+mn-cs"/>
            </a:rPr>
            <a:t> </a:t>
          </a:r>
          <a:r>
            <a:rPr lang="ru-RU" sz="800">
              <a:solidFill>
                <a:schemeClr val="dk1"/>
              </a:solidFill>
              <a:latin typeface="+mn-lt"/>
              <a:ea typeface="+mn-ea"/>
              <a:cs typeface="+mn-cs"/>
            </a:rPr>
            <a:t>ПДУ в комплект не входит</a:t>
          </a:r>
        </a:p>
      </xdr:txBody>
    </xdr:sp>
    <xdr:clientData/>
  </xdr:twoCellAnchor>
  <xdr:twoCellAnchor>
    <xdr:from>
      <xdr:col>0</xdr:col>
      <xdr:colOff>104775</xdr:colOff>
      <xdr:row>286</xdr:row>
      <xdr:rowOff>163827</xdr:rowOff>
    </xdr:from>
    <xdr:to>
      <xdr:col>0</xdr:col>
      <xdr:colOff>2249805</xdr:colOff>
      <xdr:row>286</xdr:row>
      <xdr:rowOff>731520</xdr:rowOff>
    </xdr:to>
    <xdr:sp macro="" textlink="">
      <xdr:nvSpPr>
        <xdr:cNvPr id="46" name="TextBox 45">
          <a:extLst>
            <a:ext uri="{FF2B5EF4-FFF2-40B4-BE49-F238E27FC236}">
              <a16:creationId xmlns:a16="http://schemas.microsoft.com/office/drawing/2014/main" id="{0FA7710D-0DC7-4019-B765-D63380210EEB}"/>
            </a:ext>
          </a:extLst>
        </xdr:cNvPr>
        <xdr:cNvSpPr txBox="1"/>
      </xdr:nvSpPr>
      <xdr:spPr>
        <a:xfrm>
          <a:off x="104775" y="69410577"/>
          <a:ext cx="2145030" cy="56769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ru-RU" sz="800"/>
            <a:t>встроенный расширительный клапан;</a:t>
          </a:r>
        </a:p>
        <a:p>
          <a:r>
            <a:rPr lang="ru-RU" sz="800"/>
            <a:t>7 уставок скорости;</a:t>
          </a:r>
        </a:p>
        <a:p>
          <a:r>
            <a:rPr lang="ru-RU" sz="800"/>
            <a:t>5 положений жалюзи;</a:t>
          </a:r>
        </a:p>
      </xdr:txBody>
    </xdr:sp>
    <xdr:clientData/>
  </xdr:twoCellAnchor>
  <xdr:twoCellAnchor>
    <xdr:from>
      <xdr:col>0</xdr:col>
      <xdr:colOff>2305050</xdr:colOff>
      <xdr:row>286</xdr:row>
      <xdr:rowOff>83819</xdr:rowOff>
    </xdr:from>
    <xdr:to>
      <xdr:col>2</xdr:col>
      <xdr:colOff>1009650</xdr:colOff>
      <xdr:row>286</xdr:row>
      <xdr:rowOff>752474</xdr:rowOff>
    </xdr:to>
    <xdr:sp macro="" textlink="">
      <xdr:nvSpPr>
        <xdr:cNvPr id="47" name="TextBox 46">
          <a:extLst>
            <a:ext uri="{FF2B5EF4-FFF2-40B4-BE49-F238E27FC236}">
              <a16:creationId xmlns:a16="http://schemas.microsoft.com/office/drawing/2014/main" id="{CFAE4539-BA31-45BF-B78D-E91873535C1B}"/>
            </a:ext>
          </a:extLst>
        </xdr:cNvPr>
        <xdr:cNvSpPr txBox="1"/>
      </xdr:nvSpPr>
      <xdr:spPr>
        <a:xfrm>
          <a:off x="2295525" y="69330569"/>
          <a:ext cx="2019300" cy="66865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ru-RU" sz="800">
              <a:solidFill>
                <a:schemeClr val="dk1"/>
              </a:solidFill>
              <a:latin typeface="+mn-lt"/>
              <a:ea typeface="+mn-ea"/>
              <a:cs typeface="+mn-cs"/>
            </a:rPr>
            <a:t>прецизионная настройка и поддержание температуры ±0.5°С;</a:t>
          </a:r>
        </a:p>
        <a:p>
          <a:r>
            <a:rPr lang="ru-RU" sz="800">
              <a:solidFill>
                <a:schemeClr val="dk1"/>
              </a:solidFill>
              <a:latin typeface="+mn-lt"/>
              <a:ea typeface="+mn-ea"/>
              <a:cs typeface="+mn-cs"/>
            </a:rPr>
            <a:t>режим тишины (</a:t>
          </a:r>
          <a:r>
            <a:rPr lang="en-US" sz="800">
              <a:solidFill>
                <a:schemeClr val="dk1"/>
              </a:solidFill>
              <a:latin typeface="+mn-lt"/>
              <a:ea typeface="+mn-ea"/>
              <a:cs typeface="+mn-cs"/>
            </a:rPr>
            <a:t>Silent)</a:t>
          </a:r>
          <a:r>
            <a:rPr lang="ru-RU" sz="800">
              <a:solidFill>
                <a:schemeClr val="dk1"/>
              </a:solidFill>
              <a:latin typeface="+mn-lt"/>
              <a:ea typeface="+mn-ea"/>
              <a:cs typeface="+mn-cs"/>
            </a:rPr>
            <a:t>;</a:t>
          </a:r>
        </a:p>
        <a:p>
          <a:r>
            <a:rPr lang="ru-RU" sz="800">
              <a:solidFill>
                <a:schemeClr val="dk1"/>
              </a:solidFill>
              <a:latin typeface="+mn-lt"/>
              <a:ea typeface="+mn-ea"/>
              <a:cs typeface="+mn-cs"/>
            </a:rPr>
            <a:t>экономичный режим (</a:t>
          </a:r>
          <a:r>
            <a:rPr lang="en-US" sz="800">
              <a:solidFill>
                <a:schemeClr val="dk1"/>
              </a:solidFill>
              <a:latin typeface="+mn-lt"/>
              <a:ea typeface="+mn-ea"/>
              <a:cs typeface="+mn-cs"/>
            </a:rPr>
            <a:t>ECO)</a:t>
          </a:r>
          <a:r>
            <a:rPr lang="ru-RU" sz="800">
              <a:solidFill>
                <a:schemeClr val="dk1"/>
              </a:solidFill>
              <a:latin typeface="+mn-lt"/>
              <a:ea typeface="+mn-ea"/>
              <a:cs typeface="+mn-cs"/>
            </a:rPr>
            <a:t>;</a:t>
          </a:r>
        </a:p>
      </xdr:txBody>
    </xdr:sp>
    <xdr:clientData/>
  </xdr:twoCellAnchor>
  <xdr:twoCellAnchor>
    <xdr:from>
      <xdr:col>3</xdr:col>
      <xdr:colOff>264795</xdr:colOff>
      <xdr:row>286</xdr:row>
      <xdr:rowOff>150493</xdr:rowOff>
    </xdr:from>
    <xdr:to>
      <xdr:col>5</xdr:col>
      <xdr:colOff>266700</xdr:colOff>
      <xdr:row>286</xdr:row>
      <xdr:rowOff>693419</xdr:rowOff>
    </xdr:to>
    <xdr:sp macro="" textlink="">
      <xdr:nvSpPr>
        <xdr:cNvPr id="48" name="TextBox 47">
          <a:extLst>
            <a:ext uri="{FF2B5EF4-FFF2-40B4-BE49-F238E27FC236}">
              <a16:creationId xmlns:a16="http://schemas.microsoft.com/office/drawing/2014/main" id="{0CE4F095-FE8B-4115-B0CA-0455E47C5F0F}"/>
            </a:ext>
          </a:extLst>
        </xdr:cNvPr>
        <xdr:cNvSpPr txBox="1"/>
      </xdr:nvSpPr>
      <xdr:spPr>
        <a:xfrm>
          <a:off x="4579620" y="69397243"/>
          <a:ext cx="2078355" cy="54292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en-US" sz="800">
              <a:solidFill>
                <a:schemeClr val="dk1"/>
              </a:solidFill>
              <a:latin typeface="+mn-lt"/>
              <a:ea typeface="+mn-ea"/>
              <a:cs typeface="+mn-cs"/>
            </a:rPr>
            <a:t> </a:t>
          </a:r>
          <a:r>
            <a:rPr lang="ru-RU" sz="800">
              <a:solidFill>
                <a:schemeClr val="dk1"/>
              </a:solidFill>
              <a:latin typeface="+mn-lt"/>
              <a:ea typeface="+mn-ea"/>
              <a:cs typeface="+mn-cs"/>
            </a:rPr>
            <a:t>ПДУ в комплект не входит</a:t>
          </a:r>
        </a:p>
      </xdr:txBody>
    </xdr:sp>
    <xdr:clientData/>
  </xdr:twoCellAnchor>
  <xdr:twoCellAnchor>
    <xdr:from>
      <xdr:col>0</xdr:col>
      <xdr:colOff>76200</xdr:colOff>
      <xdr:row>296</xdr:row>
      <xdr:rowOff>66672</xdr:rowOff>
    </xdr:from>
    <xdr:to>
      <xdr:col>0</xdr:col>
      <xdr:colOff>2225040</xdr:colOff>
      <xdr:row>296</xdr:row>
      <xdr:rowOff>712470</xdr:rowOff>
    </xdr:to>
    <xdr:sp macro="" textlink="">
      <xdr:nvSpPr>
        <xdr:cNvPr id="49" name="TextBox 48">
          <a:extLst>
            <a:ext uri="{FF2B5EF4-FFF2-40B4-BE49-F238E27FC236}">
              <a16:creationId xmlns:a16="http://schemas.microsoft.com/office/drawing/2014/main" id="{A5F31726-C210-420F-B34A-261BF8835938}"/>
            </a:ext>
          </a:extLst>
        </xdr:cNvPr>
        <xdr:cNvSpPr txBox="1"/>
      </xdr:nvSpPr>
      <xdr:spPr>
        <a:xfrm>
          <a:off x="76200" y="71885172"/>
          <a:ext cx="2148840" cy="645798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ru-RU" sz="800"/>
            <a:t>7 уставок скорости;</a:t>
          </a:r>
        </a:p>
        <a:p>
          <a:r>
            <a:rPr lang="ru-RU" sz="800"/>
            <a:t>5 положений жалюзи;</a:t>
          </a:r>
        </a:p>
        <a:p>
          <a:r>
            <a:rPr lang="ru-RU" sz="800"/>
            <a:t>3</a:t>
          </a:r>
          <a:r>
            <a:rPr lang="en-US" sz="800"/>
            <a:t>D-Airflow (</a:t>
          </a:r>
          <a:r>
            <a:rPr lang="ru-RU" sz="800"/>
            <a:t>регулируемые с ИК ПДУ вертикальные и горизонтальные жалюзи); </a:t>
          </a:r>
        </a:p>
      </xdr:txBody>
    </xdr:sp>
    <xdr:clientData/>
  </xdr:twoCellAnchor>
  <xdr:twoCellAnchor>
    <xdr:from>
      <xdr:col>0</xdr:col>
      <xdr:colOff>2278380</xdr:colOff>
      <xdr:row>296</xdr:row>
      <xdr:rowOff>28575</xdr:rowOff>
    </xdr:from>
    <xdr:to>
      <xdr:col>2</xdr:col>
      <xdr:colOff>981075</xdr:colOff>
      <xdr:row>296</xdr:row>
      <xdr:rowOff>697230</xdr:rowOff>
    </xdr:to>
    <xdr:sp macro="" textlink="">
      <xdr:nvSpPr>
        <xdr:cNvPr id="50" name="TextBox 49">
          <a:extLst>
            <a:ext uri="{FF2B5EF4-FFF2-40B4-BE49-F238E27FC236}">
              <a16:creationId xmlns:a16="http://schemas.microsoft.com/office/drawing/2014/main" id="{A3A3A85C-D11B-4881-A8CA-E3F01FDF2F8D}"/>
            </a:ext>
          </a:extLst>
        </xdr:cNvPr>
        <xdr:cNvSpPr txBox="1"/>
      </xdr:nvSpPr>
      <xdr:spPr>
        <a:xfrm>
          <a:off x="2278380" y="71847075"/>
          <a:ext cx="2007870" cy="66865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ru-RU" sz="800">
              <a:solidFill>
                <a:schemeClr val="dk1"/>
              </a:solidFill>
              <a:latin typeface="+mn-lt"/>
              <a:ea typeface="+mn-ea"/>
              <a:cs typeface="+mn-cs"/>
            </a:rPr>
            <a:t>прецизионная настройка и поддержание температуры ±0.5°С, режим тишины (</a:t>
          </a:r>
          <a:r>
            <a:rPr lang="en-US" sz="800">
              <a:solidFill>
                <a:schemeClr val="dk1"/>
              </a:solidFill>
              <a:latin typeface="+mn-lt"/>
              <a:ea typeface="+mn-ea"/>
              <a:cs typeface="+mn-cs"/>
            </a:rPr>
            <a:t>Silent), </a:t>
          </a:r>
          <a:r>
            <a:rPr lang="ru-RU" sz="800">
              <a:solidFill>
                <a:schemeClr val="dk1"/>
              </a:solidFill>
              <a:latin typeface="+mn-lt"/>
              <a:ea typeface="+mn-ea"/>
              <a:cs typeface="+mn-cs"/>
            </a:rPr>
            <a:t>экономичный режим (</a:t>
          </a:r>
          <a:r>
            <a:rPr lang="en-US" sz="800">
              <a:solidFill>
                <a:schemeClr val="dk1"/>
              </a:solidFill>
              <a:latin typeface="+mn-lt"/>
              <a:ea typeface="+mn-ea"/>
              <a:cs typeface="+mn-cs"/>
            </a:rPr>
            <a:t>ECO)</a:t>
          </a:r>
          <a:r>
            <a:rPr lang="ru-RU" sz="800">
              <a:solidFill>
                <a:schemeClr val="dk1"/>
              </a:solidFill>
              <a:latin typeface="+mn-lt"/>
              <a:ea typeface="+mn-ea"/>
              <a:cs typeface="+mn-cs"/>
            </a:rPr>
            <a:t>;</a:t>
          </a:r>
        </a:p>
      </xdr:txBody>
    </xdr:sp>
    <xdr:clientData/>
  </xdr:twoCellAnchor>
  <xdr:twoCellAnchor>
    <xdr:from>
      <xdr:col>3</xdr:col>
      <xdr:colOff>238125</xdr:colOff>
      <xdr:row>296</xdr:row>
      <xdr:rowOff>89534</xdr:rowOff>
    </xdr:from>
    <xdr:to>
      <xdr:col>5</xdr:col>
      <xdr:colOff>240030</xdr:colOff>
      <xdr:row>296</xdr:row>
      <xdr:rowOff>638175</xdr:rowOff>
    </xdr:to>
    <xdr:sp macro="" textlink="">
      <xdr:nvSpPr>
        <xdr:cNvPr id="51" name="TextBox 50">
          <a:extLst>
            <a:ext uri="{FF2B5EF4-FFF2-40B4-BE49-F238E27FC236}">
              <a16:creationId xmlns:a16="http://schemas.microsoft.com/office/drawing/2014/main" id="{30F66A90-8200-4B1F-BF3C-F16F81D03186}"/>
            </a:ext>
          </a:extLst>
        </xdr:cNvPr>
        <xdr:cNvSpPr txBox="1"/>
      </xdr:nvSpPr>
      <xdr:spPr>
        <a:xfrm>
          <a:off x="4552950" y="71908034"/>
          <a:ext cx="2078355" cy="54864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en-US" sz="800">
              <a:solidFill>
                <a:schemeClr val="dk1"/>
              </a:solidFill>
              <a:latin typeface="+mn-lt"/>
              <a:ea typeface="+mn-ea"/>
              <a:cs typeface="+mn-cs"/>
            </a:rPr>
            <a:t> </a:t>
          </a:r>
          <a:r>
            <a:rPr lang="ru-RU" sz="800">
              <a:solidFill>
                <a:schemeClr val="dk1"/>
              </a:solidFill>
              <a:latin typeface="+mn-lt"/>
              <a:ea typeface="+mn-ea"/>
              <a:cs typeface="+mn-cs"/>
            </a:rPr>
            <a:t>ПДУ в комплект не входит</a:t>
          </a:r>
        </a:p>
      </xdr:txBody>
    </xdr:sp>
    <xdr:clientData/>
  </xdr:twoCellAnchor>
  <xdr:twoCellAnchor>
    <xdr:from>
      <xdr:col>0</xdr:col>
      <xdr:colOff>112395</xdr:colOff>
      <xdr:row>307</xdr:row>
      <xdr:rowOff>87627</xdr:rowOff>
    </xdr:from>
    <xdr:to>
      <xdr:col>0</xdr:col>
      <xdr:colOff>2272665</xdr:colOff>
      <xdr:row>307</xdr:row>
      <xdr:rowOff>596265</xdr:rowOff>
    </xdr:to>
    <xdr:sp macro="" textlink="">
      <xdr:nvSpPr>
        <xdr:cNvPr id="52" name="TextBox 51">
          <a:extLst>
            <a:ext uri="{FF2B5EF4-FFF2-40B4-BE49-F238E27FC236}">
              <a16:creationId xmlns:a16="http://schemas.microsoft.com/office/drawing/2014/main" id="{93A1A2EE-971A-4CCA-BBBE-E744D7210A62}"/>
            </a:ext>
          </a:extLst>
        </xdr:cNvPr>
        <xdr:cNvSpPr txBox="1"/>
      </xdr:nvSpPr>
      <xdr:spPr>
        <a:xfrm>
          <a:off x="112395" y="74592177"/>
          <a:ext cx="2160270" cy="508638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ru-RU" sz="800"/>
            <a:t>7 уставок скорости;</a:t>
          </a:r>
        </a:p>
        <a:p>
          <a:r>
            <a:rPr lang="ru-RU" sz="800"/>
            <a:t>прецизионная настройка и поддержание температуры ±0.5°С; </a:t>
          </a:r>
        </a:p>
      </xdr:txBody>
    </xdr:sp>
    <xdr:clientData/>
  </xdr:twoCellAnchor>
  <xdr:twoCellAnchor>
    <xdr:from>
      <xdr:col>0</xdr:col>
      <xdr:colOff>2322195</xdr:colOff>
      <xdr:row>307</xdr:row>
      <xdr:rowOff>59056</xdr:rowOff>
    </xdr:from>
    <xdr:to>
      <xdr:col>2</xdr:col>
      <xdr:colOff>1036320</xdr:colOff>
      <xdr:row>307</xdr:row>
      <xdr:rowOff>634366</xdr:rowOff>
    </xdr:to>
    <xdr:sp macro="" textlink="">
      <xdr:nvSpPr>
        <xdr:cNvPr id="53" name="TextBox 52">
          <a:extLst>
            <a:ext uri="{FF2B5EF4-FFF2-40B4-BE49-F238E27FC236}">
              <a16:creationId xmlns:a16="http://schemas.microsoft.com/office/drawing/2014/main" id="{1E750BAA-DAAA-4FCB-96E1-914B66164731}"/>
            </a:ext>
          </a:extLst>
        </xdr:cNvPr>
        <xdr:cNvSpPr txBox="1"/>
      </xdr:nvSpPr>
      <xdr:spPr>
        <a:xfrm>
          <a:off x="2293620" y="74563606"/>
          <a:ext cx="2019300" cy="57531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ru-RU" sz="800">
              <a:solidFill>
                <a:schemeClr val="dk1"/>
              </a:solidFill>
              <a:latin typeface="+mn-lt"/>
              <a:ea typeface="+mn-ea"/>
              <a:cs typeface="+mn-cs"/>
            </a:rPr>
            <a:t>режим тишины (</a:t>
          </a:r>
          <a:r>
            <a:rPr lang="en-US" sz="800">
              <a:solidFill>
                <a:schemeClr val="dk1"/>
              </a:solidFill>
              <a:latin typeface="+mn-lt"/>
              <a:ea typeface="+mn-ea"/>
              <a:cs typeface="+mn-cs"/>
            </a:rPr>
            <a:t>Silent)</a:t>
          </a:r>
          <a:r>
            <a:rPr lang="ru-RU" sz="800">
              <a:solidFill>
                <a:schemeClr val="dk1"/>
              </a:solidFill>
              <a:latin typeface="+mn-lt"/>
              <a:ea typeface="+mn-ea"/>
              <a:cs typeface="+mn-cs"/>
            </a:rPr>
            <a:t>;</a:t>
          </a:r>
        </a:p>
        <a:p>
          <a:r>
            <a:rPr lang="ru-RU" sz="800">
              <a:solidFill>
                <a:schemeClr val="dk1"/>
              </a:solidFill>
              <a:latin typeface="+mn-lt"/>
              <a:ea typeface="+mn-ea"/>
              <a:cs typeface="+mn-cs"/>
            </a:rPr>
            <a:t>экономичный режим (</a:t>
          </a:r>
          <a:r>
            <a:rPr lang="en-US" sz="800">
              <a:solidFill>
                <a:schemeClr val="dk1"/>
              </a:solidFill>
              <a:latin typeface="+mn-lt"/>
              <a:ea typeface="+mn-ea"/>
              <a:cs typeface="+mn-cs"/>
            </a:rPr>
            <a:t>ECO)</a:t>
          </a:r>
          <a:r>
            <a:rPr lang="ru-RU" sz="800">
              <a:solidFill>
                <a:schemeClr val="dk1"/>
              </a:solidFill>
              <a:latin typeface="+mn-lt"/>
              <a:ea typeface="+mn-ea"/>
              <a:cs typeface="+mn-cs"/>
            </a:rPr>
            <a:t>;</a:t>
          </a:r>
        </a:p>
      </xdr:txBody>
    </xdr:sp>
    <xdr:clientData/>
  </xdr:twoCellAnchor>
  <xdr:twoCellAnchor>
    <xdr:from>
      <xdr:col>2</xdr:col>
      <xdr:colOff>922020</xdr:colOff>
      <xdr:row>307</xdr:row>
      <xdr:rowOff>30479</xdr:rowOff>
    </xdr:from>
    <xdr:to>
      <xdr:col>4</xdr:col>
      <xdr:colOff>923925</xdr:colOff>
      <xdr:row>307</xdr:row>
      <xdr:rowOff>582930</xdr:rowOff>
    </xdr:to>
    <xdr:sp macro="" textlink="">
      <xdr:nvSpPr>
        <xdr:cNvPr id="54" name="TextBox 53">
          <a:extLst>
            <a:ext uri="{FF2B5EF4-FFF2-40B4-BE49-F238E27FC236}">
              <a16:creationId xmlns:a16="http://schemas.microsoft.com/office/drawing/2014/main" id="{B560A253-D340-4517-AEA3-72A7BD9AE99C}"/>
            </a:ext>
          </a:extLst>
        </xdr:cNvPr>
        <xdr:cNvSpPr txBox="1"/>
      </xdr:nvSpPr>
      <xdr:spPr>
        <a:xfrm>
          <a:off x="4227195" y="74535029"/>
          <a:ext cx="2078355" cy="55245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en-US" sz="800">
              <a:solidFill>
                <a:schemeClr val="dk1"/>
              </a:solidFill>
              <a:latin typeface="+mn-lt"/>
              <a:ea typeface="+mn-ea"/>
              <a:cs typeface="+mn-cs"/>
            </a:rPr>
            <a:t> </a:t>
          </a:r>
          <a:r>
            <a:rPr lang="ru-RU" sz="800">
              <a:solidFill>
                <a:schemeClr val="dk1"/>
              </a:solidFill>
              <a:latin typeface="+mn-lt"/>
              <a:ea typeface="+mn-ea"/>
              <a:cs typeface="+mn-cs"/>
            </a:rPr>
            <a:t>ПДУ в комплект не входит</a:t>
          </a:r>
        </a:p>
      </xdr:txBody>
    </xdr:sp>
    <xdr:clientData/>
  </xdr:twoCellAnchor>
  <xdr:twoCellAnchor>
    <xdr:from>
      <xdr:col>0</xdr:col>
      <xdr:colOff>85725</xdr:colOff>
      <xdr:row>316</xdr:row>
      <xdr:rowOff>146683</xdr:rowOff>
    </xdr:from>
    <xdr:to>
      <xdr:col>0</xdr:col>
      <xdr:colOff>2238375</xdr:colOff>
      <xdr:row>316</xdr:row>
      <xdr:rowOff>640081</xdr:rowOff>
    </xdr:to>
    <xdr:sp macro="" textlink="">
      <xdr:nvSpPr>
        <xdr:cNvPr id="55" name="TextBox 54">
          <a:extLst>
            <a:ext uri="{FF2B5EF4-FFF2-40B4-BE49-F238E27FC236}">
              <a16:creationId xmlns:a16="http://schemas.microsoft.com/office/drawing/2014/main" id="{CFC5E85A-1A48-4D85-8E2B-26640AA42AE4}"/>
            </a:ext>
          </a:extLst>
        </xdr:cNvPr>
        <xdr:cNvSpPr txBox="1"/>
      </xdr:nvSpPr>
      <xdr:spPr>
        <a:xfrm>
          <a:off x="85725" y="76918183"/>
          <a:ext cx="2152650" cy="493398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ru-RU" sz="800"/>
            <a:t>7 уставок скорости;</a:t>
          </a:r>
        </a:p>
        <a:p>
          <a:r>
            <a:rPr lang="ru-RU" sz="800"/>
            <a:t>прецизионная настройка и поддержание температуры ±0.5°С; </a:t>
          </a:r>
        </a:p>
      </xdr:txBody>
    </xdr:sp>
    <xdr:clientData/>
  </xdr:twoCellAnchor>
  <xdr:twoCellAnchor>
    <xdr:from>
      <xdr:col>0</xdr:col>
      <xdr:colOff>2282190</xdr:colOff>
      <xdr:row>316</xdr:row>
      <xdr:rowOff>106682</xdr:rowOff>
    </xdr:from>
    <xdr:to>
      <xdr:col>2</xdr:col>
      <xdr:colOff>1011555</xdr:colOff>
      <xdr:row>316</xdr:row>
      <xdr:rowOff>678182</xdr:rowOff>
    </xdr:to>
    <xdr:sp macro="" textlink="">
      <xdr:nvSpPr>
        <xdr:cNvPr id="56" name="TextBox 55">
          <a:extLst>
            <a:ext uri="{FF2B5EF4-FFF2-40B4-BE49-F238E27FC236}">
              <a16:creationId xmlns:a16="http://schemas.microsoft.com/office/drawing/2014/main" id="{E3835139-69BA-4D6D-90C7-F18B2E5E8ADC}"/>
            </a:ext>
          </a:extLst>
        </xdr:cNvPr>
        <xdr:cNvSpPr txBox="1"/>
      </xdr:nvSpPr>
      <xdr:spPr>
        <a:xfrm>
          <a:off x="2282190" y="76878182"/>
          <a:ext cx="2034540" cy="5715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ru-RU" sz="800">
              <a:solidFill>
                <a:schemeClr val="dk1"/>
              </a:solidFill>
              <a:latin typeface="+mn-lt"/>
              <a:ea typeface="+mn-ea"/>
              <a:cs typeface="+mn-cs"/>
            </a:rPr>
            <a:t>режим тишины (</a:t>
          </a:r>
          <a:r>
            <a:rPr lang="en-US" sz="800">
              <a:solidFill>
                <a:schemeClr val="dk1"/>
              </a:solidFill>
              <a:latin typeface="+mn-lt"/>
              <a:ea typeface="+mn-ea"/>
              <a:cs typeface="+mn-cs"/>
            </a:rPr>
            <a:t>Silent)</a:t>
          </a:r>
          <a:r>
            <a:rPr lang="ru-RU" sz="800">
              <a:solidFill>
                <a:schemeClr val="dk1"/>
              </a:solidFill>
              <a:latin typeface="+mn-lt"/>
              <a:ea typeface="+mn-ea"/>
              <a:cs typeface="+mn-cs"/>
            </a:rPr>
            <a:t>;</a:t>
          </a:r>
        </a:p>
        <a:p>
          <a:r>
            <a:rPr lang="ru-RU" sz="800">
              <a:solidFill>
                <a:schemeClr val="dk1"/>
              </a:solidFill>
              <a:latin typeface="+mn-lt"/>
              <a:ea typeface="+mn-ea"/>
              <a:cs typeface="+mn-cs"/>
            </a:rPr>
            <a:t>экономичный режим (</a:t>
          </a:r>
          <a:r>
            <a:rPr lang="en-US" sz="800">
              <a:solidFill>
                <a:schemeClr val="dk1"/>
              </a:solidFill>
              <a:latin typeface="+mn-lt"/>
              <a:ea typeface="+mn-ea"/>
              <a:cs typeface="+mn-cs"/>
            </a:rPr>
            <a:t>ECO)</a:t>
          </a:r>
          <a:r>
            <a:rPr lang="ru-RU" sz="800">
              <a:solidFill>
                <a:schemeClr val="dk1"/>
              </a:solidFill>
              <a:latin typeface="+mn-lt"/>
              <a:ea typeface="+mn-ea"/>
              <a:cs typeface="+mn-cs"/>
            </a:rPr>
            <a:t>;</a:t>
          </a:r>
        </a:p>
      </xdr:txBody>
    </xdr:sp>
    <xdr:clientData/>
  </xdr:twoCellAnchor>
  <xdr:twoCellAnchor>
    <xdr:from>
      <xdr:col>2</xdr:col>
      <xdr:colOff>897255</xdr:colOff>
      <xdr:row>316</xdr:row>
      <xdr:rowOff>85725</xdr:rowOff>
    </xdr:from>
    <xdr:to>
      <xdr:col>4</xdr:col>
      <xdr:colOff>897255</xdr:colOff>
      <xdr:row>316</xdr:row>
      <xdr:rowOff>636271</xdr:rowOff>
    </xdr:to>
    <xdr:sp macro="" textlink="">
      <xdr:nvSpPr>
        <xdr:cNvPr id="57" name="TextBox 56">
          <a:extLst>
            <a:ext uri="{FF2B5EF4-FFF2-40B4-BE49-F238E27FC236}">
              <a16:creationId xmlns:a16="http://schemas.microsoft.com/office/drawing/2014/main" id="{9D966F71-E970-443C-B617-86A92358A92E}"/>
            </a:ext>
          </a:extLst>
        </xdr:cNvPr>
        <xdr:cNvSpPr txBox="1"/>
      </xdr:nvSpPr>
      <xdr:spPr>
        <a:xfrm>
          <a:off x="4202430" y="76857225"/>
          <a:ext cx="2076450" cy="55054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en-US" sz="800">
              <a:solidFill>
                <a:schemeClr val="dk1"/>
              </a:solidFill>
              <a:latin typeface="+mn-lt"/>
              <a:ea typeface="+mn-ea"/>
              <a:cs typeface="+mn-cs"/>
            </a:rPr>
            <a:t> </a:t>
          </a:r>
          <a:r>
            <a:rPr lang="ru-RU" sz="800">
              <a:solidFill>
                <a:schemeClr val="dk1"/>
              </a:solidFill>
              <a:latin typeface="+mn-lt"/>
              <a:ea typeface="+mn-ea"/>
              <a:cs typeface="+mn-cs"/>
            </a:rPr>
            <a:t>ПДУ в комплект не входит</a:t>
          </a:r>
        </a:p>
      </xdr:txBody>
    </xdr:sp>
    <xdr:clientData/>
  </xdr:twoCellAnchor>
  <xdr:twoCellAnchor>
    <xdr:from>
      <xdr:col>0</xdr:col>
      <xdr:colOff>83820</xdr:colOff>
      <xdr:row>325</xdr:row>
      <xdr:rowOff>133348</xdr:rowOff>
    </xdr:from>
    <xdr:to>
      <xdr:col>0</xdr:col>
      <xdr:colOff>2234565</xdr:colOff>
      <xdr:row>325</xdr:row>
      <xdr:rowOff>626746</xdr:rowOff>
    </xdr:to>
    <xdr:sp macro="" textlink="">
      <xdr:nvSpPr>
        <xdr:cNvPr id="58" name="TextBox 57">
          <a:extLst>
            <a:ext uri="{FF2B5EF4-FFF2-40B4-BE49-F238E27FC236}">
              <a16:creationId xmlns:a16="http://schemas.microsoft.com/office/drawing/2014/main" id="{DFB78822-CD8B-458C-92D3-21AE2CA28438}"/>
            </a:ext>
          </a:extLst>
        </xdr:cNvPr>
        <xdr:cNvSpPr txBox="1"/>
      </xdr:nvSpPr>
      <xdr:spPr>
        <a:xfrm>
          <a:off x="83820" y="79314673"/>
          <a:ext cx="2150745" cy="493398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ru-RU" sz="800"/>
            <a:t>7 уставок скорости;</a:t>
          </a:r>
        </a:p>
        <a:p>
          <a:r>
            <a:rPr lang="ru-RU" sz="800"/>
            <a:t>прецизионная настройка и поддержание температуры ±0.5°С; </a:t>
          </a:r>
        </a:p>
      </xdr:txBody>
    </xdr:sp>
    <xdr:clientData/>
  </xdr:twoCellAnchor>
  <xdr:twoCellAnchor>
    <xdr:from>
      <xdr:col>0</xdr:col>
      <xdr:colOff>2286000</xdr:colOff>
      <xdr:row>325</xdr:row>
      <xdr:rowOff>93347</xdr:rowOff>
    </xdr:from>
    <xdr:to>
      <xdr:col>2</xdr:col>
      <xdr:colOff>1005840</xdr:colOff>
      <xdr:row>325</xdr:row>
      <xdr:rowOff>664847</xdr:rowOff>
    </xdr:to>
    <xdr:sp macro="" textlink="">
      <xdr:nvSpPr>
        <xdr:cNvPr id="59" name="TextBox 58">
          <a:extLst>
            <a:ext uri="{FF2B5EF4-FFF2-40B4-BE49-F238E27FC236}">
              <a16:creationId xmlns:a16="http://schemas.microsoft.com/office/drawing/2014/main" id="{DD4F823A-96DE-4B32-A36C-E51710899E08}"/>
            </a:ext>
          </a:extLst>
        </xdr:cNvPr>
        <xdr:cNvSpPr txBox="1"/>
      </xdr:nvSpPr>
      <xdr:spPr>
        <a:xfrm>
          <a:off x="2286000" y="79274672"/>
          <a:ext cx="2025015" cy="5715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ru-RU" sz="800">
              <a:solidFill>
                <a:schemeClr val="dk1"/>
              </a:solidFill>
              <a:latin typeface="+mn-lt"/>
              <a:ea typeface="+mn-ea"/>
              <a:cs typeface="+mn-cs"/>
            </a:rPr>
            <a:t>режим тишины (</a:t>
          </a:r>
          <a:r>
            <a:rPr lang="en-US" sz="800">
              <a:solidFill>
                <a:schemeClr val="dk1"/>
              </a:solidFill>
              <a:latin typeface="+mn-lt"/>
              <a:ea typeface="+mn-ea"/>
              <a:cs typeface="+mn-cs"/>
            </a:rPr>
            <a:t>Silent)</a:t>
          </a:r>
          <a:r>
            <a:rPr lang="ru-RU" sz="800">
              <a:solidFill>
                <a:schemeClr val="dk1"/>
              </a:solidFill>
              <a:latin typeface="+mn-lt"/>
              <a:ea typeface="+mn-ea"/>
              <a:cs typeface="+mn-cs"/>
            </a:rPr>
            <a:t>;</a:t>
          </a:r>
        </a:p>
        <a:p>
          <a:r>
            <a:rPr lang="ru-RU" sz="800">
              <a:solidFill>
                <a:schemeClr val="dk1"/>
              </a:solidFill>
              <a:latin typeface="+mn-lt"/>
              <a:ea typeface="+mn-ea"/>
              <a:cs typeface="+mn-cs"/>
            </a:rPr>
            <a:t>экономичный режим (</a:t>
          </a:r>
          <a:r>
            <a:rPr lang="en-US" sz="800">
              <a:solidFill>
                <a:schemeClr val="dk1"/>
              </a:solidFill>
              <a:latin typeface="+mn-lt"/>
              <a:ea typeface="+mn-ea"/>
              <a:cs typeface="+mn-cs"/>
            </a:rPr>
            <a:t>ECO)</a:t>
          </a:r>
          <a:r>
            <a:rPr lang="ru-RU" sz="800">
              <a:solidFill>
                <a:schemeClr val="dk1"/>
              </a:solidFill>
              <a:latin typeface="+mn-lt"/>
              <a:ea typeface="+mn-ea"/>
              <a:cs typeface="+mn-cs"/>
            </a:rPr>
            <a:t>;</a:t>
          </a:r>
        </a:p>
      </xdr:txBody>
    </xdr:sp>
    <xdr:clientData/>
  </xdr:twoCellAnchor>
  <xdr:twoCellAnchor>
    <xdr:from>
      <xdr:col>2</xdr:col>
      <xdr:colOff>891540</xdr:colOff>
      <xdr:row>325</xdr:row>
      <xdr:rowOff>76200</xdr:rowOff>
    </xdr:from>
    <xdr:to>
      <xdr:col>4</xdr:col>
      <xdr:colOff>893445</xdr:colOff>
      <xdr:row>325</xdr:row>
      <xdr:rowOff>630556</xdr:rowOff>
    </xdr:to>
    <xdr:sp macro="" textlink="">
      <xdr:nvSpPr>
        <xdr:cNvPr id="60" name="TextBox 59">
          <a:extLst>
            <a:ext uri="{FF2B5EF4-FFF2-40B4-BE49-F238E27FC236}">
              <a16:creationId xmlns:a16="http://schemas.microsoft.com/office/drawing/2014/main" id="{C30973E4-E667-4774-94D2-9F66C7203C8A}"/>
            </a:ext>
          </a:extLst>
        </xdr:cNvPr>
        <xdr:cNvSpPr txBox="1"/>
      </xdr:nvSpPr>
      <xdr:spPr>
        <a:xfrm>
          <a:off x="4196715" y="79257525"/>
          <a:ext cx="2078355" cy="55435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en-US" sz="800">
              <a:solidFill>
                <a:schemeClr val="dk1"/>
              </a:solidFill>
              <a:latin typeface="+mn-lt"/>
              <a:ea typeface="+mn-ea"/>
              <a:cs typeface="+mn-cs"/>
            </a:rPr>
            <a:t> </a:t>
          </a:r>
          <a:r>
            <a:rPr lang="ru-RU" sz="800">
              <a:solidFill>
                <a:schemeClr val="dk1"/>
              </a:solidFill>
              <a:latin typeface="+mn-lt"/>
              <a:ea typeface="+mn-ea"/>
              <a:cs typeface="+mn-cs"/>
            </a:rPr>
            <a:t>ПДУ в комплект не входит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3</xdr:row>
      <xdr:rowOff>0</xdr:rowOff>
    </xdr:from>
    <xdr:to>
      <xdr:col>8</xdr:col>
      <xdr:colOff>819150</xdr:colOff>
      <xdr:row>3</xdr:row>
      <xdr:rowOff>421005</xdr:rowOff>
    </xdr:to>
    <xdr:pic>
      <xdr:nvPicPr>
        <xdr:cNvPr id="2" name="Рисунок 1" descr="C:\Users\elukashova\AppData\Local\Packages\Microsoft.Windows.Photos_8wekyb3d8bbwe\TempState\ShareServiceTempFolder\logo new 2022.jpeg">
          <a:extLst>
            <a:ext uri="{FF2B5EF4-FFF2-40B4-BE49-F238E27FC236}">
              <a16:creationId xmlns:a16="http://schemas.microsoft.com/office/drawing/2014/main" id="{18BB57A0-A517-41B0-A262-B6CBDFB078E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1665" b="21672"/>
        <a:stretch/>
      </xdr:blipFill>
      <xdr:spPr bwMode="auto">
        <a:xfrm>
          <a:off x="7581900" y="457200"/>
          <a:ext cx="819150" cy="4210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255270</xdr:colOff>
      <xdr:row>17</xdr:row>
      <xdr:rowOff>171450</xdr:rowOff>
    </xdr:from>
    <xdr:to>
      <xdr:col>0</xdr:col>
      <xdr:colOff>2286000</xdr:colOff>
      <xdr:row>17</xdr:row>
      <xdr:rowOff>721995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F4478081-13C8-48CD-B0F8-C8D76178693A}"/>
            </a:ext>
          </a:extLst>
        </xdr:cNvPr>
        <xdr:cNvSpPr txBox="1"/>
      </xdr:nvSpPr>
      <xdr:spPr>
        <a:xfrm>
          <a:off x="255270" y="4105275"/>
          <a:ext cx="2030730" cy="55054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ru-RU" sz="800"/>
            <a:t>встроенная дренажная</a:t>
          </a:r>
          <a:r>
            <a:rPr lang="ru-RU" sz="800" baseline="0"/>
            <a:t> </a:t>
          </a:r>
          <a:r>
            <a:rPr lang="ru-RU" sz="800"/>
            <a:t>помпа;</a:t>
          </a:r>
        </a:p>
        <a:p>
          <a:r>
            <a:rPr lang="ru-RU" sz="800"/>
            <a:t>пульт </a:t>
          </a:r>
          <a:r>
            <a:rPr lang="en-US" sz="800"/>
            <a:t>RM12F </a:t>
          </a:r>
          <a:r>
            <a:rPr lang="ru-RU" sz="800"/>
            <a:t>в комплекте</a:t>
          </a:r>
        </a:p>
      </xdr:txBody>
    </xdr:sp>
    <xdr:clientData/>
  </xdr:twoCellAnchor>
  <xdr:twoCellAnchor>
    <xdr:from>
      <xdr:col>0</xdr:col>
      <xdr:colOff>266700</xdr:colOff>
      <xdr:row>29</xdr:row>
      <xdr:rowOff>180975</xdr:rowOff>
    </xdr:from>
    <xdr:to>
      <xdr:col>0</xdr:col>
      <xdr:colOff>2303145</xdr:colOff>
      <xdr:row>29</xdr:row>
      <xdr:rowOff>731520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D18C7FC9-0450-4BBD-8882-4934CA19801A}"/>
            </a:ext>
          </a:extLst>
        </xdr:cNvPr>
        <xdr:cNvSpPr txBox="1"/>
      </xdr:nvSpPr>
      <xdr:spPr>
        <a:xfrm>
          <a:off x="266700" y="7134225"/>
          <a:ext cx="2026920" cy="55054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ru-RU" sz="800"/>
            <a:t>встроенная дренажная</a:t>
          </a:r>
          <a:r>
            <a:rPr lang="ru-RU" sz="800" baseline="0"/>
            <a:t> </a:t>
          </a:r>
          <a:r>
            <a:rPr lang="ru-RU" sz="800"/>
            <a:t>помпа;</a:t>
          </a:r>
        </a:p>
        <a:p>
          <a:r>
            <a:rPr lang="ru-RU" sz="800"/>
            <a:t>пульт </a:t>
          </a:r>
          <a:r>
            <a:rPr lang="en-US" sz="800"/>
            <a:t>RM12F </a:t>
          </a:r>
          <a:r>
            <a:rPr lang="ru-RU" sz="800"/>
            <a:t>в комплекте</a:t>
          </a:r>
        </a:p>
      </xdr:txBody>
    </xdr:sp>
    <xdr:clientData/>
  </xdr:twoCellAnchor>
  <xdr:twoCellAnchor>
    <xdr:from>
      <xdr:col>0</xdr:col>
      <xdr:colOff>276225</xdr:colOff>
      <xdr:row>38</xdr:row>
      <xdr:rowOff>180975</xdr:rowOff>
    </xdr:from>
    <xdr:to>
      <xdr:col>0</xdr:col>
      <xdr:colOff>2312670</xdr:colOff>
      <xdr:row>38</xdr:row>
      <xdr:rowOff>731520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36D8B19A-3CE3-47DF-B087-3B0043F70092}"/>
            </a:ext>
          </a:extLst>
        </xdr:cNvPr>
        <xdr:cNvSpPr txBox="1"/>
      </xdr:nvSpPr>
      <xdr:spPr>
        <a:xfrm>
          <a:off x="276225" y="9820275"/>
          <a:ext cx="2017395" cy="55054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ru-RU" sz="800"/>
            <a:t>встроенная дренажная</a:t>
          </a:r>
          <a:r>
            <a:rPr lang="ru-RU" sz="800" baseline="0"/>
            <a:t> </a:t>
          </a:r>
          <a:r>
            <a:rPr lang="ru-RU" sz="800"/>
            <a:t>помпа;</a:t>
          </a:r>
        </a:p>
        <a:p>
          <a:r>
            <a:rPr lang="ru-RU" sz="800"/>
            <a:t>пульт </a:t>
          </a:r>
          <a:r>
            <a:rPr lang="en-US" sz="800"/>
            <a:t>RM12F </a:t>
          </a:r>
          <a:r>
            <a:rPr lang="ru-RU" sz="800"/>
            <a:t>в комплекте</a:t>
          </a:r>
        </a:p>
      </xdr:txBody>
    </xdr:sp>
    <xdr:clientData/>
  </xdr:twoCellAnchor>
  <xdr:twoCellAnchor>
    <xdr:from>
      <xdr:col>0</xdr:col>
      <xdr:colOff>152400</xdr:colOff>
      <xdr:row>54</xdr:row>
      <xdr:rowOff>171450</xdr:rowOff>
    </xdr:from>
    <xdr:to>
      <xdr:col>0</xdr:col>
      <xdr:colOff>2188845</xdr:colOff>
      <xdr:row>54</xdr:row>
      <xdr:rowOff>721995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8CCBCDF9-AEA2-4691-BCF8-B1CC561C0E78}"/>
            </a:ext>
          </a:extLst>
        </xdr:cNvPr>
        <xdr:cNvSpPr txBox="1"/>
      </xdr:nvSpPr>
      <xdr:spPr>
        <a:xfrm>
          <a:off x="152400" y="14392275"/>
          <a:ext cx="2036445" cy="55054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ru-RU" sz="800"/>
            <a:t>встроенный расширительный клапан;</a:t>
          </a:r>
        </a:p>
        <a:p>
          <a:r>
            <a:rPr lang="ru-RU" sz="800"/>
            <a:t>пульт </a:t>
          </a:r>
          <a:r>
            <a:rPr lang="en-US" sz="800"/>
            <a:t>RM12F </a:t>
          </a:r>
          <a:r>
            <a:rPr lang="ru-RU" sz="800"/>
            <a:t>в комплекте</a:t>
          </a:r>
        </a:p>
      </xdr:txBody>
    </xdr:sp>
    <xdr:clientData/>
  </xdr:twoCellAnchor>
  <xdr:twoCellAnchor>
    <xdr:from>
      <xdr:col>0</xdr:col>
      <xdr:colOff>110490</xdr:colOff>
      <xdr:row>64</xdr:row>
      <xdr:rowOff>177165</xdr:rowOff>
    </xdr:from>
    <xdr:to>
      <xdr:col>0</xdr:col>
      <xdr:colOff>2154555</xdr:colOff>
      <xdr:row>64</xdr:row>
      <xdr:rowOff>731520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9120BF4E-EF3C-478E-8C28-45050599F63E}"/>
            </a:ext>
          </a:extLst>
        </xdr:cNvPr>
        <xdr:cNvSpPr txBox="1"/>
      </xdr:nvSpPr>
      <xdr:spPr>
        <a:xfrm>
          <a:off x="110490" y="17017365"/>
          <a:ext cx="2044065" cy="55435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ru-RU" sz="800"/>
            <a:t>встроенная дренажная</a:t>
          </a:r>
          <a:r>
            <a:rPr lang="ru-RU" sz="800" baseline="0"/>
            <a:t> помпа;</a:t>
          </a:r>
        </a:p>
        <a:p>
          <a:r>
            <a:rPr lang="ru-RU" sz="800" baseline="0"/>
            <a:t>противопылевой фильтр;</a:t>
          </a:r>
        </a:p>
        <a:p>
          <a:r>
            <a:rPr lang="ru-RU" sz="800"/>
            <a:t>пульт </a:t>
          </a:r>
          <a:r>
            <a:rPr lang="en-US" sz="800"/>
            <a:t>WDC-86E/KD  </a:t>
          </a:r>
          <a:r>
            <a:rPr lang="ru-RU" sz="800"/>
            <a:t>в комплекте</a:t>
          </a:r>
        </a:p>
      </xdr:txBody>
    </xdr:sp>
    <xdr:clientData/>
  </xdr:twoCellAnchor>
  <xdr:twoCellAnchor>
    <xdr:from>
      <xdr:col>0</xdr:col>
      <xdr:colOff>121920</xdr:colOff>
      <xdr:row>77</xdr:row>
      <xdr:rowOff>198120</xdr:rowOff>
    </xdr:from>
    <xdr:to>
      <xdr:col>0</xdr:col>
      <xdr:colOff>2158365</xdr:colOff>
      <xdr:row>77</xdr:row>
      <xdr:rowOff>760095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25560389-EB2D-4A47-B409-B2031A4559A1}"/>
            </a:ext>
          </a:extLst>
        </xdr:cNvPr>
        <xdr:cNvSpPr txBox="1"/>
      </xdr:nvSpPr>
      <xdr:spPr>
        <a:xfrm>
          <a:off x="121920" y="20143470"/>
          <a:ext cx="2036445" cy="5619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ru-RU" sz="800"/>
            <a:t>пульт </a:t>
          </a:r>
          <a:r>
            <a:rPr lang="en-US" sz="800"/>
            <a:t>RM12F </a:t>
          </a:r>
          <a:r>
            <a:rPr lang="ru-RU" sz="800"/>
            <a:t>в комплекте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24</xdr:row>
      <xdr:rowOff>0</xdr:rowOff>
    </xdr:from>
    <xdr:to>
      <xdr:col>0</xdr:col>
      <xdr:colOff>19685</xdr:colOff>
      <xdr:row>24</xdr:row>
      <xdr:rowOff>19685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C283E23A-48B9-4D1D-8E2B-70E7575279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381750"/>
          <a:ext cx="19685" cy="196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24</xdr:row>
      <xdr:rowOff>0</xdr:rowOff>
    </xdr:from>
    <xdr:to>
      <xdr:col>0</xdr:col>
      <xdr:colOff>19685</xdr:colOff>
      <xdr:row>24</xdr:row>
      <xdr:rowOff>19685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DAFB020-2806-4A35-BA32-CD277B40D8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381750"/>
          <a:ext cx="19685" cy="196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24</xdr:row>
      <xdr:rowOff>0</xdr:rowOff>
    </xdr:from>
    <xdr:to>
      <xdr:col>0</xdr:col>
      <xdr:colOff>19685</xdr:colOff>
      <xdr:row>24</xdr:row>
      <xdr:rowOff>19685</xdr:rowOff>
    </xdr:to>
    <xdr:pic>
      <xdr:nvPicPr>
        <xdr:cNvPr id="4" name="Picture 4">
          <a:extLst>
            <a:ext uri="{FF2B5EF4-FFF2-40B4-BE49-F238E27FC236}">
              <a16:creationId xmlns:a16="http://schemas.microsoft.com/office/drawing/2014/main" id="{0803E3BF-6895-4EF7-AE0F-AFAD5F0622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381750"/>
          <a:ext cx="19685" cy="196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24</xdr:row>
      <xdr:rowOff>0</xdr:rowOff>
    </xdr:from>
    <xdr:to>
      <xdr:col>0</xdr:col>
      <xdr:colOff>19685</xdr:colOff>
      <xdr:row>24</xdr:row>
      <xdr:rowOff>19685</xdr:rowOff>
    </xdr:to>
    <xdr:pic>
      <xdr:nvPicPr>
        <xdr:cNvPr id="5" name="Picture 5">
          <a:extLst>
            <a:ext uri="{FF2B5EF4-FFF2-40B4-BE49-F238E27FC236}">
              <a16:creationId xmlns:a16="http://schemas.microsoft.com/office/drawing/2014/main" id="{9470860A-631F-4D61-A7F6-68BAAB0162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381750"/>
          <a:ext cx="19685" cy="196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19685</xdr:colOff>
      <xdr:row>4</xdr:row>
      <xdr:rowOff>19685</xdr:rowOff>
    </xdr:to>
    <xdr:pic>
      <xdr:nvPicPr>
        <xdr:cNvPr id="6" name="Picture 4">
          <a:extLst>
            <a:ext uri="{FF2B5EF4-FFF2-40B4-BE49-F238E27FC236}">
              <a16:creationId xmlns:a16="http://schemas.microsoft.com/office/drawing/2014/main" id="{B17F4270-6096-4929-A237-C8D6A36A0C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23925"/>
          <a:ext cx="19685" cy="196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19685</xdr:colOff>
      <xdr:row>4</xdr:row>
      <xdr:rowOff>19685</xdr:rowOff>
    </xdr:to>
    <xdr:pic>
      <xdr:nvPicPr>
        <xdr:cNvPr id="7" name="Picture 2">
          <a:extLst>
            <a:ext uri="{FF2B5EF4-FFF2-40B4-BE49-F238E27FC236}">
              <a16:creationId xmlns:a16="http://schemas.microsoft.com/office/drawing/2014/main" id="{6E958B28-6934-4EB9-9767-E7A5C7245B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23925"/>
          <a:ext cx="19685" cy="196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19685</xdr:colOff>
      <xdr:row>4</xdr:row>
      <xdr:rowOff>19685</xdr:rowOff>
    </xdr:to>
    <xdr:pic>
      <xdr:nvPicPr>
        <xdr:cNvPr id="8" name="Picture 4">
          <a:extLst>
            <a:ext uri="{FF2B5EF4-FFF2-40B4-BE49-F238E27FC236}">
              <a16:creationId xmlns:a16="http://schemas.microsoft.com/office/drawing/2014/main" id="{ABD8E9F2-AD03-401E-94E0-4F343A73A8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23925"/>
          <a:ext cx="19685" cy="196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19685</xdr:colOff>
      <xdr:row>4</xdr:row>
      <xdr:rowOff>19685</xdr:rowOff>
    </xdr:to>
    <xdr:pic>
      <xdr:nvPicPr>
        <xdr:cNvPr id="9" name="Picture 5">
          <a:extLst>
            <a:ext uri="{FF2B5EF4-FFF2-40B4-BE49-F238E27FC236}">
              <a16:creationId xmlns:a16="http://schemas.microsoft.com/office/drawing/2014/main" id="{3441BD65-414C-4B80-AD32-F2528D3BCE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23925"/>
          <a:ext cx="19685" cy="196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238125</xdr:colOff>
      <xdr:row>2</xdr:row>
      <xdr:rowOff>114300</xdr:rowOff>
    </xdr:from>
    <xdr:to>
      <xdr:col>7</xdr:col>
      <xdr:colOff>1057275</xdr:colOff>
      <xdr:row>3</xdr:row>
      <xdr:rowOff>401955</xdr:rowOff>
    </xdr:to>
    <xdr:pic>
      <xdr:nvPicPr>
        <xdr:cNvPr id="10" name="Рисунок 9" descr="C:\Users\elukashova\AppData\Local\Packages\Microsoft.Windows.Photos_8wekyb3d8bbwe\TempState\ShareServiceTempFolder\logo new 2022.jpeg">
          <a:extLst>
            <a:ext uri="{FF2B5EF4-FFF2-40B4-BE49-F238E27FC236}">
              <a16:creationId xmlns:a16="http://schemas.microsoft.com/office/drawing/2014/main" id="{BBF1B7DD-5A4C-49D7-B362-607A83F7D9B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1665" b="21672"/>
        <a:stretch/>
      </xdr:blipFill>
      <xdr:spPr bwMode="auto">
        <a:xfrm>
          <a:off x="8915400" y="438150"/>
          <a:ext cx="819150" cy="4210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0</xdr:rowOff>
    </xdr:from>
    <xdr:to>
      <xdr:col>0</xdr:col>
      <xdr:colOff>19685</xdr:colOff>
      <xdr:row>4</xdr:row>
      <xdr:rowOff>19685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12679C82-3AA4-44DA-8736-1642B3E989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23925"/>
          <a:ext cx="19685" cy="196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19685</xdr:colOff>
      <xdr:row>4</xdr:row>
      <xdr:rowOff>19685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222A433-43CA-4B8A-822E-D19EC37D02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23925"/>
          <a:ext cx="19685" cy="196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19685</xdr:colOff>
      <xdr:row>4</xdr:row>
      <xdr:rowOff>19685</xdr:rowOff>
    </xdr:to>
    <xdr:pic>
      <xdr:nvPicPr>
        <xdr:cNvPr id="4" name="Picture 4">
          <a:extLst>
            <a:ext uri="{FF2B5EF4-FFF2-40B4-BE49-F238E27FC236}">
              <a16:creationId xmlns:a16="http://schemas.microsoft.com/office/drawing/2014/main" id="{4914868E-28F0-4180-94D9-DDB8A59C3B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23925"/>
          <a:ext cx="19685" cy="196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19685</xdr:colOff>
      <xdr:row>4</xdr:row>
      <xdr:rowOff>19685</xdr:rowOff>
    </xdr:to>
    <xdr:pic>
      <xdr:nvPicPr>
        <xdr:cNvPr id="5" name="Picture 5">
          <a:extLst>
            <a:ext uri="{FF2B5EF4-FFF2-40B4-BE49-F238E27FC236}">
              <a16:creationId xmlns:a16="http://schemas.microsoft.com/office/drawing/2014/main" id="{F43D3134-627E-42DE-BD00-B33A58AFA1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23925"/>
          <a:ext cx="19685" cy="196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10</xdr:col>
      <xdr:colOff>57150</xdr:colOff>
      <xdr:row>31</xdr:row>
      <xdr:rowOff>152400</xdr:rowOff>
    </xdr:from>
    <xdr:ext cx="771652" cy="420343"/>
    <xdr:pic>
      <xdr:nvPicPr>
        <xdr:cNvPr id="6" name="Рисунок 6">
          <a:extLst>
            <a:ext uri="{FF2B5EF4-FFF2-40B4-BE49-F238E27FC236}">
              <a16:creationId xmlns:a16="http://schemas.microsoft.com/office/drawing/2014/main" id="{08D8C7C4-510B-4AA5-90A3-A58018ADD2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00" y="10010775"/>
          <a:ext cx="771652" cy="4203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9</xdr:col>
      <xdr:colOff>0</xdr:colOff>
      <xdr:row>3</xdr:row>
      <xdr:rowOff>47625</xdr:rowOff>
    </xdr:from>
    <xdr:to>
      <xdr:col>9</xdr:col>
      <xdr:colOff>815340</xdr:colOff>
      <xdr:row>3</xdr:row>
      <xdr:rowOff>421005</xdr:rowOff>
    </xdr:to>
    <xdr:pic>
      <xdr:nvPicPr>
        <xdr:cNvPr id="7" name="Рисунок 6" descr="C:\Users\elukashova\AppData\Local\Packages\Microsoft.Windows.Photos_8wekyb3d8bbwe\TempState\ShareServiceTempFolder\logo new 2022.jpeg">
          <a:extLst>
            <a:ext uri="{FF2B5EF4-FFF2-40B4-BE49-F238E27FC236}">
              <a16:creationId xmlns:a16="http://schemas.microsoft.com/office/drawing/2014/main" id="{BA522F32-2B88-4C93-9244-C5BD4674267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1665" b="21672"/>
        <a:stretch/>
      </xdr:blipFill>
      <xdr:spPr bwMode="auto">
        <a:xfrm>
          <a:off x="7600950" y="504825"/>
          <a:ext cx="815340" cy="3733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186690</xdr:colOff>
      <xdr:row>8</xdr:row>
      <xdr:rowOff>104775</xdr:rowOff>
    </xdr:from>
    <xdr:to>
      <xdr:col>1</xdr:col>
      <xdr:colOff>744855</xdr:colOff>
      <xdr:row>8</xdr:row>
      <xdr:rowOff>771525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BDCD0C7C-9B96-42A5-8B97-9C24B8C17F22}"/>
            </a:ext>
          </a:extLst>
        </xdr:cNvPr>
        <xdr:cNvSpPr txBox="1"/>
      </xdr:nvSpPr>
      <xdr:spPr>
        <a:xfrm>
          <a:off x="186690" y="2533650"/>
          <a:ext cx="2005965" cy="66675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ru-RU" sz="800"/>
            <a:t>спиральнй</a:t>
          </a:r>
          <a:r>
            <a:rPr lang="ru-RU" sz="800" baseline="0"/>
            <a:t> </a:t>
          </a:r>
          <a:r>
            <a:rPr lang="ru-RU" sz="800"/>
            <a:t>компрессор;</a:t>
          </a:r>
        </a:p>
        <a:p>
          <a:r>
            <a:rPr lang="ru-RU" sz="800"/>
            <a:t>встроенный гидромодуль;</a:t>
          </a:r>
        </a:p>
        <a:p>
          <a:r>
            <a:rPr lang="ru-RU" sz="800"/>
            <a:t>фреон </a:t>
          </a:r>
          <a:r>
            <a:rPr lang="en-US" sz="800"/>
            <a:t>R32</a:t>
          </a:r>
          <a:r>
            <a:rPr lang="ru-RU" sz="800"/>
            <a:t>;</a:t>
          </a:r>
        </a:p>
        <a:p>
          <a:r>
            <a:rPr lang="ru-RU" sz="800"/>
            <a:t>пульт управления в комплекте</a:t>
          </a:r>
        </a:p>
      </xdr:txBody>
    </xdr:sp>
    <xdr:clientData/>
  </xdr:twoCellAnchor>
  <xdr:twoCellAnchor>
    <xdr:from>
      <xdr:col>0</xdr:col>
      <xdr:colOff>209550</xdr:colOff>
      <xdr:row>16</xdr:row>
      <xdr:rowOff>43815</xdr:rowOff>
    </xdr:from>
    <xdr:to>
      <xdr:col>1</xdr:col>
      <xdr:colOff>760095</xdr:colOff>
      <xdr:row>16</xdr:row>
      <xdr:rowOff>649605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DD5B6AFC-719C-4F66-9A6D-D5C4D9E3B15E}"/>
            </a:ext>
          </a:extLst>
        </xdr:cNvPr>
        <xdr:cNvSpPr txBox="1"/>
      </xdr:nvSpPr>
      <xdr:spPr>
        <a:xfrm>
          <a:off x="209550" y="4939665"/>
          <a:ext cx="1998345" cy="60579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ru-RU" sz="800"/>
            <a:t>спиральный компрессор;</a:t>
          </a:r>
        </a:p>
        <a:p>
          <a:r>
            <a:rPr lang="ru-RU" sz="800"/>
            <a:t>работа на охлаждение от -10⁰С;</a:t>
          </a:r>
        </a:p>
        <a:p>
          <a:r>
            <a:rPr lang="ru-RU" sz="800"/>
            <a:t>фреон</a:t>
          </a:r>
          <a:r>
            <a:rPr lang="ru-RU" sz="800" baseline="0"/>
            <a:t> </a:t>
          </a:r>
          <a:r>
            <a:rPr lang="en-US" sz="800"/>
            <a:t>R410a</a:t>
          </a:r>
          <a:r>
            <a:rPr lang="ru-RU" sz="800"/>
            <a:t>;</a:t>
          </a:r>
        </a:p>
        <a:p>
          <a:r>
            <a:rPr lang="ru-RU" sz="800"/>
            <a:t>пульт управления в комплекте</a:t>
          </a:r>
        </a:p>
      </xdr:txBody>
    </xdr:sp>
    <xdr:clientData/>
  </xdr:twoCellAnchor>
  <xdr:twoCellAnchor>
    <xdr:from>
      <xdr:col>0</xdr:col>
      <xdr:colOff>219075</xdr:colOff>
      <xdr:row>25</xdr:row>
      <xdr:rowOff>47625</xdr:rowOff>
    </xdr:from>
    <xdr:to>
      <xdr:col>1</xdr:col>
      <xdr:colOff>773430</xdr:colOff>
      <xdr:row>25</xdr:row>
      <xdr:rowOff>649605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D09A9C0A-0E38-46FB-8300-614B7598D0C3}"/>
            </a:ext>
          </a:extLst>
        </xdr:cNvPr>
        <xdr:cNvSpPr txBox="1"/>
      </xdr:nvSpPr>
      <xdr:spPr>
        <a:xfrm>
          <a:off x="219075" y="7353300"/>
          <a:ext cx="2002155" cy="60198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ru-RU" sz="800"/>
            <a:t>спиральный компрессор;</a:t>
          </a:r>
        </a:p>
        <a:p>
          <a:r>
            <a:rPr lang="en-US" sz="800"/>
            <a:t>H-</a:t>
          </a:r>
          <a:r>
            <a:rPr lang="ru-RU" sz="800"/>
            <a:t>образный теплообменник;</a:t>
          </a:r>
        </a:p>
        <a:p>
          <a:r>
            <a:rPr lang="ru-RU" sz="800"/>
            <a:t>фреон </a:t>
          </a:r>
          <a:r>
            <a:rPr lang="en-US" sz="800"/>
            <a:t>R410a</a:t>
          </a:r>
          <a:r>
            <a:rPr lang="ru-RU" sz="800"/>
            <a:t>;</a:t>
          </a:r>
        </a:p>
        <a:p>
          <a:r>
            <a:rPr lang="ru-RU" sz="800"/>
            <a:t>пульт управления в комплекте</a:t>
          </a:r>
        </a:p>
      </xdr:txBody>
    </xdr:sp>
    <xdr:clientData/>
  </xdr:twoCellAnchor>
  <xdr:twoCellAnchor>
    <xdr:from>
      <xdr:col>0</xdr:col>
      <xdr:colOff>196215</xdr:colOff>
      <xdr:row>29</xdr:row>
      <xdr:rowOff>43815</xdr:rowOff>
    </xdr:from>
    <xdr:to>
      <xdr:col>1</xdr:col>
      <xdr:colOff>744855</xdr:colOff>
      <xdr:row>29</xdr:row>
      <xdr:rowOff>845820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7FD1D238-3772-4E87-88DD-D200E17AC78A}"/>
            </a:ext>
          </a:extLst>
        </xdr:cNvPr>
        <xdr:cNvSpPr txBox="1"/>
      </xdr:nvSpPr>
      <xdr:spPr>
        <a:xfrm>
          <a:off x="196215" y="8825865"/>
          <a:ext cx="1996440" cy="80200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ru-RU" sz="800"/>
            <a:t>спиральный компрессор;</a:t>
          </a:r>
        </a:p>
        <a:p>
          <a:r>
            <a:rPr lang="en-US" sz="800"/>
            <a:t>H-</a:t>
          </a:r>
          <a:r>
            <a:rPr lang="ru-RU" sz="800"/>
            <a:t>образный теплообменник;</a:t>
          </a:r>
        </a:p>
        <a:p>
          <a:r>
            <a:rPr lang="ru-RU" sz="800"/>
            <a:t>работа на охлаждение до -10°С;</a:t>
          </a:r>
        </a:p>
        <a:p>
          <a:r>
            <a:rPr lang="ru-RU" sz="800"/>
            <a:t>фреон </a:t>
          </a:r>
          <a:r>
            <a:rPr lang="en-US" sz="800"/>
            <a:t>R410a</a:t>
          </a:r>
          <a:r>
            <a:rPr lang="ru-RU" sz="800"/>
            <a:t>;</a:t>
          </a:r>
        </a:p>
        <a:p>
          <a:r>
            <a:rPr lang="ru-RU" sz="800"/>
            <a:t>пульт управления в комплекте</a:t>
          </a:r>
        </a:p>
      </xdr:txBody>
    </xdr:sp>
    <xdr:clientData/>
  </xdr:twoCellAnchor>
  <xdr:twoCellAnchor>
    <xdr:from>
      <xdr:col>0</xdr:col>
      <xdr:colOff>234315</xdr:colOff>
      <xdr:row>33</xdr:row>
      <xdr:rowOff>74294</xdr:rowOff>
    </xdr:from>
    <xdr:to>
      <xdr:col>1</xdr:col>
      <xdr:colOff>777240</xdr:colOff>
      <xdr:row>33</xdr:row>
      <xdr:rowOff>598169</xdr:rowOff>
    </xdr:to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BB0A5706-0542-4B96-9395-7AC5E5172430}"/>
            </a:ext>
          </a:extLst>
        </xdr:cNvPr>
        <xdr:cNvSpPr txBox="1"/>
      </xdr:nvSpPr>
      <xdr:spPr>
        <a:xfrm>
          <a:off x="234315" y="10523219"/>
          <a:ext cx="1990725" cy="5238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ru-RU" sz="800"/>
            <a:t>спиральный компрессор;</a:t>
          </a:r>
        </a:p>
        <a:p>
          <a:r>
            <a:rPr lang="ru-RU" sz="800"/>
            <a:t>работа на охлаждение до -10°С;</a:t>
          </a:r>
        </a:p>
        <a:p>
          <a:r>
            <a:rPr lang="ru-RU" sz="800"/>
            <a:t>фреон </a:t>
          </a:r>
          <a:r>
            <a:rPr lang="en-US" sz="800"/>
            <a:t>R</a:t>
          </a:r>
          <a:r>
            <a:rPr lang="ru-RU" sz="800"/>
            <a:t>32</a:t>
          </a:r>
        </a:p>
      </xdr:txBody>
    </xdr:sp>
    <xdr:clientData/>
  </xdr:twoCellAnchor>
  <xdr:twoCellAnchor>
    <xdr:from>
      <xdr:col>0</xdr:col>
      <xdr:colOff>205740</xdr:colOff>
      <xdr:row>44</xdr:row>
      <xdr:rowOff>38100</xdr:rowOff>
    </xdr:from>
    <xdr:to>
      <xdr:col>1</xdr:col>
      <xdr:colOff>748665</xdr:colOff>
      <xdr:row>44</xdr:row>
      <xdr:rowOff>824865</xdr:rowOff>
    </xdr:to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854F115E-F98D-4423-A414-252227E4C822}"/>
            </a:ext>
          </a:extLst>
        </xdr:cNvPr>
        <xdr:cNvSpPr txBox="1"/>
      </xdr:nvSpPr>
      <xdr:spPr>
        <a:xfrm>
          <a:off x="205740" y="13220700"/>
          <a:ext cx="1990725" cy="78676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ru-RU" sz="800"/>
            <a:t>спиральный компрессор;</a:t>
          </a:r>
        </a:p>
        <a:p>
          <a:r>
            <a:rPr lang="en-US" sz="800"/>
            <a:t>H-</a:t>
          </a:r>
          <a:r>
            <a:rPr lang="ru-RU" sz="800"/>
            <a:t>образный теплообменник;</a:t>
          </a:r>
        </a:p>
        <a:p>
          <a:r>
            <a:rPr lang="ru-RU" sz="800"/>
            <a:t>зимний комплект до -10⁰С;</a:t>
          </a:r>
        </a:p>
        <a:p>
          <a:r>
            <a:rPr lang="ru-RU" sz="800"/>
            <a:t>фреон </a:t>
          </a:r>
          <a:r>
            <a:rPr lang="en-US" sz="800"/>
            <a:t>R410a</a:t>
          </a:r>
          <a:r>
            <a:rPr lang="ru-RU" sz="800"/>
            <a:t>;</a:t>
          </a:r>
        </a:p>
        <a:p>
          <a:r>
            <a:rPr lang="ru-RU" sz="800"/>
            <a:t>пульт управления в комплекте</a:t>
          </a:r>
        </a:p>
      </xdr:txBody>
    </xdr:sp>
    <xdr:clientData/>
  </xdr:twoCellAnchor>
  <xdr:twoCellAnchor>
    <xdr:from>
      <xdr:col>0</xdr:col>
      <xdr:colOff>190500</xdr:colOff>
      <xdr:row>49</xdr:row>
      <xdr:rowOff>28575</xdr:rowOff>
    </xdr:from>
    <xdr:to>
      <xdr:col>1</xdr:col>
      <xdr:colOff>721995</xdr:colOff>
      <xdr:row>49</xdr:row>
      <xdr:rowOff>807720</xdr:rowOff>
    </xdr:to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AAC7E723-E2B3-4764-9903-DB9F8559192B}"/>
            </a:ext>
          </a:extLst>
        </xdr:cNvPr>
        <xdr:cNvSpPr txBox="1"/>
      </xdr:nvSpPr>
      <xdr:spPr>
        <a:xfrm>
          <a:off x="190500" y="15049500"/>
          <a:ext cx="1979295" cy="77914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ru-RU" sz="800"/>
            <a:t>спиральный компрессор;</a:t>
          </a:r>
        </a:p>
        <a:p>
          <a:r>
            <a:rPr lang="ru-RU" sz="800"/>
            <a:t>зимний комплект до -10⁰С;</a:t>
          </a:r>
        </a:p>
        <a:p>
          <a:r>
            <a:rPr lang="ru-RU" sz="800"/>
            <a:t>фреон </a:t>
          </a:r>
          <a:r>
            <a:rPr lang="en-US" sz="800"/>
            <a:t>R410a</a:t>
          </a:r>
          <a:r>
            <a:rPr lang="ru-RU" sz="800"/>
            <a:t>;</a:t>
          </a:r>
        </a:p>
        <a:p>
          <a:r>
            <a:rPr lang="ru-RU" sz="800"/>
            <a:t>пульт управления в комплекте</a:t>
          </a:r>
        </a:p>
      </xdr:txBody>
    </xdr:sp>
    <xdr:clientData/>
  </xdr:twoCellAnchor>
  <xdr:twoCellAnchor>
    <xdr:from>
      <xdr:col>0</xdr:col>
      <xdr:colOff>192405</xdr:colOff>
      <xdr:row>55</xdr:row>
      <xdr:rowOff>34290</xdr:rowOff>
    </xdr:from>
    <xdr:to>
      <xdr:col>3</xdr:col>
      <xdr:colOff>240030</xdr:colOff>
      <xdr:row>55</xdr:row>
      <xdr:rowOff>821055</xdr:rowOff>
    </xdr:to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B917D7F2-9B7E-4A44-9563-533F86B53529}"/>
            </a:ext>
          </a:extLst>
        </xdr:cNvPr>
        <xdr:cNvSpPr txBox="1"/>
      </xdr:nvSpPr>
      <xdr:spPr>
        <a:xfrm>
          <a:off x="192405" y="17465040"/>
          <a:ext cx="3124200" cy="78676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ru-RU" sz="800"/>
            <a:t>спиральные компрессоры</a:t>
          </a:r>
          <a:r>
            <a:rPr lang="ru-RU" sz="800" baseline="0"/>
            <a:t> </a:t>
          </a:r>
          <a:r>
            <a:rPr lang="ru-RU" sz="800"/>
            <a:t>большой производительности;</a:t>
          </a:r>
        </a:p>
        <a:p>
          <a:r>
            <a:rPr lang="ru-RU" sz="800"/>
            <a:t>фреон</a:t>
          </a:r>
          <a:r>
            <a:rPr lang="ru-RU" sz="800" baseline="0"/>
            <a:t> </a:t>
          </a:r>
          <a:r>
            <a:rPr lang="en-US" sz="800"/>
            <a:t>R410a</a:t>
          </a:r>
          <a:r>
            <a:rPr lang="ru-RU" sz="800"/>
            <a:t>;</a:t>
          </a:r>
        </a:p>
        <a:p>
          <a:r>
            <a:rPr lang="ru-RU" sz="800"/>
            <a:t>возможноть объединения в модуль до 8 шт;</a:t>
          </a:r>
        </a:p>
        <a:p>
          <a:r>
            <a:rPr lang="ru-RU" sz="800"/>
            <a:t>опционально возможна комплектация встроенным гидромодулем</a:t>
          </a:r>
        </a:p>
      </xdr:txBody>
    </xdr:sp>
    <xdr:clientData/>
  </xdr:twoCellAnchor>
  <xdr:twoCellAnchor>
    <xdr:from>
      <xdr:col>0</xdr:col>
      <xdr:colOff>219075</xdr:colOff>
      <xdr:row>61</xdr:row>
      <xdr:rowOff>74295</xdr:rowOff>
    </xdr:from>
    <xdr:to>
      <xdr:col>3</xdr:col>
      <xdr:colOff>285750</xdr:colOff>
      <xdr:row>61</xdr:row>
      <xdr:rowOff>857250</xdr:rowOff>
    </xdr:to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46A30908-DBBD-43DC-A37C-98852888F159}"/>
            </a:ext>
          </a:extLst>
        </xdr:cNvPr>
        <xdr:cNvSpPr txBox="1"/>
      </xdr:nvSpPr>
      <xdr:spPr>
        <a:xfrm>
          <a:off x="219075" y="19552920"/>
          <a:ext cx="3143250" cy="78295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ru-RU" sz="800"/>
            <a:t>воздушное охлаждение</a:t>
          </a:r>
          <a:r>
            <a:rPr lang="ru-RU" sz="800" baseline="0"/>
            <a:t> </a:t>
          </a:r>
          <a:r>
            <a:rPr lang="ru-RU" sz="800"/>
            <a:t>конденсатора;</a:t>
          </a:r>
        </a:p>
        <a:p>
          <a:r>
            <a:rPr lang="ru-RU" sz="800"/>
            <a:t>винтовой компрессор;</a:t>
          </a:r>
        </a:p>
        <a:p>
          <a:r>
            <a:rPr lang="ru-RU" sz="800"/>
            <a:t>фреон </a:t>
          </a:r>
          <a:r>
            <a:rPr lang="en-US" sz="800"/>
            <a:t>R134a</a:t>
          </a:r>
          <a:endParaRPr lang="ru-RU" sz="800"/>
        </a:p>
      </xdr:txBody>
    </xdr:sp>
    <xdr:clientData/>
  </xdr:twoCellAnchor>
  <xdr:twoCellAnchor>
    <xdr:from>
      <xdr:col>0</xdr:col>
      <xdr:colOff>238125</xdr:colOff>
      <xdr:row>75</xdr:row>
      <xdr:rowOff>74295</xdr:rowOff>
    </xdr:from>
    <xdr:to>
      <xdr:col>3</xdr:col>
      <xdr:colOff>300990</xdr:colOff>
      <xdr:row>75</xdr:row>
      <xdr:rowOff>859155</xdr:rowOff>
    </xdr:to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id="{85EE92A9-3AF9-40C7-980D-0ADBF5D754ED}"/>
            </a:ext>
          </a:extLst>
        </xdr:cNvPr>
        <xdr:cNvSpPr txBox="1"/>
      </xdr:nvSpPr>
      <xdr:spPr>
        <a:xfrm>
          <a:off x="238125" y="23048595"/>
          <a:ext cx="3139440" cy="78486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ru-RU" sz="800"/>
            <a:t>воздушное охлаждение</a:t>
          </a:r>
          <a:r>
            <a:rPr lang="ru-RU" sz="800" baseline="0"/>
            <a:t> </a:t>
          </a:r>
          <a:r>
            <a:rPr lang="ru-RU" sz="800"/>
            <a:t>конденсатора;</a:t>
          </a:r>
        </a:p>
        <a:p>
          <a:r>
            <a:rPr lang="ru-RU" sz="800"/>
            <a:t>винтовой компрессор;</a:t>
          </a:r>
        </a:p>
        <a:p>
          <a:r>
            <a:rPr lang="ru-RU" sz="800"/>
            <a:t>фреон </a:t>
          </a:r>
          <a:r>
            <a:rPr lang="en-US" sz="800"/>
            <a:t>R134a</a:t>
          </a:r>
          <a:r>
            <a:rPr lang="ru-RU" sz="800"/>
            <a:t>;</a:t>
          </a:r>
        </a:p>
        <a:p>
          <a:r>
            <a:rPr lang="ru-RU" sz="800"/>
            <a:t>тропическое исполнение Т3</a:t>
          </a:r>
        </a:p>
      </xdr:txBody>
    </xdr:sp>
    <xdr:clientData/>
  </xdr:twoCellAnchor>
  <xdr:twoCellAnchor>
    <xdr:from>
      <xdr:col>0</xdr:col>
      <xdr:colOff>304800</xdr:colOff>
      <xdr:row>85</xdr:row>
      <xdr:rowOff>28575</xdr:rowOff>
    </xdr:from>
    <xdr:to>
      <xdr:col>3</xdr:col>
      <xdr:colOff>369570</xdr:colOff>
      <xdr:row>85</xdr:row>
      <xdr:rowOff>805815</xdr:rowOff>
    </xdr:to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id="{827C28A4-3AEB-48D4-A4E4-E58A1ACDA999}"/>
            </a:ext>
          </a:extLst>
        </xdr:cNvPr>
        <xdr:cNvSpPr txBox="1"/>
      </xdr:nvSpPr>
      <xdr:spPr>
        <a:xfrm>
          <a:off x="304800" y="25765125"/>
          <a:ext cx="3141345" cy="77724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ru-RU" sz="800"/>
            <a:t>воздушное охлаждение</a:t>
          </a:r>
          <a:r>
            <a:rPr lang="ru-RU" sz="800" baseline="0"/>
            <a:t> </a:t>
          </a:r>
          <a:r>
            <a:rPr lang="ru-RU" sz="800"/>
            <a:t>конденсатора;</a:t>
          </a:r>
        </a:p>
        <a:p>
          <a:r>
            <a:rPr lang="ru-RU" sz="800"/>
            <a:t>винтовой компрессор;</a:t>
          </a:r>
        </a:p>
        <a:p>
          <a:r>
            <a:rPr lang="ru-RU" sz="800"/>
            <a:t>фреон </a:t>
          </a:r>
          <a:r>
            <a:rPr lang="en-US" sz="800"/>
            <a:t>R134a</a:t>
          </a:r>
          <a:r>
            <a:rPr lang="ru-RU" sz="800"/>
            <a:t>;</a:t>
          </a:r>
        </a:p>
        <a:p>
          <a:r>
            <a:rPr lang="ru-RU" sz="800"/>
            <a:t>тропическое исполнение Т3</a:t>
          </a:r>
        </a:p>
      </xdr:txBody>
    </xdr:sp>
    <xdr:clientData/>
  </xdr:twoCellAnchor>
  <xdr:twoCellAnchor>
    <xdr:from>
      <xdr:col>2</xdr:col>
      <xdr:colOff>74296</xdr:colOff>
      <xdr:row>85</xdr:row>
      <xdr:rowOff>45720</xdr:rowOff>
    </xdr:from>
    <xdr:to>
      <xdr:col>4</xdr:col>
      <xdr:colOff>352426</xdr:colOff>
      <xdr:row>85</xdr:row>
      <xdr:rowOff>826770</xdr:rowOff>
    </xdr:to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53DA88FC-3FC4-43BB-BA8B-46DE53A3264E}"/>
            </a:ext>
          </a:extLst>
        </xdr:cNvPr>
        <xdr:cNvSpPr txBox="1"/>
      </xdr:nvSpPr>
      <xdr:spPr>
        <a:xfrm>
          <a:off x="2341246" y="25782270"/>
          <a:ext cx="1744980" cy="78105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ru-RU" sz="800"/>
            <a:t>Опционально доступны в четырех исполнениях: стандартное, круглогодичное, тропическое и с прямым фрикулингом.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0</xdr:rowOff>
    </xdr:from>
    <xdr:to>
      <xdr:col>0</xdr:col>
      <xdr:colOff>15875</xdr:colOff>
      <xdr:row>4</xdr:row>
      <xdr:rowOff>15875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9629B936-F137-415E-ACE1-020845020D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23925"/>
          <a:ext cx="15875" cy="15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15875</xdr:colOff>
      <xdr:row>4</xdr:row>
      <xdr:rowOff>15875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9E70279-CD56-44B5-9960-4CE0A4501A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23925"/>
          <a:ext cx="15875" cy="15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15875</xdr:colOff>
      <xdr:row>4</xdr:row>
      <xdr:rowOff>15875</xdr:rowOff>
    </xdr:to>
    <xdr:pic>
      <xdr:nvPicPr>
        <xdr:cNvPr id="4" name="Picture 4">
          <a:extLst>
            <a:ext uri="{FF2B5EF4-FFF2-40B4-BE49-F238E27FC236}">
              <a16:creationId xmlns:a16="http://schemas.microsoft.com/office/drawing/2014/main" id="{A472C07C-3CE3-43CE-A3D5-BF5C309C16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23925"/>
          <a:ext cx="15875" cy="15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15875</xdr:colOff>
      <xdr:row>4</xdr:row>
      <xdr:rowOff>15875</xdr:rowOff>
    </xdr:to>
    <xdr:pic>
      <xdr:nvPicPr>
        <xdr:cNvPr id="5" name="Picture 5">
          <a:extLst>
            <a:ext uri="{FF2B5EF4-FFF2-40B4-BE49-F238E27FC236}">
              <a16:creationId xmlns:a16="http://schemas.microsoft.com/office/drawing/2014/main" id="{BAB95AA8-902E-46C1-9E51-A5CF1D3F45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23925"/>
          <a:ext cx="15875" cy="15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63501</xdr:colOff>
      <xdr:row>188</xdr:row>
      <xdr:rowOff>3174</xdr:rowOff>
    </xdr:from>
    <xdr:to>
      <xdr:col>11</xdr:col>
      <xdr:colOff>1160781</xdr:colOff>
      <xdr:row>193</xdr:row>
      <xdr:rowOff>19684</xdr:rowOff>
    </xdr:to>
    <xdr:pic>
      <xdr:nvPicPr>
        <xdr:cNvPr id="6" name="Рисунок 17" descr="eurovent.jpg">
          <a:extLst>
            <a:ext uri="{FF2B5EF4-FFF2-40B4-BE49-F238E27FC236}">
              <a16:creationId xmlns:a16="http://schemas.microsoft.com/office/drawing/2014/main" id="{26E4864F-78E1-4350-9AF8-14A2B38ACA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50301" y="43903899"/>
          <a:ext cx="1097280" cy="8261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76200</xdr:colOff>
      <xdr:row>199</xdr:row>
      <xdr:rowOff>9525</xdr:rowOff>
    </xdr:from>
    <xdr:to>
      <xdr:col>11</xdr:col>
      <xdr:colOff>1196340</xdr:colOff>
      <xdr:row>204</xdr:row>
      <xdr:rowOff>72390</xdr:rowOff>
    </xdr:to>
    <xdr:pic>
      <xdr:nvPicPr>
        <xdr:cNvPr id="7" name="Рисунок 17" descr="eurovent.jpg">
          <a:extLst>
            <a:ext uri="{FF2B5EF4-FFF2-40B4-BE49-F238E27FC236}">
              <a16:creationId xmlns:a16="http://schemas.microsoft.com/office/drawing/2014/main" id="{B1B1F98E-28A1-4BD3-9BCA-2B31D55CF1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0" y="46129575"/>
          <a:ext cx="1120140" cy="872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131445</xdr:colOff>
      <xdr:row>3</xdr:row>
      <xdr:rowOff>0</xdr:rowOff>
    </xdr:from>
    <xdr:to>
      <xdr:col>10</xdr:col>
      <xdr:colOff>935355</xdr:colOff>
      <xdr:row>3</xdr:row>
      <xdr:rowOff>421005</xdr:rowOff>
    </xdr:to>
    <xdr:pic>
      <xdr:nvPicPr>
        <xdr:cNvPr id="8" name="Рисунок 7" descr="C:\Users\elukashova\AppData\Local\Packages\Microsoft.Windows.Photos_8wekyb3d8bbwe\TempState\ShareServiceTempFolder\logo new 2022.jpeg">
          <a:extLst>
            <a:ext uri="{FF2B5EF4-FFF2-40B4-BE49-F238E27FC236}">
              <a16:creationId xmlns:a16="http://schemas.microsoft.com/office/drawing/2014/main" id="{152E3778-2591-4E91-9A1A-444E22E4426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1665" b="21672"/>
        <a:stretch/>
      </xdr:blipFill>
      <xdr:spPr bwMode="auto">
        <a:xfrm>
          <a:off x="7722870" y="457200"/>
          <a:ext cx="803910" cy="4210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0</xdr:rowOff>
    </xdr:from>
    <xdr:to>
      <xdr:col>0</xdr:col>
      <xdr:colOff>15875</xdr:colOff>
      <xdr:row>4</xdr:row>
      <xdr:rowOff>15875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B4CA5363-B923-4533-9524-339172C11F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23925"/>
          <a:ext cx="15875" cy="15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15875</xdr:colOff>
      <xdr:row>4</xdr:row>
      <xdr:rowOff>15875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6079697-EB08-4119-BBA0-6CAF98541E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23925"/>
          <a:ext cx="15875" cy="15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15875</xdr:colOff>
      <xdr:row>4</xdr:row>
      <xdr:rowOff>15875</xdr:rowOff>
    </xdr:to>
    <xdr:pic>
      <xdr:nvPicPr>
        <xdr:cNvPr id="4" name="Picture 4">
          <a:extLst>
            <a:ext uri="{FF2B5EF4-FFF2-40B4-BE49-F238E27FC236}">
              <a16:creationId xmlns:a16="http://schemas.microsoft.com/office/drawing/2014/main" id="{808DF699-95C0-485B-99B6-0F33425512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23925"/>
          <a:ext cx="15875" cy="15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15875</xdr:colOff>
      <xdr:row>4</xdr:row>
      <xdr:rowOff>15875</xdr:rowOff>
    </xdr:to>
    <xdr:pic>
      <xdr:nvPicPr>
        <xdr:cNvPr id="5" name="Picture 5">
          <a:extLst>
            <a:ext uri="{FF2B5EF4-FFF2-40B4-BE49-F238E27FC236}">
              <a16:creationId xmlns:a16="http://schemas.microsoft.com/office/drawing/2014/main" id="{711286C8-8428-4318-895F-12A3580A5A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23925"/>
          <a:ext cx="15875" cy="15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3</xdr:row>
      <xdr:rowOff>0</xdr:rowOff>
    </xdr:from>
    <xdr:to>
      <xdr:col>10</xdr:col>
      <xdr:colOff>815340</xdr:colOff>
      <xdr:row>3</xdr:row>
      <xdr:rowOff>421005</xdr:rowOff>
    </xdr:to>
    <xdr:pic>
      <xdr:nvPicPr>
        <xdr:cNvPr id="6" name="Рисунок 5" descr="C:\Users\elukashova\AppData\Local\Packages\Microsoft.Windows.Photos_8wekyb3d8bbwe\TempState\ShareServiceTempFolder\logo new 2022.jpeg">
          <a:extLst>
            <a:ext uri="{FF2B5EF4-FFF2-40B4-BE49-F238E27FC236}">
              <a16:creationId xmlns:a16="http://schemas.microsoft.com/office/drawing/2014/main" id="{34F7E27D-58E0-4540-9050-2F6339117B3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1665" b="21672"/>
        <a:stretch/>
      </xdr:blipFill>
      <xdr:spPr bwMode="auto">
        <a:xfrm>
          <a:off x="7743825" y="457200"/>
          <a:ext cx="815340" cy="4210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0</xdr:rowOff>
    </xdr:from>
    <xdr:to>
      <xdr:col>0</xdr:col>
      <xdr:colOff>15240</xdr:colOff>
      <xdr:row>4</xdr:row>
      <xdr:rowOff>15240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82F1CF41-ABD5-446E-8F44-F39666E550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23925"/>
          <a:ext cx="15240" cy="15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15240</xdr:colOff>
      <xdr:row>4</xdr:row>
      <xdr:rowOff>15240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5952135-E2A8-4C4A-A635-18F7E25821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23925"/>
          <a:ext cx="15240" cy="15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15240</xdr:colOff>
      <xdr:row>4</xdr:row>
      <xdr:rowOff>15240</xdr:rowOff>
    </xdr:to>
    <xdr:pic>
      <xdr:nvPicPr>
        <xdr:cNvPr id="4" name="Picture 4">
          <a:extLst>
            <a:ext uri="{FF2B5EF4-FFF2-40B4-BE49-F238E27FC236}">
              <a16:creationId xmlns:a16="http://schemas.microsoft.com/office/drawing/2014/main" id="{18B98D61-7B3D-405B-96E5-4FE4F88362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23925"/>
          <a:ext cx="15240" cy="15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15240</xdr:colOff>
      <xdr:row>4</xdr:row>
      <xdr:rowOff>15240</xdr:rowOff>
    </xdr:to>
    <xdr:pic>
      <xdr:nvPicPr>
        <xdr:cNvPr id="5" name="Picture 5">
          <a:extLst>
            <a:ext uri="{FF2B5EF4-FFF2-40B4-BE49-F238E27FC236}">
              <a16:creationId xmlns:a16="http://schemas.microsoft.com/office/drawing/2014/main" id="{70818F0C-94B5-4CD7-AD49-A622AF58D7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23925"/>
          <a:ext cx="15240" cy="15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3</xdr:row>
      <xdr:rowOff>0</xdr:rowOff>
    </xdr:from>
    <xdr:to>
      <xdr:col>7</xdr:col>
      <xdr:colOff>815340</xdr:colOff>
      <xdr:row>3</xdr:row>
      <xdr:rowOff>421005</xdr:rowOff>
    </xdr:to>
    <xdr:pic>
      <xdr:nvPicPr>
        <xdr:cNvPr id="6" name="Рисунок 5" descr="C:\Users\elukashova\AppData\Local\Packages\Microsoft.Windows.Photos_8wekyb3d8bbwe\TempState\ShareServiceTempFolder\logo new 2022.jpeg">
          <a:extLst>
            <a:ext uri="{FF2B5EF4-FFF2-40B4-BE49-F238E27FC236}">
              <a16:creationId xmlns:a16="http://schemas.microsoft.com/office/drawing/2014/main" id="{A891D13F-1942-4658-A4E0-F83B70A0343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1665" b="21672"/>
        <a:stretch/>
      </xdr:blipFill>
      <xdr:spPr bwMode="auto">
        <a:xfrm>
          <a:off x="7991475" y="457200"/>
          <a:ext cx="815340" cy="4210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438150</xdr:colOff>
      <xdr:row>7</xdr:row>
      <xdr:rowOff>314325</xdr:rowOff>
    </xdr:from>
    <xdr:to>
      <xdr:col>0</xdr:col>
      <xdr:colOff>1295400</xdr:colOff>
      <xdr:row>7</xdr:row>
      <xdr:rowOff>588645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8D57E2A0-35B2-4658-B445-F380117CE3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" y="2276475"/>
          <a:ext cx="857250" cy="2743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1929765</xdr:colOff>
      <xdr:row>7</xdr:row>
      <xdr:rowOff>285750</xdr:rowOff>
    </xdr:from>
    <xdr:to>
      <xdr:col>1</xdr:col>
      <xdr:colOff>702945</xdr:colOff>
      <xdr:row>7</xdr:row>
      <xdr:rowOff>571500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08DD50BB-0B15-45D9-87F8-B3DD73C0AD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9765" y="2247900"/>
          <a:ext cx="88773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1560195</xdr:colOff>
      <xdr:row>7</xdr:row>
      <xdr:rowOff>316230</xdr:rowOff>
    </xdr:from>
    <xdr:to>
      <xdr:col>2</xdr:col>
      <xdr:colOff>762000</xdr:colOff>
      <xdr:row>7</xdr:row>
      <xdr:rowOff>586740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2EC8AA4C-6291-421C-84F6-987C690DD2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74745" y="2278380"/>
          <a:ext cx="1173480" cy="2705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323850</xdr:colOff>
      <xdr:row>7</xdr:row>
      <xdr:rowOff>57150</xdr:rowOff>
    </xdr:from>
    <xdr:to>
      <xdr:col>5</xdr:col>
      <xdr:colOff>780647</xdr:colOff>
      <xdr:row>7</xdr:row>
      <xdr:rowOff>817245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D78A14B5-C75F-4335-9C7F-566BA68ACF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62750" y="2019300"/>
          <a:ext cx="456797" cy="760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3</xdr:row>
      <xdr:rowOff>19050</xdr:rowOff>
    </xdr:from>
    <xdr:to>
      <xdr:col>9</xdr:col>
      <xdr:colOff>815340</xdr:colOff>
      <xdr:row>3</xdr:row>
      <xdr:rowOff>421005</xdr:rowOff>
    </xdr:to>
    <xdr:pic>
      <xdr:nvPicPr>
        <xdr:cNvPr id="2" name="Рисунок 1" descr="C:\Users\elukashova\AppData\Local\Packages\Microsoft.Windows.Photos_8wekyb3d8bbwe\TempState\ShareServiceTempFolder\logo new 2022.jpeg">
          <a:extLst>
            <a:ext uri="{FF2B5EF4-FFF2-40B4-BE49-F238E27FC236}">
              <a16:creationId xmlns:a16="http://schemas.microsoft.com/office/drawing/2014/main" id="{D462FFC6-EB73-4E96-87A5-138CAA1A831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1665" b="21672"/>
        <a:stretch/>
      </xdr:blipFill>
      <xdr:spPr bwMode="auto">
        <a:xfrm>
          <a:off x="9296400" y="476250"/>
          <a:ext cx="815340" cy="4019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3</xdr:row>
      <xdr:rowOff>0</xdr:rowOff>
    </xdr:from>
    <xdr:to>
      <xdr:col>7</xdr:col>
      <xdr:colOff>819150</xdr:colOff>
      <xdr:row>3</xdr:row>
      <xdr:rowOff>401955</xdr:rowOff>
    </xdr:to>
    <xdr:pic>
      <xdr:nvPicPr>
        <xdr:cNvPr id="2" name="Рисунок 1" descr="C:\Users\elukashova\AppData\Local\Packages\Microsoft.Windows.Photos_8wekyb3d8bbwe\TempState\ShareServiceTempFolder\logo new 2022.jpeg">
          <a:extLst>
            <a:ext uri="{FF2B5EF4-FFF2-40B4-BE49-F238E27FC236}">
              <a16:creationId xmlns:a16="http://schemas.microsoft.com/office/drawing/2014/main" id="{8F5FB0AC-DFC1-448C-BB6A-AE30E2D8102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1665" b="21672"/>
        <a:stretch/>
      </xdr:blipFill>
      <xdr:spPr bwMode="auto">
        <a:xfrm>
          <a:off x="6838950" y="457200"/>
          <a:ext cx="819150" cy="4019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152400</xdr:colOff>
      <xdr:row>0</xdr:row>
      <xdr:rowOff>47625</xdr:rowOff>
    </xdr:from>
    <xdr:to>
      <xdr:col>3</xdr:col>
      <xdr:colOff>971550</xdr:colOff>
      <xdr:row>0</xdr:row>
      <xdr:rowOff>436245</xdr:rowOff>
    </xdr:to>
    <xdr:pic>
      <xdr:nvPicPr>
        <xdr:cNvPr id="2" name="Рисунок 1" descr="C:\Users\elukashova\AppData\Local\Packages\Microsoft.Windows.Photos_8wekyb3d8bbwe\TempState\ShareServiceTempFolder\logo new 2022.jpeg">
          <a:extLst>
            <a:ext uri="{FF2B5EF4-FFF2-40B4-BE49-F238E27FC236}">
              <a16:creationId xmlns:a16="http://schemas.microsoft.com/office/drawing/2014/main" id="{02511289-783F-4E09-A8B3-05D2F4B9AFE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1665" b="21672"/>
        <a:stretch/>
      </xdr:blipFill>
      <xdr:spPr bwMode="auto">
        <a:xfrm>
          <a:off x="4810125" y="47625"/>
          <a:ext cx="819150" cy="3886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3</xdr:row>
      <xdr:rowOff>0</xdr:rowOff>
    </xdr:from>
    <xdr:to>
      <xdr:col>7</xdr:col>
      <xdr:colOff>819150</xdr:colOff>
      <xdr:row>3</xdr:row>
      <xdr:rowOff>401955</xdr:rowOff>
    </xdr:to>
    <xdr:pic>
      <xdr:nvPicPr>
        <xdr:cNvPr id="2" name="Рисунок 1" descr="C:\Users\elukashova\AppData\Local\Packages\Microsoft.Windows.Photos_8wekyb3d8bbwe\TempState\ShareServiceTempFolder\logo new 2022.jpeg">
          <a:extLst>
            <a:ext uri="{FF2B5EF4-FFF2-40B4-BE49-F238E27FC236}">
              <a16:creationId xmlns:a16="http://schemas.microsoft.com/office/drawing/2014/main" id="{5D3DC171-FFF1-419A-A186-4146AF27D09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1665" b="21672"/>
        <a:stretch/>
      </xdr:blipFill>
      <xdr:spPr bwMode="auto">
        <a:xfrm>
          <a:off x="5448300" y="457200"/>
          <a:ext cx="819150" cy="4019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28575</xdr:colOff>
      <xdr:row>2</xdr:row>
      <xdr:rowOff>123825</xdr:rowOff>
    </xdr:from>
    <xdr:to>
      <xdr:col>8</xdr:col>
      <xdr:colOff>847725</xdr:colOff>
      <xdr:row>3</xdr:row>
      <xdr:rowOff>411480</xdr:rowOff>
    </xdr:to>
    <xdr:pic>
      <xdr:nvPicPr>
        <xdr:cNvPr id="2" name="Рисунок 1" descr="C:\Users\elukashova\AppData\Local\Packages\Microsoft.Windows.Photos_8wekyb3d8bbwe\TempState\ShareServiceTempFolder\logo new 2022.jpeg">
          <a:extLst>
            <a:ext uri="{FF2B5EF4-FFF2-40B4-BE49-F238E27FC236}">
              <a16:creationId xmlns:a16="http://schemas.microsoft.com/office/drawing/2014/main" id="{39B3BC3E-659B-4BD6-9036-BA3E50B3AB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1665" b="21672"/>
        <a:stretch/>
      </xdr:blipFill>
      <xdr:spPr bwMode="auto">
        <a:xfrm>
          <a:off x="7581900" y="447675"/>
          <a:ext cx="819150" cy="4210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1</xdr:col>
      <xdr:colOff>4581526</xdr:colOff>
      <xdr:row>42</xdr:row>
      <xdr:rowOff>124409</xdr:rowOff>
    </xdr:to>
    <xdr:pic>
      <xdr:nvPicPr>
        <xdr:cNvPr id="6" name="Рисунок 5" descr="C:\Users\elukashova\AppData\Local\Microsoft\Windows\INetCache\Content.Outlook\CRVAUMBH\Рекламные материалы.jpg">
          <a:extLst>
            <a:ext uri="{FF2B5EF4-FFF2-40B4-BE49-F238E27FC236}">
              <a16:creationId xmlns:a16="http://schemas.microsoft.com/office/drawing/2014/main" id="{F8DB3C7C-F536-4120-A75E-1928BA0BE7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0"/>
          <a:ext cx="4895850" cy="69252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38100</xdr:colOff>
      <xdr:row>26</xdr:row>
      <xdr:rowOff>123825</xdr:rowOff>
    </xdr:from>
    <xdr:to>
      <xdr:col>1</xdr:col>
      <xdr:colOff>2190750</xdr:colOff>
      <xdr:row>33</xdr:row>
      <xdr:rowOff>9525</xdr:rowOff>
    </xdr:to>
    <xdr:sp macro="" textlink="">
      <xdr:nvSpPr>
        <xdr:cNvPr id="2" name="Прямоугольник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ED478DC-9404-4B9D-B7D9-89CD33770011}"/>
            </a:ext>
          </a:extLst>
        </xdr:cNvPr>
        <xdr:cNvSpPr/>
      </xdr:nvSpPr>
      <xdr:spPr>
        <a:xfrm>
          <a:off x="352425" y="4333875"/>
          <a:ext cx="2152650" cy="101917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1</xdr:col>
      <xdr:colOff>180975</xdr:colOff>
      <xdr:row>33</xdr:row>
      <xdr:rowOff>66675</xdr:rowOff>
    </xdr:from>
    <xdr:to>
      <xdr:col>1</xdr:col>
      <xdr:colOff>2333625</xdr:colOff>
      <xdr:row>39</xdr:row>
      <xdr:rowOff>114300</xdr:rowOff>
    </xdr:to>
    <xdr:sp macro="" textlink="">
      <xdr:nvSpPr>
        <xdr:cNvPr id="7" name="Прямоугольник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7B287F6-EEEF-4515-B297-E9AF80CB395D}"/>
            </a:ext>
          </a:extLst>
        </xdr:cNvPr>
        <xdr:cNvSpPr/>
      </xdr:nvSpPr>
      <xdr:spPr>
        <a:xfrm>
          <a:off x="495300" y="5410200"/>
          <a:ext cx="2152650" cy="101917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1</xdr:col>
      <xdr:colOff>2343150</xdr:colOff>
      <xdr:row>26</xdr:row>
      <xdr:rowOff>76200</xdr:rowOff>
    </xdr:from>
    <xdr:to>
      <xdr:col>1</xdr:col>
      <xdr:colOff>4495800</xdr:colOff>
      <xdr:row>32</xdr:row>
      <xdr:rowOff>123825</xdr:rowOff>
    </xdr:to>
    <xdr:sp macro="" textlink="">
      <xdr:nvSpPr>
        <xdr:cNvPr id="8" name="Прямоугольник 7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8EC43F6-96A8-4F9B-B1FC-0DC4B395C4B0}"/>
            </a:ext>
          </a:extLst>
        </xdr:cNvPr>
        <xdr:cNvSpPr/>
      </xdr:nvSpPr>
      <xdr:spPr>
        <a:xfrm>
          <a:off x="2657475" y="4286250"/>
          <a:ext cx="2152650" cy="101917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1</xdr:col>
      <xdr:colOff>2381250</xdr:colOff>
      <xdr:row>34</xdr:row>
      <xdr:rowOff>19050</xdr:rowOff>
    </xdr:from>
    <xdr:to>
      <xdr:col>1</xdr:col>
      <xdr:colOff>4533900</xdr:colOff>
      <xdr:row>40</xdr:row>
      <xdr:rowOff>66675</xdr:rowOff>
    </xdr:to>
    <xdr:sp macro="" textlink="">
      <xdr:nvSpPr>
        <xdr:cNvPr id="9" name="Прямоугольник 8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F4D3BE03-9CB5-47B4-9690-15B7E160C4FA}"/>
            </a:ext>
          </a:extLst>
        </xdr:cNvPr>
        <xdr:cNvSpPr/>
      </xdr:nvSpPr>
      <xdr:spPr>
        <a:xfrm>
          <a:off x="2695575" y="5524500"/>
          <a:ext cx="2152650" cy="101917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1</xdr:col>
      <xdr:colOff>1371600</xdr:colOff>
      <xdr:row>7</xdr:row>
      <xdr:rowOff>133350</xdr:rowOff>
    </xdr:from>
    <xdr:to>
      <xdr:col>1</xdr:col>
      <xdr:colOff>4571999</xdr:colOff>
      <xdr:row>15</xdr:row>
      <xdr:rowOff>152400</xdr:rowOff>
    </xdr:to>
    <xdr:sp macro="" textlink="">
      <xdr:nvSpPr>
        <xdr:cNvPr id="10" name="Прямоугольник 9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DCC94B0-C904-42A7-A633-EEE597B8B8AD}"/>
            </a:ext>
          </a:extLst>
        </xdr:cNvPr>
        <xdr:cNvSpPr/>
      </xdr:nvSpPr>
      <xdr:spPr>
        <a:xfrm>
          <a:off x="1685925" y="1266825"/>
          <a:ext cx="3200399" cy="131445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1</xdr:col>
      <xdr:colOff>1381125</xdr:colOff>
      <xdr:row>16</xdr:row>
      <xdr:rowOff>142874</xdr:rowOff>
    </xdr:from>
    <xdr:to>
      <xdr:col>1</xdr:col>
      <xdr:colOff>4581524</xdr:colOff>
      <xdr:row>24</xdr:row>
      <xdr:rowOff>38099</xdr:rowOff>
    </xdr:to>
    <xdr:sp macro="" textlink="">
      <xdr:nvSpPr>
        <xdr:cNvPr id="11" name="Прямоугольник 10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7470187-C044-4855-98F4-B009401DCF26}"/>
            </a:ext>
          </a:extLst>
        </xdr:cNvPr>
        <xdr:cNvSpPr/>
      </xdr:nvSpPr>
      <xdr:spPr>
        <a:xfrm>
          <a:off x="1695450" y="2733674"/>
          <a:ext cx="3200399" cy="119062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1</xdr:rowOff>
    </xdr:from>
    <xdr:to>
      <xdr:col>1</xdr:col>
      <xdr:colOff>2028826</xdr:colOff>
      <xdr:row>29</xdr:row>
      <xdr:rowOff>261553</xdr:rowOff>
    </xdr:to>
    <xdr:pic>
      <xdr:nvPicPr>
        <xdr:cNvPr id="4" name="Рисунок 3" descr="C:\Users\elukashova\AppData\Local\Microsoft\Windows\INetCache\Content.Outlook\CRVAUMBH\Регистрация объектов для прайса mdv_1.jpg">
          <a:extLst>
            <a:ext uri="{FF2B5EF4-FFF2-40B4-BE49-F238E27FC236}">
              <a16:creationId xmlns:a16="http://schemas.microsoft.com/office/drawing/2014/main" id="{C5A3B706-225C-4C72-AEA4-7711BB0482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1"/>
          <a:ext cx="4819650" cy="68174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3231</xdr:colOff>
      <xdr:row>0</xdr:row>
      <xdr:rowOff>0</xdr:rowOff>
    </xdr:from>
    <xdr:to>
      <xdr:col>10</xdr:col>
      <xdr:colOff>561562</xdr:colOff>
      <xdr:row>29</xdr:row>
      <xdr:rowOff>268112</xdr:rowOff>
    </xdr:to>
    <xdr:pic>
      <xdr:nvPicPr>
        <xdr:cNvPr id="5" name="Рисунок 4" descr="C:\Users\elukashova\AppData\Local\Microsoft\Windows\INetCache\Content.Outlook\CRVAUMBH\Регистрация объектов для прайса mdv_2.jpg">
          <a:extLst>
            <a:ext uri="{FF2B5EF4-FFF2-40B4-BE49-F238E27FC236}">
              <a16:creationId xmlns:a16="http://schemas.microsoft.com/office/drawing/2014/main" id="{61645DE0-495C-48FA-B59D-195CFD8D7F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55622" y="0"/>
          <a:ext cx="4848722" cy="6877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649947</xdr:colOff>
      <xdr:row>47</xdr:row>
      <xdr:rowOff>127187</xdr:rowOff>
    </xdr:from>
    <xdr:to>
      <xdr:col>9</xdr:col>
      <xdr:colOff>244730</xdr:colOff>
      <xdr:row>48</xdr:row>
      <xdr:rowOff>876713</xdr:rowOff>
    </xdr:to>
    <xdr:pic>
      <xdr:nvPicPr>
        <xdr:cNvPr id="66" name="Рисунок 65">
          <a:extLst>
            <a:ext uri="{FF2B5EF4-FFF2-40B4-BE49-F238E27FC236}">
              <a16:creationId xmlns:a16="http://schemas.microsoft.com/office/drawing/2014/main" id="{27C73FA1-617D-4C8E-947D-AB6C0B0F9F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8222322" y="11738162"/>
          <a:ext cx="1779818" cy="1008606"/>
        </a:xfrm>
        <a:prstGeom prst="rect">
          <a:avLst/>
        </a:prstGeom>
      </xdr:spPr>
    </xdr:pic>
    <xdr:clientData/>
  </xdr:twoCellAnchor>
  <xdr:oneCellAnchor>
    <xdr:from>
      <xdr:col>8</xdr:col>
      <xdr:colOff>437029</xdr:colOff>
      <xdr:row>48</xdr:row>
      <xdr:rowOff>114301</xdr:rowOff>
    </xdr:from>
    <xdr:ext cx="771652" cy="420343"/>
    <xdr:pic>
      <xdr:nvPicPr>
        <xdr:cNvPr id="32" name="Рисунок 6">
          <a:extLst>
            <a:ext uri="{FF2B5EF4-FFF2-40B4-BE49-F238E27FC236}">
              <a16:creationId xmlns:a16="http://schemas.microsoft.com/office/drawing/2014/main" id="{61565074-952C-4595-A082-DD9D5EB271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50088" y="14390595"/>
          <a:ext cx="771652" cy="4203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460529</xdr:colOff>
      <xdr:row>112</xdr:row>
      <xdr:rowOff>280202</xdr:rowOff>
    </xdr:from>
    <xdr:ext cx="1854608" cy="836508"/>
    <xdr:pic>
      <xdr:nvPicPr>
        <xdr:cNvPr id="54" name="Рисунок 53">
          <a:extLst>
            <a:ext uri="{FF2B5EF4-FFF2-40B4-BE49-F238E27FC236}">
              <a16:creationId xmlns:a16="http://schemas.microsoft.com/office/drawing/2014/main" id="{368A1604-75F1-4F26-8468-E13DDFC0F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16823" y="29740467"/>
          <a:ext cx="1854608" cy="836508"/>
        </a:xfrm>
        <a:prstGeom prst="rect">
          <a:avLst/>
        </a:prstGeom>
      </xdr:spPr>
    </xdr:pic>
    <xdr:clientData/>
  </xdr:oneCellAnchor>
  <xdr:twoCellAnchor editAs="oneCell">
    <xdr:from>
      <xdr:col>6</xdr:col>
      <xdr:colOff>593912</xdr:colOff>
      <xdr:row>35</xdr:row>
      <xdr:rowOff>53228</xdr:rowOff>
    </xdr:from>
    <xdr:to>
      <xdr:col>9</xdr:col>
      <xdr:colOff>269076</xdr:colOff>
      <xdr:row>35</xdr:row>
      <xdr:rowOff>744743</xdr:rowOff>
    </xdr:to>
    <xdr:pic>
      <xdr:nvPicPr>
        <xdr:cNvPr id="58" name="Рисунок 57">
          <a:extLst>
            <a:ext uri="{FF2B5EF4-FFF2-40B4-BE49-F238E27FC236}">
              <a16:creationId xmlns:a16="http://schemas.microsoft.com/office/drawing/2014/main" id="{38430F9D-CE15-42E3-AA7E-071E18CAE5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66287" y="2177303"/>
          <a:ext cx="1856389" cy="695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508747</xdr:colOff>
      <xdr:row>9</xdr:row>
      <xdr:rowOff>21291</xdr:rowOff>
    </xdr:from>
    <xdr:to>
      <xdr:col>9</xdr:col>
      <xdr:colOff>192180</xdr:colOff>
      <xdr:row>9</xdr:row>
      <xdr:rowOff>764221</xdr:rowOff>
    </xdr:to>
    <xdr:pic>
      <xdr:nvPicPr>
        <xdr:cNvPr id="60" name="Рисунок 59">
          <a:extLst>
            <a:ext uri="{FF2B5EF4-FFF2-40B4-BE49-F238E27FC236}">
              <a16:creationId xmlns:a16="http://schemas.microsoft.com/office/drawing/2014/main" id="{4E987E5F-382B-47C7-903B-D822DB06FB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81122" y="4850466"/>
          <a:ext cx="1864658" cy="7429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478490</xdr:colOff>
      <xdr:row>21</xdr:row>
      <xdr:rowOff>29696</xdr:rowOff>
    </xdr:from>
    <xdr:to>
      <xdr:col>9</xdr:col>
      <xdr:colOff>169543</xdr:colOff>
      <xdr:row>22</xdr:row>
      <xdr:rowOff>465</xdr:rowOff>
    </xdr:to>
    <xdr:pic>
      <xdr:nvPicPr>
        <xdr:cNvPr id="62" name="Рисунок 61">
          <a:extLst>
            <a:ext uri="{FF2B5EF4-FFF2-40B4-BE49-F238E27FC236}">
              <a16:creationId xmlns:a16="http://schemas.microsoft.com/office/drawing/2014/main" id="{7D360E97-87D5-475E-BCAE-49F7084AA3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50865" y="7544921"/>
          <a:ext cx="1864658" cy="7365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6</xdr:col>
      <xdr:colOff>481858</xdr:colOff>
      <xdr:row>56</xdr:row>
      <xdr:rowOff>134471</xdr:rowOff>
    </xdr:from>
    <xdr:ext cx="1849106" cy="695325"/>
    <xdr:pic>
      <xdr:nvPicPr>
        <xdr:cNvPr id="71" name="Рисунок 70">
          <a:extLst>
            <a:ext uri="{FF2B5EF4-FFF2-40B4-BE49-F238E27FC236}">
              <a16:creationId xmlns:a16="http://schemas.microsoft.com/office/drawing/2014/main" id="{FCCCCB10-7981-4338-9ECA-A203A82CBF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38152" y="17077765"/>
          <a:ext cx="1849106" cy="695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7</xdr:col>
      <xdr:colOff>448235</xdr:colOff>
      <xdr:row>26</xdr:row>
      <xdr:rowOff>275900</xdr:rowOff>
    </xdr:from>
    <xdr:to>
      <xdr:col>9</xdr:col>
      <xdr:colOff>631116</xdr:colOff>
      <xdr:row>28</xdr:row>
      <xdr:rowOff>255782</xdr:rowOff>
    </xdr:to>
    <xdr:pic>
      <xdr:nvPicPr>
        <xdr:cNvPr id="72" name="Рисунок 71" descr="https://mdv-aircond.ru/upload/iblock/198/19867fe165451b42f4ba6744587523ed.png">
          <a:extLst>
            <a:ext uri="{FF2B5EF4-FFF2-40B4-BE49-F238E27FC236}">
              <a16:creationId xmlns:a16="http://schemas.microsoft.com/office/drawing/2014/main" id="{BDCE4841-B671-4ACE-8400-F85EA5A708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32911" y="11324900"/>
          <a:ext cx="1636060" cy="10848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27</xdr:row>
      <xdr:rowOff>2242</xdr:rowOff>
    </xdr:from>
    <xdr:to>
      <xdr:col>8</xdr:col>
      <xdr:colOff>283340</xdr:colOff>
      <xdr:row>28</xdr:row>
      <xdr:rowOff>36978</xdr:rowOff>
    </xdr:to>
    <xdr:pic>
      <xdr:nvPicPr>
        <xdr:cNvPr id="74" name="Рисунок 73" descr="https://mdv-aircond.ru/upload/uf/42e/w7v3xr46vmwl6stmslw6yi5laf3q40jd.png">
          <a:extLst>
            <a:ext uri="{FF2B5EF4-FFF2-40B4-BE49-F238E27FC236}">
              <a16:creationId xmlns:a16="http://schemas.microsoft.com/office/drawing/2014/main" id="{996D2D64-639B-453F-AF52-C24837375E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86575" y="9689167"/>
          <a:ext cx="1742570" cy="8634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6</xdr:col>
      <xdr:colOff>504265</xdr:colOff>
      <xdr:row>64</xdr:row>
      <xdr:rowOff>201707</xdr:rowOff>
    </xdr:from>
    <xdr:ext cx="1849106" cy="695325"/>
    <xdr:pic>
      <xdr:nvPicPr>
        <xdr:cNvPr id="79" name="Рисунок 78">
          <a:extLst>
            <a:ext uri="{FF2B5EF4-FFF2-40B4-BE49-F238E27FC236}">
              <a16:creationId xmlns:a16="http://schemas.microsoft.com/office/drawing/2014/main" id="{6F598BD6-1D09-4736-9686-BD726EE01F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60559" y="19845619"/>
          <a:ext cx="1849106" cy="695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6</xdr:col>
      <xdr:colOff>515471</xdr:colOff>
      <xdr:row>84</xdr:row>
      <xdr:rowOff>268941</xdr:rowOff>
    </xdr:from>
    <xdr:to>
      <xdr:col>9</xdr:col>
      <xdr:colOff>227479</xdr:colOff>
      <xdr:row>84</xdr:row>
      <xdr:rowOff>1003890</xdr:rowOff>
    </xdr:to>
    <xdr:pic>
      <xdr:nvPicPr>
        <xdr:cNvPr id="80" name="Рисунок 79">
          <a:extLst>
            <a:ext uri="{FF2B5EF4-FFF2-40B4-BE49-F238E27FC236}">
              <a16:creationId xmlns:a16="http://schemas.microsoft.com/office/drawing/2014/main" id="{997E5D89-3184-4FB7-A0B9-BADABE54F6B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708" t="24532" r="13643" b="25538"/>
        <a:stretch/>
      </xdr:blipFill>
      <xdr:spPr>
        <a:xfrm>
          <a:off x="7171765" y="23207382"/>
          <a:ext cx="1885950" cy="729234"/>
        </a:xfrm>
        <a:prstGeom prst="rect">
          <a:avLst/>
        </a:prstGeom>
      </xdr:spPr>
    </xdr:pic>
    <xdr:clientData/>
  </xdr:twoCellAnchor>
  <xdr:oneCellAnchor>
    <xdr:from>
      <xdr:col>6</xdr:col>
      <xdr:colOff>448236</xdr:colOff>
      <xdr:row>94</xdr:row>
      <xdr:rowOff>246530</xdr:rowOff>
    </xdr:from>
    <xdr:ext cx="1849106" cy="695325"/>
    <xdr:pic>
      <xdr:nvPicPr>
        <xdr:cNvPr id="82" name="Рисунок 81">
          <a:extLst>
            <a:ext uri="{FF2B5EF4-FFF2-40B4-BE49-F238E27FC236}">
              <a16:creationId xmlns:a16="http://schemas.microsoft.com/office/drawing/2014/main" id="{111BEE6D-77A1-4E41-A99F-7EA56D36D4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04530" y="26490706"/>
          <a:ext cx="1849106" cy="695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493059</xdr:colOff>
      <xdr:row>84</xdr:row>
      <xdr:rowOff>145676</xdr:rowOff>
    </xdr:from>
    <xdr:ext cx="771652" cy="420343"/>
    <xdr:pic>
      <xdr:nvPicPr>
        <xdr:cNvPr id="83" name="Рисунок 6">
          <a:extLst>
            <a:ext uri="{FF2B5EF4-FFF2-40B4-BE49-F238E27FC236}">
              <a16:creationId xmlns:a16="http://schemas.microsoft.com/office/drawing/2014/main" id="{4B8536D8-5A62-4D97-A19B-77E994CF89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06118" y="23084117"/>
          <a:ext cx="771652" cy="4203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8</xdr:col>
      <xdr:colOff>459441</xdr:colOff>
      <xdr:row>94</xdr:row>
      <xdr:rowOff>134470</xdr:rowOff>
    </xdr:from>
    <xdr:ext cx="771652" cy="420343"/>
    <xdr:pic>
      <xdr:nvPicPr>
        <xdr:cNvPr id="84" name="Рисунок 6">
          <a:extLst>
            <a:ext uri="{FF2B5EF4-FFF2-40B4-BE49-F238E27FC236}">
              <a16:creationId xmlns:a16="http://schemas.microsoft.com/office/drawing/2014/main" id="{91419CB1-CC0C-49D8-86A5-2305CD0019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00" y="26288999"/>
          <a:ext cx="771652" cy="4203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6</xdr:col>
      <xdr:colOff>302560</xdr:colOff>
      <xdr:row>104</xdr:row>
      <xdr:rowOff>212912</xdr:rowOff>
    </xdr:from>
    <xdr:to>
      <xdr:col>9</xdr:col>
      <xdr:colOff>369835</xdr:colOff>
      <xdr:row>104</xdr:row>
      <xdr:rowOff>1160903</xdr:rowOff>
    </xdr:to>
    <xdr:pic>
      <xdr:nvPicPr>
        <xdr:cNvPr id="85" name="Рисунок 84">
          <a:extLst>
            <a:ext uri="{FF2B5EF4-FFF2-40B4-BE49-F238E27FC236}">
              <a16:creationId xmlns:a16="http://schemas.microsoft.com/office/drawing/2014/main" id="{C0201758-EC30-40D8-B530-4834DE829E8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 l="19278" t="21718" r="17491" b="30316"/>
        <a:stretch/>
      </xdr:blipFill>
      <xdr:spPr>
        <a:xfrm>
          <a:off x="6958854" y="32149677"/>
          <a:ext cx="2246932" cy="957516"/>
        </a:xfrm>
        <a:prstGeom prst="rect">
          <a:avLst/>
        </a:prstGeom>
      </xdr:spPr>
    </xdr:pic>
    <xdr:clientData/>
  </xdr:twoCellAnchor>
  <xdr:oneCellAnchor>
    <xdr:from>
      <xdr:col>8</xdr:col>
      <xdr:colOff>481853</xdr:colOff>
      <xdr:row>104</xdr:row>
      <xdr:rowOff>190500</xdr:rowOff>
    </xdr:from>
    <xdr:ext cx="771652" cy="420343"/>
    <xdr:pic>
      <xdr:nvPicPr>
        <xdr:cNvPr id="86" name="Рисунок 6">
          <a:extLst>
            <a:ext uri="{FF2B5EF4-FFF2-40B4-BE49-F238E27FC236}">
              <a16:creationId xmlns:a16="http://schemas.microsoft.com/office/drawing/2014/main" id="{0892F26F-A91E-4F39-B4FE-A551B08B75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94912" y="32127265"/>
          <a:ext cx="771652" cy="4203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6</xdr:col>
      <xdr:colOff>558053</xdr:colOff>
      <xdr:row>74</xdr:row>
      <xdr:rowOff>52108</xdr:rowOff>
    </xdr:from>
    <xdr:to>
      <xdr:col>9</xdr:col>
      <xdr:colOff>249093</xdr:colOff>
      <xdr:row>74</xdr:row>
      <xdr:rowOff>745639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147F697B-2159-49CA-A1DC-BDC5ECCE19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30428" y="16130308"/>
          <a:ext cx="1862740" cy="6897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9525</xdr:colOff>
      <xdr:row>0</xdr:row>
      <xdr:rowOff>47625</xdr:rowOff>
    </xdr:from>
    <xdr:to>
      <xdr:col>2</xdr:col>
      <xdr:colOff>821055</xdr:colOff>
      <xdr:row>1</xdr:row>
      <xdr:rowOff>182880</xdr:rowOff>
    </xdr:to>
    <xdr:pic>
      <xdr:nvPicPr>
        <xdr:cNvPr id="19" name="Рисунок 18" descr="C:\Users\elukashova\AppData\Local\Packages\Microsoft.Windows.Photos_8wekyb3d8bbwe\TempState\ShareServiceTempFolder\logo new 2022.jpeg">
          <a:extLst>
            <a:ext uri="{FF2B5EF4-FFF2-40B4-BE49-F238E27FC236}">
              <a16:creationId xmlns:a16="http://schemas.microsoft.com/office/drawing/2014/main" id="{0A3B1DF3-30FD-4976-8C56-6BD5C27C57D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1665" b="21672"/>
        <a:stretch/>
      </xdr:blipFill>
      <xdr:spPr bwMode="auto">
        <a:xfrm>
          <a:off x="4305300" y="47625"/>
          <a:ext cx="811530" cy="3924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601191</xdr:colOff>
      <xdr:row>53</xdr:row>
      <xdr:rowOff>245968</xdr:rowOff>
    </xdr:from>
    <xdr:to>
      <xdr:col>9</xdr:col>
      <xdr:colOff>159425</xdr:colOff>
      <xdr:row>54</xdr:row>
      <xdr:rowOff>641536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71D646DA-E35A-49DA-9409-EB50B47EDDE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778" b="24444"/>
        <a:stretch/>
      </xdr:blipFill>
      <xdr:spPr>
        <a:xfrm>
          <a:off x="7116291" y="13961968"/>
          <a:ext cx="1691834" cy="652743"/>
        </a:xfrm>
        <a:prstGeom prst="rect">
          <a:avLst/>
        </a:prstGeom>
      </xdr:spPr>
    </xdr:pic>
    <xdr:clientData/>
  </xdr:twoCellAnchor>
  <xdr:twoCellAnchor editAs="oneCell">
    <xdr:from>
      <xdr:col>7</xdr:col>
      <xdr:colOff>49866</xdr:colOff>
      <xdr:row>57</xdr:row>
      <xdr:rowOff>172030</xdr:rowOff>
    </xdr:from>
    <xdr:to>
      <xdr:col>8</xdr:col>
      <xdr:colOff>632573</xdr:colOff>
      <xdr:row>58</xdr:row>
      <xdr:rowOff>909918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919AEB3-7041-453E-8874-3F2DEEF7850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459" r="7050" b="6846"/>
        <a:stretch/>
      </xdr:blipFill>
      <xdr:spPr>
        <a:xfrm>
          <a:off x="7298391" y="15135805"/>
          <a:ext cx="1316132" cy="995063"/>
        </a:xfrm>
        <a:prstGeom prst="rect">
          <a:avLst/>
        </a:prstGeom>
      </xdr:spPr>
    </xdr:pic>
    <xdr:clientData/>
  </xdr:twoCellAnchor>
  <xdr:oneCellAnchor>
    <xdr:from>
      <xdr:col>8</xdr:col>
      <xdr:colOff>394694</xdr:colOff>
      <xdr:row>54</xdr:row>
      <xdr:rowOff>206812</xdr:rowOff>
    </xdr:from>
    <xdr:ext cx="771652" cy="420343"/>
    <xdr:pic>
      <xdr:nvPicPr>
        <xdr:cNvPr id="32" name="Рисунок 6">
          <a:extLst>
            <a:ext uri="{FF2B5EF4-FFF2-40B4-BE49-F238E27FC236}">
              <a16:creationId xmlns:a16="http://schemas.microsoft.com/office/drawing/2014/main" id="{63CE9590-51D9-42BD-93EF-B4DBEA4313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76644" y="14189512"/>
          <a:ext cx="771652" cy="4203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8</xdr:col>
      <xdr:colOff>251819</xdr:colOff>
      <xdr:row>58</xdr:row>
      <xdr:rowOff>169833</xdr:rowOff>
    </xdr:from>
    <xdr:ext cx="771652" cy="420343"/>
    <xdr:pic>
      <xdr:nvPicPr>
        <xdr:cNvPr id="33" name="Рисунок 6">
          <a:extLst>
            <a:ext uri="{FF2B5EF4-FFF2-40B4-BE49-F238E27FC236}">
              <a16:creationId xmlns:a16="http://schemas.microsoft.com/office/drawing/2014/main" id="{99CE3CF2-EE5C-48C1-A019-4139725A3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30407" y="20396451"/>
          <a:ext cx="771652" cy="4203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369794</xdr:colOff>
      <xdr:row>24</xdr:row>
      <xdr:rowOff>67796</xdr:rowOff>
    </xdr:from>
    <xdr:ext cx="1849106" cy="695325"/>
    <xdr:pic>
      <xdr:nvPicPr>
        <xdr:cNvPr id="15" name="Рисунок 14">
          <a:extLst>
            <a:ext uri="{FF2B5EF4-FFF2-40B4-BE49-F238E27FC236}">
              <a16:creationId xmlns:a16="http://schemas.microsoft.com/office/drawing/2014/main" id="{EA1E8371-1BC3-4222-A47D-20CF05F43C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84894" y="6144746"/>
          <a:ext cx="1849106" cy="695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6</xdr:col>
      <xdr:colOff>470648</xdr:colOff>
      <xdr:row>17</xdr:row>
      <xdr:rowOff>11206</xdr:rowOff>
    </xdr:from>
    <xdr:to>
      <xdr:col>9</xdr:col>
      <xdr:colOff>112060</xdr:colOff>
      <xdr:row>17</xdr:row>
      <xdr:rowOff>705971</xdr:rowOff>
    </xdr:to>
    <xdr:pic>
      <xdr:nvPicPr>
        <xdr:cNvPr id="16" name="Рисунок 15" descr="https://mdv-aircond.ru/upload/uf/474/474dfe0694c67505c0c9c57549da0f1b.png">
          <a:extLst>
            <a:ext uri="{FF2B5EF4-FFF2-40B4-BE49-F238E27FC236}">
              <a16:creationId xmlns:a16="http://schemas.microsoft.com/office/drawing/2014/main" id="{A0FE6541-C1FF-4460-9FB8-2A219DBF685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480" b="25623"/>
        <a:stretch/>
      </xdr:blipFill>
      <xdr:spPr bwMode="auto">
        <a:xfrm>
          <a:off x="6992472" y="4908177"/>
          <a:ext cx="1770529" cy="6947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6</xdr:col>
      <xdr:colOff>412936</xdr:colOff>
      <xdr:row>31</xdr:row>
      <xdr:rowOff>50987</xdr:rowOff>
    </xdr:from>
    <xdr:ext cx="1849106" cy="695325"/>
    <xdr:pic>
      <xdr:nvPicPr>
        <xdr:cNvPr id="17" name="Рисунок 16">
          <a:extLst>
            <a:ext uri="{FF2B5EF4-FFF2-40B4-BE49-F238E27FC236}">
              <a16:creationId xmlns:a16="http://schemas.microsoft.com/office/drawing/2014/main" id="{11FBCC2A-7257-4BCC-AFDC-82AB595656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28036" y="8023412"/>
          <a:ext cx="1849106" cy="695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6</xdr:col>
      <xdr:colOff>403411</xdr:colOff>
      <xdr:row>38</xdr:row>
      <xdr:rowOff>179295</xdr:rowOff>
    </xdr:from>
    <xdr:to>
      <xdr:col>9</xdr:col>
      <xdr:colOff>160244</xdr:colOff>
      <xdr:row>38</xdr:row>
      <xdr:rowOff>908529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3BEFD7B1-0EE4-476F-9525-4935E891076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708" t="24532" r="13643" b="25538"/>
        <a:stretch/>
      </xdr:blipFill>
      <xdr:spPr>
        <a:xfrm>
          <a:off x="6925235" y="12696266"/>
          <a:ext cx="1885950" cy="729234"/>
        </a:xfrm>
        <a:prstGeom prst="rect">
          <a:avLst/>
        </a:prstGeom>
      </xdr:spPr>
    </xdr:pic>
    <xdr:clientData/>
  </xdr:twoCellAnchor>
  <xdr:oneCellAnchor>
    <xdr:from>
      <xdr:col>8</xdr:col>
      <xdr:colOff>425824</xdr:colOff>
      <xdr:row>38</xdr:row>
      <xdr:rowOff>123265</xdr:rowOff>
    </xdr:from>
    <xdr:ext cx="771652" cy="420343"/>
    <xdr:pic>
      <xdr:nvPicPr>
        <xdr:cNvPr id="41" name="Рисунок 6">
          <a:extLst>
            <a:ext uri="{FF2B5EF4-FFF2-40B4-BE49-F238E27FC236}">
              <a16:creationId xmlns:a16="http://schemas.microsoft.com/office/drawing/2014/main" id="{0099E0EE-C49D-4215-9B0C-EC718D0C7D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04412" y="12640236"/>
          <a:ext cx="771652" cy="4203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2</xdr:col>
      <xdr:colOff>28575</xdr:colOff>
      <xdr:row>0</xdr:row>
      <xdr:rowOff>57150</xdr:rowOff>
    </xdr:from>
    <xdr:to>
      <xdr:col>2</xdr:col>
      <xdr:colOff>847725</xdr:colOff>
      <xdr:row>1</xdr:row>
      <xdr:rowOff>188595</xdr:rowOff>
    </xdr:to>
    <xdr:pic>
      <xdr:nvPicPr>
        <xdr:cNvPr id="11" name="Рисунок 10" descr="C:\Users\elukashova\AppData\Local\Packages\Microsoft.Windows.Photos_8wekyb3d8bbwe\TempState\ShareServiceTempFolder\logo new 2022.jpeg">
          <a:extLst>
            <a:ext uri="{FF2B5EF4-FFF2-40B4-BE49-F238E27FC236}">
              <a16:creationId xmlns:a16="http://schemas.microsoft.com/office/drawing/2014/main" id="{C8E05FF3-B3B1-4FED-B016-73D370618E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1665" b="21672"/>
        <a:stretch/>
      </xdr:blipFill>
      <xdr:spPr bwMode="auto">
        <a:xfrm>
          <a:off x="3600450" y="57150"/>
          <a:ext cx="819150" cy="3886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38100</xdr:colOff>
      <xdr:row>0</xdr:row>
      <xdr:rowOff>57150</xdr:rowOff>
    </xdr:from>
    <xdr:to>
      <xdr:col>3</xdr:col>
      <xdr:colOff>114300</xdr:colOff>
      <xdr:row>1</xdr:row>
      <xdr:rowOff>188595</xdr:rowOff>
    </xdr:to>
    <xdr:pic>
      <xdr:nvPicPr>
        <xdr:cNvPr id="2" name="Рисунок 1" descr="C:\Users\elukashova\AppData\Local\Packages\Microsoft.Windows.Photos_8wekyb3d8bbwe\TempState\ShareServiceTempFolder\logo new 2022.jpeg">
          <a:extLst>
            <a:ext uri="{FF2B5EF4-FFF2-40B4-BE49-F238E27FC236}">
              <a16:creationId xmlns:a16="http://schemas.microsoft.com/office/drawing/2014/main" id="{AF4A3B36-C9B4-4012-8DE0-5FBC1602190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1665" b="21672"/>
        <a:stretch/>
      </xdr:blipFill>
      <xdr:spPr bwMode="auto">
        <a:xfrm>
          <a:off x="3819525" y="57150"/>
          <a:ext cx="819150" cy="3886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57150</xdr:colOff>
      <xdr:row>0</xdr:row>
      <xdr:rowOff>66675</xdr:rowOff>
    </xdr:from>
    <xdr:to>
      <xdr:col>2</xdr:col>
      <xdr:colOff>876300</xdr:colOff>
      <xdr:row>1</xdr:row>
      <xdr:rowOff>198120</xdr:rowOff>
    </xdr:to>
    <xdr:pic>
      <xdr:nvPicPr>
        <xdr:cNvPr id="3" name="Рисунок 2" descr="C:\Users\elukashova\AppData\Local\Packages\Microsoft.Windows.Photos_8wekyb3d8bbwe\TempState\ShareServiceTempFolder\logo new 2022.jpeg">
          <a:extLst>
            <a:ext uri="{FF2B5EF4-FFF2-40B4-BE49-F238E27FC236}">
              <a16:creationId xmlns:a16="http://schemas.microsoft.com/office/drawing/2014/main" id="{E0669A1C-960E-489C-851C-AB5167D4235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1665" b="21672"/>
        <a:stretch/>
      </xdr:blipFill>
      <xdr:spPr bwMode="auto">
        <a:xfrm>
          <a:off x="3495675" y="66675"/>
          <a:ext cx="819150" cy="3886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66675</xdr:colOff>
      <xdr:row>0</xdr:row>
      <xdr:rowOff>47625</xdr:rowOff>
    </xdr:from>
    <xdr:to>
      <xdr:col>2</xdr:col>
      <xdr:colOff>885825</xdr:colOff>
      <xdr:row>1</xdr:row>
      <xdr:rowOff>179070</xdr:rowOff>
    </xdr:to>
    <xdr:pic>
      <xdr:nvPicPr>
        <xdr:cNvPr id="2" name="Рисунок 1" descr="C:\Users\elukashova\AppData\Local\Packages\Microsoft.Windows.Photos_8wekyb3d8bbwe\TempState\ShareServiceTempFolder\logo new 2022.jpeg">
          <a:extLst>
            <a:ext uri="{FF2B5EF4-FFF2-40B4-BE49-F238E27FC236}">
              <a16:creationId xmlns:a16="http://schemas.microsoft.com/office/drawing/2014/main" id="{576D05C3-DD6F-4BA5-A410-4C5A5C108DB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1665" b="21672"/>
        <a:stretch/>
      </xdr:blipFill>
      <xdr:spPr bwMode="auto">
        <a:xfrm>
          <a:off x="4429125" y="47625"/>
          <a:ext cx="819150" cy="3886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1050;&#1072;&#1089;&#1082;-&#1040;&#1052;\&#1050;&#1086;&#1084;&#1087;&#1072;&#1082;&#1090;&#1085;&#1099;&#1077;%20&#1091;&#1089;&#1090;&#1072;&#1085;&#1086;&#1074;&#1082;&#1080;\&#1050;&#1086;&#1084;&#1087;&#1072;&#1082;&#1090;&#1085;&#1099;&#1077;%20&#1091;&#1089;&#1090;&#1072;&#1085;&#1086;&#1074;&#1082;&#1080;%20Lessar.%20&#1058;&#1086;&#1074;&#1072;&#1088;&#1085;&#1072;&#1103;%20&#1084;&#1072;&#1090;&#1088;&#1080;&#1094;&#1072;%202016_new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&#1054;&#1059;&#1055;%20MDV\&#1055;&#1056;&#1054;&#1044;&#1059;&#1050;&#1058;\&#1062;&#1077;&#1085;&#1099;%20&#1080;%20Quotation\&#1055;&#1088;&#1072;&#1081;&#1089;-&#1083;&#1080;&#1089;&#1090;_MDV_&#1056;&#1040;&#1057;&#1063;&#1045;&#1058;&#1067;\01202022_&#1057;&#1073;&#1086;&#1088;&#1082;&#1072;_&#1087;&#1088;&#1072;&#1081;&#1089;_&#1083;&#1080;&#1089;&#1090;&#1072;\&#1052;&#1072;&#1096;&#1072;_&#1055;&#1088;&#1072;&#1081;&#1089;-&#1083;&#1080;&#1089;&#1090;%20MDV%20&#1088;&#1086;&#1079;&#1085;&#1080;&#1095;&#1085;&#1099;&#1081;%20&#1086;&#1090;%2001%2012%20202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FUJITSU\RAC_VRF\&#1052;&#1072;&#1088;&#1082;&#1077;&#1090;&#1080;&#1085;&#1075;\&#1052;&#1072;&#1090;&#1077;&#1088;&#1080;&#1072;&#1083;&#1099;\&#1062;&#1077;&#1085;&#1099;\&#1055;&#1086;&#1083;&#1080;&#1090;&#1080;&#1082;&#1072;%20&#1094;&#1077;&#1085;&#1086;&#1086;&#1073;&#1088;&#1072;&#1079;&#1086;&#1074;&#1072;&#1085;&#1080;&#1103;\2018\&#1056;&#1060;\&#1050;&#1055;_&#1085;&#1086;&#1074;&#1072;&#1103;%20&#1089;&#1080;&#1089;&#1090;&#1077;&#1084;&#1072;%20&#1094;&#1077;&#1085;&#1086;&#1086;&#1073;&#1088;&#1072;&#1079;&#1086;&#1074;&#1072;&#1085;&#1080;&#1103;_&#1040;&#1050;%20&#1086;&#1090;%2007.03.18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Grigoreva-YA\AppData\Local\Microsoft\Windows\Temporary%20Internet%20Files\Content.Outlook\WJ1H2QCQ\&#1050;&#1086;&#1087;&#1080;&#1103;%201%20&#1057;&#1080;&#1089;&#1090;&#1077;&#1084;&#1072;%20&#1084;&#1086;&#1090;&#1080;&#1074;&#1072;&#1094;&#1080;&#1080;%203_%20&#1076;&#1083;&#1103;%20&#1086;&#1073;&#1098;&#1077;&#1082;&#1090;&#1086;&#1074;&#1099;&#1093;%20&#1087;&#1088;&#1086;&#1076;&#1072;&#1078;_11.07.17%20(2)%20(2)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Grigoreva-YA\AppData\Local\Microsoft\Windows\Temporary%20Internet%20Files\Content.Outlook\WJ1H2QCQ\&#1056;&#1077;&#1079;&#1077;&#1088;&#1074;&#1085;&#1099;&#1077;%20&#1082;&#1086;&#1087;&#1080;&#1080;\&#1055;&#1083;&#1072;&#1085;&#1080;&#1088;&#1086;&#1074;&#1072;&#1085;&#1080;&#1077;%20&#1089;&#1090;&#1086;&#1082;&#1086;&#1074;%202015.%20&#1041;&#1072;&#1079;&#1086;&#1074;&#1072;&#1103;%20&#1083;&#1080;&#1085;&#1077;&#1081;&#1082;&#1072;%20Lessar%20VENT.%202015-11-17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Profiles\kormushkin\AppData\Local\Microsoft\Windows\Temporary%20Internet%20Files\Content.Outlook\C28Y85OF\&#1040;&#1088;&#1093;&#1080;&#1074;\&#1050;&#1086;&#1087;&#1080;&#1103;%20&#1050;&#1086;&#1087;&#1080;&#1103;%20&#1050;&#1055;_&#1085;&#1086;&#1074;&#1072;&#1103;%20&#1089;&#1080;&#1089;&#1090;&#1077;&#1084;&#1072;%20&#1094;&#1077;&#1085;&#1086;&#1086;&#1073;&#1088;&#1072;&#1079;&#1086;&#1074;&#1072;&#1085;&#1080;&#1103;_28.07.17%20&#1085;&#1086;&#1074;&#1072;&#1103;%20&#1089;%20&#1080;&#1089;&#1087;&#1088;&#1072;&#1074;&#1083;&#1077;&#1085;&#1080;&#1077;&#1084;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Jac.ru\workdoc\MDV\usr_AlinaVS\MDV\&#1055;&#1088;&#1072;&#1081;&#1089;\2016\&#1053;&#1086;&#1074;&#1099;&#1081;%20&#1087;&#1088;&#1072;&#1081;&#1089;%20&#1082;&#1086;&#1085;&#1077;&#1094;%20&#1072;&#1087;&#1088;&#1077;&#1083;&#1103;\&#1055;&#1088;&#1072;&#1081;&#1089;-&#1083;&#1080;&#1089;&#1090;%20MDV%20&#1088;&#1086;&#1079;&#1085;&#1080;&#1095;&#1085;&#1099;&#1081;%20&#1086;&#1090;%2025%2011%202015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&#1054;&#1059;&#1055;%20MDV\&#1055;&#1056;&#1054;&#1044;&#1059;&#1050;&#1058;\&#1062;&#1077;&#1085;&#1099;%20&#1080;%20Quotation\&#1057;&#1053;&#1043;_&#1087;&#1088;&#1072;&#1081;&#1089;_&#1083;&#1080;&#1089;&#1090;\2023\&#1055;&#1088;&#1072;&#1081;&#1089;-&#1083;&#1080;&#1089;&#1090;%20MDV%20&#1086;&#1090;%2017%2004%202023%20-%20&#1057;&#1053;&#1043;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elukashova/AppData/Local/Microsoft/Windows/INetCache/Content.Outlook/CRVAUMBH/&#1055;&#1088;&#1072;&#1081;&#1089;-&#1083;&#1080;&#1089;&#1090;%20MDV%20&#1088;&#1086;&#1079;&#1085;&#1080;&#1095;&#1085;&#1099;&#1081;_&#1085;&#1086;&#1074;&#1072;%20&#1086;&#1073;&#1083;&#1086;&#1078;&#1082;&#1072;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&#1054;&#1073;&#1097;&#1072;&#1103;%20&#1087;&#1072;&#1087;&#1082;&#1072;%20&#1082;&#1086;&#1084;&#1084;&#1077;&#1088;&#1095;&#1077;&#1089;&#1082;&#1086;&#1075;&#1086;%20&#1076;&#1077;&#1087;&#1072;&#1088;&#1090;&#1072;&#1084;&#1077;&#1085;&#1090;&#1072;\TechMDV\&#1055;&#1088;&#1072;&#1081;&#1089;-&#1083;&#1080;&#1089;&#1090;_MDV\&#1055;&#1088;&#1072;&#1081;&#1089;-&#1083;&#1080;&#1089;&#1090;%20MDV%20&#1088;&#1086;&#1079;&#1085;&#1080;&#1095;&#1085;&#1099;&#1081;%20&#1086;&#1090;%2001%2012%2020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V"/>
      <sheetName val="RU"/>
      <sheetName val="Содержание"/>
      <sheetName val="Данные"/>
      <sheetName val="Матрица"/>
      <sheetName val="Параметры"/>
      <sheetName val="Обновление"/>
      <sheetName val="Salda"/>
      <sheetName val="Dimmax"/>
      <sheetName val="Остатк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3">
          <cell r="B3">
            <v>71.760000000000005</v>
          </cell>
        </row>
      </sheetData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чало"/>
      <sheetName val="Регистрация КП"/>
      <sheetName val="Объём проекта"/>
      <sheetName val="Рекламные материалы"/>
      <sheetName val="VRF_Мультизональные системы"/>
      <sheetName val="VRF_серия ATOM"/>
      <sheetName val="ККБ"/>
      <sheetName val="Чиллеры"/>
      <sheetName val="Гидромодули"/>
      <sheetName val="Фанкойлы AC"/>
      <sheetName val="Фанкойлы DC"/>
      <sheetName val="RAC_multi"/>
      <sheetName val="PAC"/>
      <sheetName val="PAC inverter"/>
      <sheetName val="PAC &gt; 22 кВт"/>
      <sheetName val="HRV_Приточные установки"/>
      <sheetName val="Руфтопы"/>
      <sheetName val="Тепловые насосы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бочий лист !"/>
      <sheetName val="Сравнение китая"/>
      <sheetName val="Оглавление"/>
      <sheetName val="Лист2"/>
      <sheetName val="Рабочий лист"/>
      <sheetName val="Технический лист"/>
      <sheetName val="RAC 17 КИТАЙ"/>
      <sheetName val="L_RAC_03.18 "/>
      <sheetName val="Q_RAC 03.18"/>
      <sheetName val="F_RAC_03.18"/>
      <sheetName val="FGLPAConoff "/>
      <sheetName val="T_RAC_03.18"/>
      <sheetName val="L_PAC 03.18"/>
      <sheetName val="QC LCAC 18_ver.AK"/>
      <sheetName val="L Multy_03.18"/>
      <sheetName val="T PAC_03.18"/>
      <sheetName val="T Multy_03.18"/>
      <sheetName val="L VRF_03.18"/>
      <sheetName val="Tosot VRF"/>
      <sheetName val="LESSAR HP 18"/>
      <sheetName val="F_PAC inv_03.18 "/>
      <sheetName val="LCAC 17_Китай"/>
      <sheetName val="F_Multy 03.18 (2)"/>
      <sheetName val="F_Multy 03.18"/>
      <sheetName val="Multy17"/>
      <sheetName val="F VRF_03.18"/>
      <sheetName val="Аксессуары  fj"/>
      <sheetName val="Вентиляция"/>
      <sheetName val="TOSOT VRF_ACCESS"/>
      <sheetName val="LESSAR Access. 18"/>
      <sheetName val="QC Access. 17"/>
      <sheetName val="VRF_HP_17"/>
      <sheetName val="VRF "/>
      <sheetName val="Аксесуары"/>
      <sheetName val="Accessories qc"/>
      <sheetName val="Параметры"/>
      <sheetName val="Обновление"/>
      <sheetName val="Salda"/>
      <sheetName val="Salda-Lessar"/>
      <sheetName val="НПТ Климатика"/>
      <sheetName val="Veab"/>
      <sheetName val="Cyclone"/>
      <sheetName val="Lufberg"/>
      <sheetName val="Dimmax"/>
      <sheetName val="L_fanc_03.18"/>
      <sheetName val="Чиллер"/>
      <sheetName val="ККБ"/>
      <sheetName val="Руфтопы"/>
      <sheetName val="ПРАВИЛО_исх"/>
      <sheetName val="VENT 2017#03"/>
      <sheetName val="ПРАВИЛО_игнатенко"/>
    </sheetNames>
    <sheetDataSet>
      <sheetData sheetId="0"/>
      <sheetData sheetId="1"/>
      <sheetData sheetId="2"/>
      <sheetData sheetId="3"/>
      <sheetData sheetId="4">
        <row r="10">
          <cell r="A10" t="str">
            <v>Tosot</v>
          </cell>
        </row>
        <row r="11">
          <cell r="A11" t="str">
            <v>Lessar</v>
          </cell>
        </row>
        <row r="12">
          <cell r="A12" t="str">
            <v>QC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>
        <row r="3">
          <cell r="B3">
            <v>0.52500000000000002</v>
          </cell>
        </row>
        <row r="4">
          <cell r="B4">
            <v>63</v>
          </cell>
        </row>
      </sheetData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истемы оплаты ЗАПРОГРАМИРОВАН"/>
      <sheetName val="Системы оплаты ЗАПРОГРАМИРО (2"/>
      <sheetName val="Системы оплаты 3"/>
      <sheetName val="Технический лист"/>
      <sheetName val="Рабочий лист"/>
      <sheetName val="НПТ Климатика"/>
      <sheetName val="Параметры"/>
    </sheetNames>
    <sheetDataSet>
      <sheetData sheetId="0">
        <row r="6">
          <cell r="D6" t="str">
            <v>ОПТ мин</v>
          </cell>
          <cell r="E6" t="str">
            <v>ОПТ Premium</v>
          </cell>
          <cell r="F6" t="str">
            <v>ОПТ СПБ</v>
          </cell>
          <cell r="G6" t="str">
            <v>ОПТ2</v>
          </cell>
          <cell r="H6" t="str">
            <v>ОПТ3</v>
          </cell>
          <cell r="I6" t="str">
            <v>ОПТ4</v>
          </cell>
        </row>
      </sheetData>
      <sheetData sheetId="1"/>
      <sheetData sheetId="2"/>
      <sheetData sheetId="3"/>
      <sheetData sheetId="4" refreshError="1"/>
      <sheetData sheetId="5" refreshError="1"/>
      <sheetData sheetId="6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ные данные"/>
      <sheetName val="Аналитика"/>
      <sheetName val="Номенклатура"/>
      <sheetName val="Параметры"/>
      <sheetName val="Системы оплаты ЗАПРОГРАМИРОВАН"/>
    </sheetNames>
    <sheetDataSet>
      <sheetData sheetId="0"/>
      <sheetData sheetId="1"/>
      <sheetData sheetId="2"/>
      <sheetData sheetId="3">
        <row r="8">
          <cell r="B8">
            <v>5</v>
          </cell>
        </row>
      </sheetData>
      <sheetData sheetId="4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главление"/>
      <sheetName val="Лист2"/>
      <sheetName val="Рабочий лист"/>
      <sheetName val="Технический лист"/>
      <sheetName val="Сравнение китая"/>
      <sheetName val="RAC 17 КИТАЙ"/>
      <sheetName val="FGLRAC17"/>
      <sheetName val="Tosot RAC 17"/>
      <sheetName val="LESSAR RAC 17 "/>
      <sheetName val="QC RAC 17"/>
      <sheetName val="FGLPAConoff "/>
      <sheetName val="FGLPAC inv "/>
      <sheetName val="Tosot LCAC 17"/>
      <sheetName val="LESSAR LCAC 17"/>
      <sheetName val="QC LCAC 17"/>
      <sheetName val="LCAC 17_Китай"/>
      <sheetName val="FGL MULTI "/>
      <sheetName val="LESSAR Multy17"/>
      <sheetName val="Tosot Multy17"/>
      <sheetName val="Multy17"/>
      <sheetName val="FJ VRF_Июнь"/>
      <sheetName val="Tosot VRF"/>
      <sheetName val="LESSAR VRF 17"/>
      <sheetName val="Аксессуары "/>
      <sheetName val="TOSOT VRF_ACCESS"/>
      <sheetName val="LESSAR Access. 17"/>
      <sheetName val="QC Access. 17"/>
      <sheetName val="LESSAR HP 17"/>
      <sheetName val="VRF_HP_17"/>
      <sheetName val="VRF "/>
      <sheetName val="фанкойлы"/>
      <sheetName val="Чиллеры"/>
      <sheetName val="ККБ"/>
      <sheetName val="Руфтопы"/>
      <sheetName val="Аксесуары"/>
      <sheetName val="Accessories qc"/>
      <sheetName val="Вентиляция"/>
      <sheetName val="COMPACT"/>
      <sheetName val="DUCT"/>
      <sheetName val="AUTOMATICS"/>
      <sheetName val="Параметры"/>
      <sheetName val="Обновление"/>
      <sheetName val="Salda"/>
      <sheetName val="Salda-Lessar"/>
      <sheetName val="НПТ Климатика"/>
      <sheetName val="Veab"/>
      <sheetName val="Cyclone"/>
      <sheetName val="Lufberg"/>
      <sheetName val="Dimmax"/>
      <sheetName val="ПРАВИЛО_исх"/>
      <sheetName val="VENT 2017#03"/>
      <sheetName val="ПРАВИЛО_игнатенко"/>
    </sheetNames>
    <sheetDataSet>
      <sheetData sheetId="0"/>
      <sheetData sheetId="1"/>
      <sheetData sheetId="2">
        <row r="3">
          <cell r="B3" t="str">
            <v>Инверторный  комфорт сегмент</v>
          </cell>
        </row>
        <row r="4">
          <cell r="B4" t="str">
            <v>Бюджетный сегмент</v>
          </cell>
        </row>
        <row r="5">
          <cell r="B5" t="str">
            <v>Премиальный сегмент</v>
          </cell>
        </row>
        <row r="6">
          <cell r="B6" t="str">
            <v>Комфорт сегмент. Постояного потребления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>
        <row r="6">
          <cell r="A6" t="str">
            <v>Общ</v>
          </cell>
        </row>
        <row r="7">
          <cell r="A7" t="str">
            <v>Инж</v>
          </cell>
        </row>
        <row r="8">
          <cell r="A8" t="str">
            <v>Арх</v>
          </cell>
        </row>
        <row r="9">
          <cell r="A9" t="str">
            <v>---</v>
          </cell>
        </row>
      </sheetData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чало"/>
    </sheetNames>
    <sheetDataSet>
      <sheetData sheetId="0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чало"/>
      <sheetName val="Регистрация КП "/>
      <sheetName val="Объём проекта"/>
      <sheetName val="Рекламные материалы"/>
      <sheetName val="VRF_V8"/>
      <sheetName val="VRF_Мультизональные системы"/>
      <sheetName val="VRF_Серия ATOM"/>
      <sheetName val="ККБ"/>
      <sheetName val="Чиллеры"/>
      <sheetName val="Гидромодули"/>
      <sheetName val="Фанкойлы AC"/>
      <sheetName val="Фанкойлы DC"/>
      <sheetName val="RAC_multi"/>
      <sheetName val="PAC"/>
      <sheetName val="PAC inverter"/>
      <sheetName val="PAC &gt; 22 кВт"/>
      <sheetName val="HRV_Приточные установки"/>
      <sheetName val="Руфтопы"/>
      <sheetName val="Тепловые насосы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ОВАЯ ОБЛОЖКА"/>
      <sheetName val="Начало"/>
      <sheetName val="Регистрация КП"/>
      <sheetName val="Объём проекта"/>
      <sheetName val="Рекламные материалы"/>
      <sheetName val="VRF_V8"/>
      <sheetName val="VRF_Мультизональные системы"/>
      <sheetName val="VRF_серия ATOM"/>
      <sheetName val="Чиллеры Фанкойлы СКЛАД"/>
      <sheetName val="ККБ"/>
      <sheetName val="Чиллеры"/>
      <sheetName val="Фанкойлы AC"/>
      <sheetName val="Фанкойлы DC"/>
      <sheetName val="RAC_multi"/>
      <sheetName val="PAC"/>
      <sheetName val="PAC inverter"/>
      <sheetName val="PAC &gt; 22 кВт"/>
      <sheetName val="HRV_Приточные установки"/>
      <sheetName val="Руфтопы"/>
      <sheetName val="Тепловые насосы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чало"/>
      <sheetName val="Регистрация КП"/>
      <sheetName val="Объём проекта"/>
      <sheetName val="Рекламные материалы"/>
      <sheetName val="VRF_Мультизональные системы"/>
      <sheetName val="VRF_серия ATOM"/>
      <sheetName val="ККБ"/>
      <sheetName val="Чиллеры"/>
      <sheetName val="Гидромодули"/>
      <sheetName val="Фанкойлы AC"/>
      <sheetName val="Фанкойлы DC"/>
      <sheetName val="RAC_multi"/>
      <sheetName val="PAC"/>
      <sheetName val="PAC inverter"/>
      <sheetName val="PAC &gt; 22 кВт"/>
      <sheetName val="HRV_Приточные установки"/>
      <sheetName val="Руфтопы"/>
      <sheetName val="Тепловые насосы"/>
    </sheetNames>
    <sheetDataSet>
      <sheetData sheetId="0"/>
      <sheetData sheetId="1"/>
      <sheetData sheetId="2"/>
      <sheetData sheetId="3"/>
      <sheetData sheetId="4">
        <row r="6">
          <cell r="P6">
            <v>0</v>
          </cell>
        </row>
      </sheetData>
      <sheetData sheetId="5">
        <row r="6">
          <cell r="P6">
            <v>0</v>
          </cell>
        </row>
      </sheetData>
      <sheetData sheetId="6">
        <row r="6">
          <cell r="S6">
            <v>0</v>
          </cell>
        </row>
      </sheetData>
      <sheetData sheetId="7">
        <row r="6">
          <cell r="Q6">
            <v>0</v>
          </cell>
        </row>
      </sheetData>
      <sheetData sheetId="8"/>
      <sheetData sheetId="9"/>
      <sheetData sheetId="10"/>
      <sheetData sheetId="11">
        <row r="8">
          <cell r="Q8">
            <v>0</v>
          </cell>
        </row>
      </sheetData>
      <sheetData sheetId="12">
        <row r="6">
          <cell r="Q6">
            <v>0</v>
          </cell>
        </row>
      </sheetData>
      <sheetData sheetId="13">
        <row r="6">
          <cell r="Q6">
            <v>0</v>
          </cell>
        </row>
      </sheetData>
      <sheetData sheetId="14">
        <row r="6">
          <cell r="Q6">
            <v>0</v>
          </cell>
        </row>
      </sheetData>
      <sheetData sheetId="15">
        <row r="5">
          <cell r="O5">
            <v>0</v>
          </cell>
        </row>
      </sheetData>
      <sheetData sheetId="16">
        <row r="6">
          <cell r="Q6">
            <v>0</v>
          </cell>
        </row>
      </sheetData>
      <sheetData sheetId="17">
        <row r="6">
          <cell r="P6">
            <v>0</v>
          </cell>
        </row>
      </sheetData>
    </sheetDataSet>
  </externalBook>
</externalLink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?id=10148#archive" refreshOnLoad="1" connectionId="1" xr16:uid="{87571A2F-CCBC-4836-8721-38B391E3E5B6}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hyperlink" Target="https://mdv-aircond.ru/catalog/vrf-sistemy/kassetnye-vnutrennie-bloki1/kassetnye-chetyrekhpotochnye-kompaktnye-vnutrennie-bloki-v8/" TargetMode="External"/><Relationship Id="rId13" Type="http://schemas.openxmlformats.org/officeDocument/2006/relationships/hyperlink" Target="https://mdv-aircond.ru/catalog/vrf-sistemy/nastennye-vnutrennie-bloki1/nastennye-vnutrennie-bloki-v81/" TargetMode="External"/><Relationship Id="rId18" Type="http://schemas.openxmlformats.org/officeDocument/2006/relationships/hyperlink" Target="https://mdv-aircond.ru/catalog/vrf-sistemy/napolnye-vnutrennie-bloki/napolnye-vnutrennie-bloki-v8/" TargetMode="External"/><Relationship Id="rId3" Type="http://schemas.openxmlformats.org/officeDocument/2006/relationships/hyperlink" Target="https://mdv-aircond.ru/catalog/vrf-sistemy/naruzhnye-bloki1/modulnye-naruzhnye-bloki-vcmax/" TargetMode="External"/><Relationship Id="rId21" Type="http://schemas.openxmlformats.org/officeDocument/2006/relationships/printerSettings" Target="../printerSettings/printerSettings9.bin"/><Relationship Id="rId7" Type="http://schemas.openxmlformats.org/officeDocument/2006/relationships/hyperlink" Target="https://mdv-aircond.ru/catalog/vrf-sistemy/naruzhnye-bloki1/naruzhnye-bloki-v8-mini-tryekhfaznye/" TargetMode="External"/><Relationship Id="rId12" Type="http://schemas.openxmlformats.org/officeDocument/2006/relationships/hyperlink" Target="https://mdv-aircond.ru/catalog/vrf-sistemy/kanalnye-vnutrennie-bloki1/kanalnye-vysokonapornye-vnutrennie-bloki-v8/" TargetMode="External"/><Relationship Id="rId17" Type="http://schemas.openxmlformats.org/officeDocument/2006/relationships/hyperlink" Target="https://mdv-aircond.ru/catalog/vrf-sistemy/napolnye-vnutrennie-bloki/napolnye-vnutrennie-bloki-v8/" TargetMode="External"/><Relationship Id="rId2" Type="http://schemas.openxmlformats.org/officeDocument/2006/relationships/hyperlink" Target="https://mdv-aircond.ru/catalog/vrf-sistemy/naruzhnye-bloki1/naruzhnye-bloki-v8-i-individulnogo-ispolneniya/" TargetMode="External"/><Relationship Id="rId16" Type="http://schemas.openxmlformats.org/officeDocument/2006/relationships/hyperlink" Target="https://mdv-aircond.ru/catalog/vrf-sistemy/kassetnye-vnutrennie-bloki1/kassetnye-dvukhpotochnye-vnutrennie-bloki-v8/" TargetMode="External"/><Relationship Id="rId20" Type="http://schemas.openxmlformats.org/officeDocument/2006/relationships/hyperlink" Target="https://mdv-aircond.ru/catalog/vrf-sistemy/napolno-potolochnye-vnutrennie-bloki/napolno-potolochnye-vnutrennie-bloki-v8/" TargetMode="External"/><Relationship Id="rId1" Type="http://schemas.openxmlformats.org/officeDocument/2006/relationships/hyperlink" Target="https://mdv-aircond.ru/catalog/vrf-sistemy/naruzhnye-bloki1/modulnye-naruzhnye-bloki-v8-/" TargetMode="External"/><Relationship Id="rId6" Type="http://schemas.openxmlformats.org/officeDocument/2006/relationships/hyperlink" Target="https://mdv-aircond.ru/catalog/vrf-sistemy/naruzhnye-bloki1/naruzhnye-bloki-v8-mini-odnofaznye/" TargetMode="External"/><Relationship Id="rId11" Type="http://schemas.openxmlformats.org/officeDocument/2006/relationships/hyperlink" Target="https://mdv-aircond.ru/catalog/vrf-sistemy/kanalnye-vnutrennie-bloki1/kanalnye-srednenapornye-vnutrennie-bloki-v8/" TargetMode="External"/><Relationship Id="rId5" Type="http://schemas.openxmlformats.org/officeDocument/2006/relationships/hyperlink" Target="https://mdv-aircond.ru/catalog/vrf-sistemy/naruzhnye-bloki1/naruzhnye-bloki-v8s-i/" TargetMode="External"/><Relationship Id="rId15" Type="http://schemas.openxmlformats.org/officeDocument/2006/relationships/hyperlink" Target="https://mdv-aircond.ru/catalog/vrf-sistemy/kassetnye-vnutrennie-bloki1/kassetnye-odnopotochnye-vnutrennie-bloki-v8/" TargetMode="External"/><Relationship Id="rId10" Type="http://schemas.openxmlformats.org/officeDocument/2006/relationships/hyperlink" Target="https://mdv-aircond.ru/catalog/vrf-sistemy/kanalnye-vnutrennie-bloki1/ultratonkie-kanalnye-vnutrennie-bloki-v8-ispolnenie-arc/" TargetMode="External"/><Relationship Id="rId19" Type="http://schemas.openxmlformats.org/officeDocument/2006/relationships/hyperlink" Target="https://mdv-aircond.ru/catalog/vrf-sistemy/napolnye-vnutrennie-bloki/napolnye-vnutrennie-bloki-v8/" TargetMode="External"/><Relationship Id="rId4" Type="http://schemas.openxmlformats.org/officeDocument/2006/relationships/hyperlink" Target="https://mdv-aircond.ru/catalog/vrf-sistemy/naruzhnye-bloki1/modulnye-naruzhnye-bloki-v8s/" TargetMode="External"/><Relationship Id="rId9" Type="http://schemas.openxmlformats.org/officeDocument/2006/relationships/hyperlink" Target="https://mdv-aircond.ru/catalog/vrf-sistemy/kassetnye-vnutrennie-bloki1/kassetnye-chetyrekhpotochnye-polnorazmernye-vnutrennie-bloki-v8/" TargetMode="External"/><Relationship Id="rId14" Type="http://schemas.openxmlformats.org/officeDocument/2006/relationships/hyperlink" Target="https://mdv-aircond.ru/catalog/vrf-sistemy/nastennye-vnutrennie-bloki1/nastennye-vnutrennie-bloki-v81/" TargetMode="External"/><Relationship Id="rId22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hyperlink" Target="https://mdv-aircond.ru/catalog/vrf-sistemy/naruzhnye-bloki1/vc-pro/" TargetMode="External"/><Relationship Id="rId13" Type="http://schemas.openxmlformats.org/officeDocument/2006/relationships/hyperlink" Target="https://mdv-aircond.ru/catalog/vrf-sistemy/kassetnye-vnutrennie-bloki1/kassetnye-dvukhpotochnye-vnutrennie-bloki-v6-ac-motor/" TargetMode="External"/><Relationship Id="rId18" Type="http://schemas.openxmlformats.org/officeDocument/2006/relationships/hyperlink" Target="https://mdv-aircond.ru/catalog/vrf-sistemy/napolno-potolochnye-vnutrennie-bloki/napolno-potolochnye-vnutrennie-bloki-v6-ac-motor/" TargetMode="External"/><Relationship Id="rId26" Type="http://schemas.openxmlformats.org/officeDocument/2006/relationships/hyperlink" Target="https://mdv-aircond.ru/catalog/vrf-sistemy/nastennye-vnutrennie-bloki1/nastennye-vnutrennie-bloki-v6/" TargetMode="External"/><Relationship Id="rId3" Type="http://schemas.openxmlformats.org/officeDocument/2006/relationships/hyperlink" Target="https://mdv-aircond.ru/catalog/vrf-sistemy/naruzhnye-bloki1/v6r-trekhtrubnaya/" TargetMode="External"/><Relationship Id="rId21" Type="http://schemas.openxmlformats.org/officeDocument/2006/relationships/hyperlink" Target="https://mdv-aircond.ru/catalog/vrf-sistemy/kassetnye-vnutrennie-bloki1/kassetnye-odnopotochnye-vnutrennie-bloki-v6/" TargetMode="External"/><Relationship Id="rId7" Type="http://schemas.openxmlformats.org/officeDocument/2006/relationships/hyperlink" Target="https://mdv-aircond.ru/catalog/kompressorno-kondensatornye-bloki/vcpro-side-discharge/" TargetMode="External"/><Relationship Id="rId12" Type="http://schemas.openxmlformats.org/officeDocument/2006/relationships/hyperlink" Target="https://mdv-aircond.ru/catalog/vrf-sistemy/kassetnye-vnutrennie-bloki1/kassetnye-odnopotochnye-vnutrennie-bloki-v6-ac-motor/" TargetMode="External"/><Relationship Id="rId17" Type="http://schemas.openxmlformats.org/officeDocument/2006/relationships/hyperlink" Target="https://mdv-aircond.ru/catalog/vrf-sistemy/nastennye-vnutrennie-bloki1/nastennye-vnutrennie-bloki-v6-ac-motor/" TargetMode="External"/><Relationship Id="rId25" Type="http://schemas.openxmlformats.org/officeDocument/2006/relationships/hyperlink" Target="https://mdv-aircond.ru/catalog/vrf-sistemy/kanalnye-vnutrennie-bloki1/kanalnye-vysokonapornye-vnurennie-bloki-so-100-pritokom-svezhego-vozdukha-v6/" TargetMode="External"/><Relationship Id="rId2" Type="http://schemas.openxmlformats.org/officeDocument/2006/relationships/hyperlink" Target="https://mdv-aircond.ru/catalog/vrf-sistemy/naruzhnye-bloki1/v6-individual/" TargetMode="External"/><Relationship Id="rId16" Type="http://schemas.openxmlformats.org/officeDocument/2006/relationships/hyperlink" Target="https://mdv-aircond.ru/catalog/vrf-sistemy/kanalnye-vnutrennie-bloki1/kanalnyy-vysokonapornyy-vnutrennie-bloki-v6-ac-motor/" TargetMode="External"/><Relationship Id="rId20" Type="http://schemas.openxmlformats.org/officeDocument/2006/relationships/hyperlink" Target="https://mdv-aircond.ru/catalog/vrf-sistemy/kassetnye-vnutrennie-bloki1/kassetnye-chetyrekhpotochnye-polnorazmernye-vnutrennie-bloki-v6/" TargetMode="External"/><Relationship Id="rId29" Type="http://schemas.openxmlformats.org/officeDocument/2006/relationships/hyperlink" Target="https://mdv-aircond.ru/catalog/vrf-sistemy/napolnye-vnutrennie-bloki/napolnye-vnutrennie-bloki-f5-zabor-vozdukha-snizu-v6/" TargetMode="External"/><Relationship Id="rId1" Type="http://schemas.openxmlformats.org/officeDocument/2006/relationships/hyperlink" Target="https://mdv-aircond.ru/catalog/vrf-sistemy/naruzhnye-bloki1/v6/" TargetMode="External"/><Relationship Id="rId6" Type="http://schemas.openxmlformats.org/officeDocument/2006/relationships/hyperlink" Target="https://mdv-aircond.ru/catalog/vrf-sistemy/naruzhnye-bloki1/naruzhnye-bloki-v6-mini-odnofaznye-pokolenie-d/" TargetMode="External"/><Relationship Id="rId11" Type="http://schemas.openxmlformats.org/officeDocument/2006/relationships/hyperlink" Target="https://mdv-aircond.ru/catalog/vrf-sistemy/kassetnye-vnutrennie-bloki1/kassetnye-chetyrekhpotochnye-polnorazmernye-vnutrennie-bloki-v6-ac-motor/" TargetMode="External"/><Relationship Id="rId24" Type="http://schemas.openxmlformats.org/officeDocument/2006/relationships/hyperlink" Target="https://mdv-aircond.ru/catalog/vrf-sistemy/kanalnye-vnutrennie-bloki1/kanalnye-vysokonapornye-vnutrennie-bloki-v6/" TargetMode="External"/><Relationship Id="rId32" Type="http://schemas.openxmlformats.org/officeDocument/2006/relationships/drawing" Target="../drawings/drawing11.xml"/><Relationship Id="rId5" Type="http://schemas.openxmlformats.org/officeDocument/2006/relationships/hyperlink" Target="https://mdv-aircond.ru/catalog/vrf-sistemy/naruzhnye-bloki1/naruzhnye-bloki-v6-mini-odnofaznye-pokolenie-c/" TargetMode="External"/><Relationship Id="rId15" Type="http://schemas.openxmlformats.org/officeDocument/2006/relationships/hyperlink" Target="https://mdv-aircond.ru/catalog/vrf-sistemy/kanalnye-vnutrennie-bloki1/kanalnyy-vysokonapornyy-vnutrennie-bloki-v6-ac-motor/" TargetMode="External"/><Relationship Id="rId23" Type="http://schemas.openxmlformats.org/officeDocument/2006/relationships/hyperlink" Target="https://mdv-aircond.ru/catalog/vrf-sistemy/kanalnye-vnutrennie-bloki1/kanalnye-srednenapornye-vnutrennie-bloki-v6/" TargetMode="External"/><Relationship Id="rId28" Type="http://schemas.openxmlformats.org/officeDocument/2006/relationships/hyperlink" Target="https://mdv-aircond.ru/catalog/vrf-sistemy/napolnye-vnutrennie-bloki/napolnye-vnutrennie-bloki-f4-zabor-vozdukha-speredi-v6/" TargetMode="External"/><Relationship Id="rId10" Type="http://schemas.openxmlformats.org/officeDocument/2006/relationships/hyperlink" Target="https://mdv-aircond.ru/catalog/vrf-sistemy/kassetnye-vnutrennie-bloki1/kassetnye-chetyrekhpotochnye-kompaktnye-vnutrennie-bloki-v6-ac-motor/" TargetMode="External"/><Relationship Id="rId19" Type="http://schemas.openxmlformats.org/officeDocument/2006/relationships/hyperlink" Target="https://mdv-aircond.ru/catalog/vrf-sistemy/kassetnye-vnutrennie-bloki1/kassetnye-chetyrekhpotochnye-kompaktnye-vnutrennie-bloki-v6/" TargetMode="External"/><Relationship Id="rId31" Type="http://schemas.openxmlformats.org/officeDocument/2006/relationships/printerSettings" Target="../printerSettings/printerSettings10.bin"/><Relationship Id="rId4" Type="http://schemas.openxmlformats.org/officeDocument/2006/relationships/hyperlink" Target="https://mdv-aircond.ru/catalog/vrf-sistemy/naruzhnye-bloki1/v6-i-side-discharge/" TargetMode="External"/><Relationship Id="rId9" Type="http://schemas.openxmlformats.org/officeDocument/2006/relationships/hyperlink" Target="https://mdv-aircond.ru/catalog/vrf-sistemy/naruzhnye-bloki1/v4-w-vodookhlazhdaemaya/" TargetMode="External"/><Relationship Id="rId14" Type="http://schemas.openxmlformats.org/officeDocument/2006/relationships/hyperlink" Target="https://mdv-aircond.ru/catalog/vrf-sistemy/kanalnye-vnutrennie-bloki1/kanalnyy-srednenapornyy-vnutrennie-bloki-v6-ac-motor/" TargetMode="External"/><Relationship Id="rId22" Type="http://schemas.openxmlformats.org/officeDocument/2006/relationships/hyperlink" Target="https://mdv-aircond.ru/catalog/vrf-sistemy/kassetnye-vnutrennie-bloki1/kassetnyy-dvukhpotochnyy-v6/" TargetMode="External"/><Relationship Id="rId27" Type="http://schemas.openxmlformats.org/officeDocument/2006/relationships/hyperlink" Target="https://mdv-aircond.ru/catalog/vrf-sistemy/napolno-potolochnye-vnutrennie-bloki/napolno-potolochnye-vnutrennie-bloki-v6/" TargetMode="External"/><Relationship Id="rId30" Type="http://schemas.openxmlformats.org/officeDocument/2006/relationships/hyperlink" Target="https://mdv-aircond.ru/catalog/vrf-sistemy/napolnye-vnutrennie-bloki/napolnye-beskorpusnye-vnutrennie-bloki-f3-v6/" TargetMode="External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1.bin"/><Relationship Id="rId3" Type="http://schemas.openxmlformats.org/officeDocument/2006/relationships/hyperlink" Target="https://mdv-aircond.ru/catalog/vrf-sistema-atom/vnutrenniy-blok/atom-kassetnye-chetyrekhpotochnye-kompaktnye/" TargetMode="External"/><Relationship Id="rId7" Type="http://schemas.openxmlformats.org/officeDocument/2006/relationships/hyperlink" Target="https://mdv-aircond.ru/catalog/vrf-sistema-atom/vnutrenniy-blok/atom-napolno-potolochnye/" TargetMode="External"/><Relationship Id="rId2" Type="http://schemas.openxmlformats.org/officeDocument/2006/relationships/hyperlink" Target="https://mdv-aircond.ru/catalog/vrf-sistema-atom/vnutrenniy-blok/atom-kassetnye-odnopotochnye/" TargetMode="External"/><Relationship Id="rId1" Type="http://schemas.openxmlformats.org/officeDocument/2006/relationships/hyperlink" Target="https://mdv-aircond.ru/catalog/vrf-sistema-atom/naruzhnyy-blok/atom/" TargetMode="External"/><Relationship Id="rId6" Type="http://schemas.openxmlformats.org/officeDocument/2006/relationships/hyperlink" Target="https://mdv-aircond.ru/catalog/vrf-sistema-atom/vnutrenniy-blok/atom-kanalnyy/" TargetMode="External"/><Relationship Id="rId5" Type="http://schemas.openxmlformats.org/officeDocument/2006/relationships/hyperlink" Target="https://mdv-aircond.ru/catalog/vrf-sistema-atom/vnutrenniy-blok/atom-nastennyy/" TargetMode="External"/><Relationship Id="rId4" Type="http://schemas.openxmlformats.org/officeDocument/2006/relationships/hyperlink" Target="https://mdv-aircond.ru/catalog/vrf-sistema-atom/vnutrenniy-blok/atom-kassetnye-chetyrekhpotochnye-polnorazmernye/" TargetMode="External"/><Relationship Id="rId9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8" Type="http://schemas.openxmlformats.org/officeDocument/2006/relationships/hyperlink" Target="https://mdv-aircond.ru/catalog/fankoyly/kassetnye-fankoyly1/dvukhtrubnye-AC-kassetniye/dvukhtrubnye-chetyrekhpotochnye-polnorazmernye-fankoyly-mdka/" TargetMode="External"/><Relationship Id="rId13" Type="http://schemas.openxmlformats.org/officeDocument/2006/relationships/drawing" Target="../drawings/drawing13.xml"/><Relationship Id="rId3" Type="http://schemas.openxmlformats.org/officeDocument/2006/relationships/hyperlink" Target="https://mdv-aircond.ru/catalog/chillery/vozdukhookhlazhdaemye-chillery/aqua-thermal/" TargetMode="External"/><Relationship Id="rId7" Type="http://schemas.openxmlformats.org/officeDocument/2006/relationships/hyperlink" Target="https://mdv-aircond.ru/catalog/fankoyly/kassetnye-fankoyly1/dvukhtrubnye-dc-kassetniye/dvukhtrubnye-chetyrekhpotochnye-polnorazmernye-fankoyly-mdka-DC/" TargetMode="External"/><Relationship Id="rId12" Type="http://schemas.openxmlformats.org/officeDocument/2006/relationships/printerSettings" Target="../printerSettings/printerSettings12.bin"/><Relationship Id="rId2" Type="http://schemas.openxmlformats.org/officeDocument/2006/relationships/hyperlink" Target="https://mdv-aircond.ru/catalog/chillery/vozdukhookhlazhdaemye-chillery/aqua-tempo-super1/" TargetMode="External"/><Relationship Id="rId1" Type="http://schemas.openxmlformats.org/officeDocument/2006/relationships/hyperlink" Target="https://mdv-aircond.ru/catalog/chillery/vozdukhookhlazhdaemye-chillery/aqua-eco-mini/" TargetMode="External"/><Relationship Id="rId6" Type="http://schemas.openxmlformats.org/officeDocument/2006/relationships/hyperlink" Target="https://mdv-aircond.ru/catalog/fankoyly/kassetnye-fankoyly1/dvukhtrubnye-dc-kassetniye/dvukhtrubnye-kompaktnye-chetyrekhpotochnye-kassetnye-fankoyly-mdkd-DC/" TargetMode="External"/><Relationship Id="rId11" Type="http://schemas.openxmlformats.org/officeDocument/2006/relationships/hyperlink" Target="https://mdv-aircond.ru/catalog/fankoyly/kanalnye-fankoyly1/dvukhtrubnye-ac-kanalniye/dvukhtrubnye-kanalnye-trekhryadnye-fankoyly-mdkt3-ac-motor/" TargetMode="External"/><Relationship Id="rId5" Type="http://schemas.openxmlformats.org/officeDocument/2006/relationships/hyperlink" Target="https://mdv-aircond.ru/catalog/chillery/vozdukhookhlazhdaemye-chillery/king-plus/" TargetMode="External"/><Relationship Id="rId15" Type="http://schemas.openxmlformats.org/officeDocument/2006/relationships/comments" Target="../comments1.xml"/><Relationship Id="rId10" Type="http://schemas.openxmlformats.org/officeDocument/2006/relationships/hyperlink" Target="https://mdv-aircond.ru/catalog/fankoyly/kanalnye-fankoyly1/dvukhtrubnye-ac-kanalniye/dvukhtrubnye-kanalnye-trekhryadnye-fankoyly-mdkt3-ac-motor/" TargetMode="External"/><Relationship Id="rId4" Type="http://schemas.openxmlformats.org/officeDocument/2006/relationships/hyperlink" Target="https://mdv-aircond.ru/catalog/chillery/vozdukhookhlazhdaemye-chillery/aqua-tempo-power1/" TargetMode="External"/><Relationship Id="rId9" Type="http://schemas.openxmlformats.org/officeDocument/2006/relationships/hyperlink" Target="https://mdv-aircond.ru/catalog/fankoyly/nastennye-fankoyly1/dvukhtrubnye6/dvukhtrubnye-nastennye-fankoyly-mdkg/" TargetMode="External"/><Relationship Id="rId14" Type="http://schemas.openxmlformats.org/officeDocument/2006/relationships/vmlDrawing" Target="../drawings/vmlDrawing1.vml"/></Relationships>
</file>

<file path=xl/worksheets/_rels/sheet14.xml.rels><?xml version="1.0" encoding="UTF-8" standalone="yes"?>
<Relationships xmlns="http://schemas.openxmlformats.org/package/2006/relationships"><Relationship Id="rId8" Type="http://schemas.openxmlformats.org/officeDocument/2006/relationships/hyperlink" Target="https://mdv-aircond.ru/catalog/chillery/vozdukhookhlazhdaemye-chillery/aqua-tempo-power1/" TargetMode="External"/><Relationship Id="rId13" Type="http://schemas.openxmlformats.org/officeDocument/2006/relationships/hyperlink" Target="https://mdv-aircond.ru/catalog/chillery/vodookhlazhdaemye-chillery/aqua-energy-teplo-kholod/" TargetMode="External"/><Relationship Id="rId18" Type="http://schemas.openxmlformats.org/officeDocument/2006/relationships/drawing" Target="../drawings/drawing14.xml"/><Relationship Id="rId3" Type="http://schemas.openxmlformats.org/officeDocument/2006/relationships/hyperlink" Target="https://mdv-aircond.ru/catalog/chillery/vozdukhookhlazhdaemye-chillery/king/" TargetMode="External"/><Relationship Id="rId7" Type="http://schemas.openxmlformats.org/officeDocument/2006/relationships/hyperlink" Target="https://mdv-aircond.ru/catalog/chillery/vozdukhookhlazhdaemye-chillery/aqua-tempo-super1/" TargetMode="External"/><Relationship Id="rId12" Type="http://schemas.openxmlformats.org/officeDocument/2006/relationships/hyperlink" Target="https://mdv-aircond.ru/catalog/chillery/vodookhlazhdaemye-chillery/aqua-energy-teplo-kholod/" TargetMode="External"/><Relationship Id="rId17" Type="http://schemas.openxmlformats.org/officeDocument/2006/relationships/printerSettings" Target="../printerSettings/printerSettings13.bin"/><Relationship Id="rId2" Type="http://schemas.openxmlformats.org/officeDocument/2006/relationships/hyperlink" Target="https://mdv-aircond.ru/catalog/chillery/vozdukhookhlazhdaemye-chillery/aqua-tempo-super-ii-r410a/" TargetMode="External"/><Relationship Id="rId16" Type="http://schemas.openxmlformats.org/officeDocument/2006/relationships/hyperlink" Target="https://mdv-aircond.ru/catalog/chillery/vodookhlazhdaemye-chillery/aqua-force/" TargetMode="External"/><Relationship Id="rId1" Type="http://schemas.openxmlformats.org/officeDocument/2006/relationships/hyperlink" Target="https://mdv-aircond.ru/catalog/chillery/vozdukhookhlazhdaemye-chillery/aqua-eco-mini/" TargetMode="External"/><Relationship Id="rId6" Type="http://schemas.openxmlformats.org/officeDocument/2006/relationships/hyperlink" Target="https://mdv-aircond.ru/catalog/chillery/vozdukhookhlazhdaemye-chillery/aqua-thermal-so-vstroennym-gidromodulem/" TargetMode="External"/><Relationship Id="rId11" Type="http://schemas.openxmlformats.org/officeDocument/2006/relationships/hyperlink" Target="https://mdv-aircond.ru/catalog/chillery/vozdukhookhlazhdaemye-chillery/airboost/" TargetMode="External"/><Relationship Id="rId5" Type="http://schemas.openxmlformats.org/officeDocument/2006/relationships/hyperlink" Target="https://mdv-aircond.ru/catalog/chillery/vozdukhookhlazhdaemye-chillery/aqua-thermal/" TargetMode="External"/><Relationship Id="rId15" Type="http://schemas.openxmlformats.org/officeDocument/2006/relationships/hyperlink" Target="https://mdv-aircond.ru/catalog/chillery/vodookhlazhdaemye-chillery/aqua-energy-/" TargetMode="External"/><Relationship Id="rId10" Type="http://schemas.openxmlformats.org/officeDocument/2006/relationships/hyperlink" Target="https://mdv-aircond.ru/catalog/chillery/vozdukhookhlazhdaemye-chillery/air-screw/" TargetMode="External"/><Relationship Id="rId4" Type="http://schemas.openxmlformats.org/officeDocument/2006/relationships/hyperlink" Target="https://mdv-aircond.ru/catalog/chillery/vozdukhookhlazhdaemye-chillery/king-plus/" TargetMode="External"/><Relationship Id="rId9" Type="http://schemas.openxmlformats.org/officeDocument/2006/relationships/hyperlink" Target="https://mdv-aircond.ru/catalog/chillery/vozdukhookhlazhdaemye-chillery/aqua-tempo-max-teplo-kholod/" TargetMode="External"/><Relationship Id="rId14" Type="http://schemas.openxmlformats.org/officeDocument/2006/relationships/hyperlink" Target="https://mdv-aircond.ru/catalog/chillery/vodookhlazhdaemye-chillery/aqua-energy-/" TargetMode="External"/></Relationships>
</file>

<file path=xl/worksheets/_rels/sheet15.xml.rels><?xml version="1.0" encoding="UTF-8" standalone="yes"?>
<Relationships xmlns="http://schemas.openxmlformats.org/package/2006/relationships"><Relationship Id="rId8" Type="http://schemas.openxmlformats.org/officeDocument/2006/relationships/hyperlink" Target="https://mdv-aircond.ru/catalog/fankoyly/napolno-potolochnye-fankoyly1/dvukhtrubnye-ac-napol-potoloch/dvukhtrubnye-napolno-potolochnye-fankoyly-v-korpuse1/" TargetMode="External"/><Relationship Id="rId13" Type="http://schemas.openxmlformats.org/officeDocument/2006/relationships/hyperlink" Target="https://mdv-aircond.ru/catalog/fankoyly/kanalnye-fankoyly1/chetyrekhtrubnye-ac-kanalniye/chetyrekhtrubnye-kanalnye-fankoyly-mdkt3/" TargetMode="External"/><Relationship Id="rId18" Type="http://schemas.openxmlformats.org/officeDocument/2006/relationships/comments" Target="../comments2.xml"/><Relationship Id="rId3" Type="http://schemas.openxmlformats.org/officeDocument/2006/relationships/hyperlink" Target="https://mdv-aircond.ru/catalog/fankoyly/kassetnye-fankoyly1/dvukhtrubnye-AC-kassetniye/dvukhtrubnye-odnopotochnye-kassetnye-fankoyly-mdkc/" TargetMode="External"/><Relationship Id="rId7" Type="http://schemas.openxmlformats.org/officeDocument/2006/relationships/hyperlink" Target="https://mdv-aircond.ru/catalog/fankoyly/kanalnye-fankoyly1/dvukhtrubnye-ac-kanalniye/dvukhtrubnye-kanalnye-fankoyly-vysokonapornye-fankoyly-mdkt3h/" TargetMode="External"/><Relationship Id="rId12" Type="http://schemas.openxmlformats.org/officeDocument/2006/relationships/hyperlink" Target="https://mdv-aircond.ru/catalog/fankoyly/kassetnye-fankoyly1/chetyrekhtrubnye-AC-kassetniye/chetyrekhtrubnye-polnorazmernye-chetyrekhpotochnye-kassetnye-fankoyly-mdka/" TargetMode="External"/><Relationship Id="rId17" Type="http://schemas.openxmlformats.org/officeDocument/2006/relationships/vmlDrawing" Target="../drawings/vmlDrawing2.vml"/><Relationship Id="rId2" Type="http://schemas.openxmlformats.org/officeDocument/2006/relationships/hyperlink" Target="https://mdv-aircond.ru/catalog/fankoyly/kassetnye-fankoyly1/dvukhtrubnye-AC-kassetniye/dvukhtrubnye-chetyrekhpotochnye-polnorazmernye-fankoyly-mdka/" TargetMode="External"/><Relationship Id="rId16" Type="http://schemas.openxmlformats.org/officeDocument/2006/relationships/drawing" Target="../drawings/drawing15.xml"/><Relationship Id="rId1" Type="http://schemas.openxmlformats.org/officeDocument/2006/relationships/hyperlink" Target="https://mdv-aircond.ru/catalog/fankoyly/kassetnye-fankoyly1/dvukhtrubnye-AC-kassetniye/dvukhtrubnye-kompaktnye-chetyrekhpotochnye-kassetnye-fankoyly-mdkd/" TargetMode="External"/><Relationship Id="rId6" Type="http://schemas.openxmlformats.org/officeDocument/2006/relationships/hyperlink" Target="https://mdv-aircond.ru/catalog/fankoyly/kanalnye-fankoyly1/dvukhtrubnye-ac-kanalniye/dvukhtrubnye-kanalnye-trekhryadnye-fankoyly-mdkt3-ac-motor/" TargetMode="External"/><Relationship Id="rId11" Type="http://schemas.openxmlformats.org/officeDocument/2006/relationships/hyperlink" Target="https://mdv-aircond.ru/catalog/fankoyly/kassetnye-fankoyly1/chetyrekhtrubnye-AC-kassetniye/chetyrekhtrubnye-kompaktnye-chetyrekhpotochnye-kassetnye-fankoyly-mdkd/" TargetMode="External"/><Relationship Id="rId5" Type="http://schemas.openxmlformats.org/officeDocument/2006/relationships/hyperlink" Target="https://mdv-aircond.ru/catalog/fankoyly/kanalnye-fankoyly1/dvukhtrubnye-ac-kanalniye/dvukhtrubnye-kanalnye-trekhryadnye-fankoyly-mdkt3-ac-motor/" TargetMode="External"/><Relationship Id="rId15" Type="http://schemas.openxmlformats.org/officeDocument/2006/relationships/printerSettings" Target="../printerSettings/printerSettings14.bin"/><Relationship Id="rId10" Type="http://schemas.openxmlformats.org/officeDocument/2006/relationships/hyperlink" Target="https://mdv-aircond.ru/catalog/fankoyly/napolno-potolochnye-fankoyly1/dvukhtrubnye-ac-napol-potoloch/dvukhtrubnye-napolno-potolochnye-fankoyly-beskorpusnye1/" TargetMode="External"/><Relationship Id="rId4" Type="http://schemas.openxmlformats.org/officeDocument/2006/relationships/hyperlink" Target="https://mdv-aircond.ru/catalog/fankoyly/kanalnye-fankoyly1/dvukhtrubnye-ac-kanalniye/dvukhtrubnye-kanalnye-trekhryadnye-fankoyly-mdkt3-ac-motor/" TargetMode="External"/><Relationship Id="rId9" Type="http://schemas.openxmlformats.org/officeDocument/2006/relationships/hyperlink" Target="https://mdv-aircond.ru/catalog/fankoyly/napolno-potolochnye-fankoyly1/dvukhtrubnye-ac-napol-potoloch/dvukhtrubnye-napolno-potolochnye-fankoyly-v-korpuse-h2/" TargetMode="External"/><Relationship Id="rId14" Type="http://schemas.openxmlformats.org/officeDocument/2006/relationships/hyperlink" Target="https://mdv-aircond.ru/catalog/fankoyly/kanalnye-fankoyly1/chetyrekhtrubnye-ac-kanalniye/chetyrekhtrubnye-kanalnye-fankoyly-mdkt3/" TargetMode="External"/></Relationships>
</file>

<file path=xl/worksheets/_rels/sheet16.xml.rels><?xml version="1.0" encoding="UTF-8" standalone="yes"?>
<Relationships xmlns="http://schemas.openxmlformats.org/package/2006/relationships"><Relationship Id="rId8" Type="http://schemas.openxmlformats.org/officeDocument/2006/relationships/hyperlink" Target="https://mdv-aircond.ru/catalog/fankoyly/kassetnye-fankoyly1/chetyrekhtrubnye-dc-kassetniye/chetyrekhtrubnye-kompaktnye-chetyrekhpotochnye-kassetnye-fankoyly-mdkd-DC/" TargetMode="External"/><Relationship Id="rId13" Type="http://schemas.openxmlformats.org/officeDocument/2006/relationships/printerSettings" Target="../printerSettings/printerSettings15.bin"/><Relationship Id="rId3" Type="http://schemas.openxmlformats.org/officeDocument/2006/relationships/hyperlink" Target="https://mdv-aircond.ru/catalog/fankoyly/kassetnye-fankoyly1/dvukhtrubnye-dc-kassetniye/dvukhtrubnye-odnopotochnye-kassetnye-fankoyly-mdkc-DC/" TargetMode="External"/><Relationship Id="rId7" Type="http://schemas.openxmlformats.org/officeDocument/2006/relationships/hyperlink" Target="https://mdv-aircond.ru/catalog/fankoyly/napolno-potolochnye-fankoyly1/dvukhtrubnye-dc-napol-potol/dvukhtrubnye-napolno-potolochnye-fankoyly-beskorpusnye-DC/" TargetMode="External"/><Relationship Id="rId12" Type="http://schemas.openxmlformats.org/officeDocument/2006/relationships/hyperlink" Target="https://mdv-aircond.ru/catalog/fankoyly/napolno-potolochnye-fankoyly1/chetyrekhtrubnye-ac-napol-potoloch/chetyrekhtrubnye-napolno-potolochnye-fankoyly-beskorpusnye/" TargetMode="External"/><Relationship Id="rId2" Type="http://schemas.openxmlformats.org/officeDocument/2006/relationships/hyperlink" Target="https://mdv-aircond.ru/catalog/fankoyly/kassetnye-fankoyly1/dvukhtrubnye-dc-kassetniye/dvukhtrubnye-chetyrekhpotochnye-polnorazmernye-fankoyly-mdka-DC/" TargetMode="External"/><Relationship Id="rId16" Type="http://schemas.openxmlformats.org/officeDocument/2006/relationships/comments" Target="../comments3.xml"/><Relationship Id="rId1" Type="http://schemas.openxmlformats.org/officeDocument/2006/relationships/hyperlink" Target="https://mdv-aircond.ru/catalog/fankoyly/kassetnye-fankoyly1/dvukhtrubnye-dc-kassetniye/dvukhtrubnye-kompaktnye-chetyrekhpotochnye-kassetnye-fankoyly-mdkd-DC/" TargetMode="External"/><Relationship Id="rId6" Type="http://schemas.openxmlformats.org/officeDocument/2006/relationships/hyperlink" Target="https://mdv-aircond.ru/catalog/fankoyly/napolno-potolochnye-fankoyly1/dvukhtrubnye-dc-napol-potol/dvukhtrubnye-napolno-potolochnye-fankoyly-v-korpuse-h2-DC/" TargetMode="External"/><Relationship Id="rId11" Type="http://schemas.openxmlformats.org/officeDocument/2006/relationships/hyperlink" Target="https://mdv-aircond.ru/catalog/fankoyly/napolno-potolochnye-fankoyly1/chetyrekhtrubnye-ac-napol-potoloch/chetyrekhtrubnye-napolno-potolochnye-fankoyly-v-korpuse-h2/" TargetMode="External"/><Relationship Id="rId5" Type="http://schemas.openxmlformats.org/officeDocument/2006/relationships/hyperlink" Target="https://mdv-aircond.ru/catalog/fankoyly/napolno-potolochnye-fankoyly1/dvukhtrubnye-dc-napol-potol/dvukhtrubnye-napolno-potolochnye-fankoyly-v-korpuse-h1/" TargetMode="External"/><Relationship Id="rId15" Type="http://schemas.openxmlformats.org/officeDocument/2006/relationships/vmlDrawing" Target="../drawings/vmlDrawing3.vml"/><Relationship Id="rId10" Type="http://schemas.openxmlformats.org/officeDocument/2006/relationships/hyperlink" Target="https://mdv-aircond.ru/catalog/fankoyly/napolno-potolochnye-fankoyly1/chetyrekhtrubnye-ac-napol-potoloch/chetyrekhtrubnye-napolno-potolochnye-fankoyly-v-korpuse/" TargetMode="External"/><Relationship Id="rId4" Type="http://schemas.openxmlformats.org/officeDocument/2006/relationships/hyperlink" Target="https://mdv-aircond.ru/catalog/fankoyly/kanalnye-fankoyly1/dvukhtrubnye-dc-kanalniye/dvukhtrubnye-kanalnye-dvukhryadnye-fankoyly-mdkt29324/" TargetMode="External"/><Relationship Id="rId9" Type="http://schemas.openxmlformats.org/officeDocument/2006/relationships/hyperlink" Target="https://mdv-aircond.ru/catalog/fankoyly/kassetnye-fankoyly1/chetyrekhtrubnye-dc-kassetniye/chetyrekhtrubnye-polnorazmernye-chetyrekhpotochnye-kassetnye-fankoyly-mdka-DC/" TargetMode="External"/><Relationship Id="rId14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hyperlink" Target="https://mdv-aircond.ru/catalog/kompressorno-kondensatornye-bloki/modulnye-invertornye-kkb/" TargetMode="External"/><Relationship Id="rId7" Type="http://schemas.openxmlformats.org/officeDocument/2006/relationships/drawing" Target="../drawings/drawing17.xml"/><Relationship Id="rId2" Type="http://schemas.openxmlformats.org/officeDocument/2006/relationships/hyperlink" Target="https://mdv-aircond.ru/catalog/kompressorno-kondensatornye-bloki/vcpro-side-discharge/" TargetMode="External"/><Relationship Id="rId1" Type="http://schemas.openxmlformats.org/officeDocument/2006/relationships/hyperlink" Target="https://mdv-aircond.ru/catalog/kompressorno-kondensatornye-bloki/modulnye-invertornye-kompressorno-kondensatornye-bloki-vcmax/" TargetMode="External"/><Relationship Id="rId6" Type="http://schemas.openxmlformats.org/officeDocument/2006/relationships/printerSettings" Target="../printerSettings/printerSettings16.bin"/><Relationship Id="rId5" Type="http://schemas.openxmlformats.org/officeDocument/2006/relationships/hyperlink" Target="https://mdv-aircond.ru/catalog/kompressorno-kondensatornye-bloki/on-off-kkb/" TargetMode="External"/><Relationship Id="rId4" Type="http://schemas.openxmlformats.org/officeDocument/2006/relationships/hyperlink" Target="https://mdv-aircond.ru/catalog/kompressorno-kondensatornye-bloki/invertornye-kkb-maloy-proizvoditelnosti/" TargetMode="External"/></Relationships>
</file>

<file path=xl/worksheets/_rels/sheet18.xml.rels><?xml version="1.0" encoding="UTF-8" standalone="yes"?>
<Relationships xmlns="http://schemas.openxmlformats.org/package/2006/relationships"><Relationship Id="rId8" Type="http://schemas.openxmlformats.org/officeDocument/2006/relationships/hyperlink" Target="https://mdv-aircond.ru/catalog/polupromyshlennye-split-sistemy/kolonnye-split-sistemy/on-off-kolonnye-split-sistemy-bolshoy-moshchnosti/" TargetMode="External"/><Relationship Id="rId3" Type="http://schemas.openxmlformats.org/officeDocument/2006/relationships/hyperlink" Target="https://mdv-aircond.ru/catalog/polupromyshlennye-split-sistemy/kanalnye-split-sistemy/invertornye-kanalnaya-split-sistema-bolshoy-moshchnosti/" TargetMode="External"/><Relationship Id="rId7" Type="http://schemas.openxmlformats.org/officeDocument/2006/relationships/hyperlink" Target="https://mdv-aircond.ru/catalog/polupromyshlennye-split-sistemy/kanalnye-split-sistemy/on-off-kanalnye-split-sistemy-bolshoy-moshchnosti/" TargetMode="External"/><Relationship Id="rId2" Type="http://schemas.openxmlformats.org/officeDocument/2006/relationships/hyperlink" Target="https://mdv-aircond.ru/catalog/polupromyshlennye-split-sistemy/kanalnye-split-sistemy/invertornye-kanalnaya-split-sistema-bolshoy-moshchnosti/" TargetMode="External"/><Relationship Id="rId1" Type="http://schemas.openxmlformats.org/officeDocument/2006/relationships/hyperlink" Target="https://mdv-aircond.ru/catalog/polupromyshlennye-split-sistemy/kassetnye-split-sistemy/invertornye-kassetnye-multi-split-sistemy-mdv-bolshoy-moshchnosti/" TargetMode="External"/><Relationship Id="rId6" Type="http://schemas.openxmlformats.org/officeDocument/2006/relationships/hyperlink" Target="https://mdv-aircond.ru/catalog/polupromyshlennye-split-sistemy/kanalnye-split-sistemy/on-off-kanalnye-split-sistemy-bolshoy-moshchnosti/" TargetMode="External"/><Relationship Id="rId5" Type="http://schemas.openxmlformats.org/officeDocument/2006/relationships/hyperlink" Target="https://mdv-aircond.ru/catalog/polupromyshlennye-split-sistemy/kanalnye-split-sistemy/invertornye-kanalnaya-split-sistema-bolshoy-moshchnosti/" TargetMode="External"/><Relationship Id="rId10" Type="http://schemas.openxmlformats.org/officeDocument/2006/relationships/drawing" Target="../drawings/drawing18.xml"/><Relationship Id="rId4" Type="http://schemas.openxmlformats.org/officeDocument/2006/relationships/hyperlink" Target="https://mdv-aircond.ru/catalog/polupromyshlennye-split-sistemy/kolonnye-split-sistemy/invertornye-kolonnye-split-sistemy-bolshoy-moshchnosti/" TargetMode="External"/><Relationship Id="rId9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9.xml"/><Relationship Id="rId2" Type="http://schemas.openxmlformats.org/officeDocument/2006/relationships/printerSettings" Target="../printerSettings/printerSettings18.bin"/><Relationship Id="rId1" Type="http://schemas.openxmlformats.org/officeDocument/2006/relationships/hyperlink" Target="https://mdv-aircond.ru/catalog/vrf-sistemy/pritochno-vytyazhnaya-ustanovka/pritochno-vytyazhnaya-ustanovka-s-rekuperatsiey-tepla-hrv/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9.bin"/><Relationship Id="rId2" Type="http://schemas.openxmlformats.org/officeDocument/2006/relationships/hyperlink" Target="https://mdv-aircond.ru/catalog/ruftopy/okhlazhdenie/" TargetMode="External"/><Relationship Id="rId1" Type="http://schemas.openxmlformats.org/officeDocument/2006/relationships/hyperlink" Target="https://mdv-aircond.ru/catalog/ruftopy/okhlazhdenie-i-nagrev/" TargetMode="External"/><Relationship Id="rId4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hyperlink" Target="https://mdv-aircond.ru/catalog/teplovye-nasosy/dlya-otopleniya-i-goryachego-vodosnabzheniya/teplovoy-nasos-dlya-otopleniya-i-gvs-tip-split-naruzhnyy-blok/" TargetMode="External"/><Relationship Id="rId7" Type="http://schemas.openxmlformats.org/officeDocument/2006/relationships/drawing" Target="../drawings/drawing21.xml"/><Relationship Id="rId2" Type="http://schemas.openxmlformats.org/officeDocument/2006/relationships/hyperlink" Target="https://mdv-aircond.ru/catalog/teplovye-nasosy/dlya-otopleniya-i-goryachego-vodosnabzheniya/teplovoy-nasos-dlya-otopleniya-i-gvs-tip-monoblok/" TargetMode="External"/><Relationship Id="rId1" Type="http://schemas.openxmlformats.org/officeDocument/2006/relationships/hyperlink" Target="https://mdv-aircond.ru/catalog/teplovye-nasosy/dlya-goryachego-vodosnabzheniya/pryamogo-nagreva/" TargetMode="External"/><Relationship Id="rId6" Type="http://schemas.openxmlformats.org/officeDocument/2006/relationships/printerSettings" Target="../printerSettings/printerSettings20.bin"/><Relationship Id="rId5" Type="http://schemas.openxmlformats.org/officeDocument/2006/relationships/hyperlink" Target="https://mdv-aircond.ru/catalog/teplovye-nasosy/dlya-otopleniya-i-goryachego-vodosnabzheniya/teplovoy-nasos-dlya-otopleniya-i-gvs-tip-split-vnutrenniy-blok-s-bakom/" TargetMode="External"/><Relationship Id="rId4" Type="http://schemas.openxmlformats.org/officeDocument/2006/relationships/hyperlink" Target="https://mdv-aircond.ru/catalog/teplovye-nasosy/dlya-otopleniya-i-goryachego-vodosnabzheniya/teplovoy-nasos-dlya-otopleniya-i-gvs-tip-split-vnutrenniy-blok-bez-baka/" TargetMode="Externa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hyperlink" Target="https://mdv-aircond.ru/catalog/bytovye-split-sistemy/invertornye-split-sistemy/infini-loft-erp-inverter/" TargetMode="External"/><Relationship Id="rId13" Type="http://schemas.openxmlformats.org/officeDocument/2006/relationships/hyperlink" Target="https://mdv-aircond.ru/catalog/bytovye-split-sistemy/on-off-split-sistemy/aurora-r410a-on-off/" TargetMode="External"/><Relationship Id="rId18" Type="http://schemas.openxmlformats.org/officeDocument/2006/relationships/drawing" Target="../drawings/drawing5.xml"/><Relationship Id="rId3" Type="http://schemas.openxmlformats.org/officeDocument/2006/relationships/hyperlink" Target="https://mdv-aircond.ru/catalog/bytovye-split-sistemy/invertornye-split-sistemy/kassetnye-bytovye-split-sistemy-mdv/" TargetMode="External"/><Relationship Id="rId7" Type="http://schemas.openxmlformats.org/officeDocument/2006/relationships/hyperlink" Target="https://mdv-aircond.ru/catalog/bytovye-split-sistemy/invertornye-split-sistemy/infini-nordic-heat-pump/" TargetMode="External"/><Relationship Id="rId12" Type="http://schemas.openxmlformats.org/officeDocument/2006/relationships/hyperlink" Target="https://mdv-aircond.ru/catalog/bytovye-split-sistemy/on-off-split-sistemy/aurora-r32-on-off/" TargetMode="External"/><Relationship Id="rId17" Type="http://schemas.openxmlformats.org/officeDocument/2006/relationships/printerSettings" Target="../printerSettings/printerSettings5.bin"/><Relationship Id="rId2" Type="http://schemas.openxmlformats.org/officeDocument/2006/relationships/hyperlink" Target="https://mdv-aircond.ru/catalog/bytovye-split-sistemy/invertornye-split-sistemy/kanalnye-bytovye-split-sistemy-mdv/" TargetMode="External"/><Relationship Id="rId16" Type="http://schemas.openxmlformats.org/officeDocument/2006/relationships/hyperlink" Target="https://mdv-aircond.ru/catalog/bytovye-split-sistemy/" TargetMode="External"/><Relationship Id="rId1" Type="http://schemas.openxmlformats.org/officeDocument/2006/relationships/hyperlink" Target="https://mdv-aircond.ru/catalog/bytovye-split-sistemy/invertornye-split-sistemy/" TargetMode="External"/><Relationship Id="rId6" Type="http://schemas.openxmlformats.org/officeDocument/2006/relationships/hyperlink" Target="https://mdv-aircond.ru/catalog/bytovye-split-sistemy/invertornye-split-sistemy/op/" TargetMode="External"/><Relationship Id="rId11" Type="http://schemas.openxmlformats.org/officeDocument/2006/relationships/hyperlink" Target="https://mdv-aircond.ru/catalog/bytovye-split-sistemy/invertornye-split-sistemy/classic-inverter/" TargetMode="External"/><Relationship Id="rId5" Type="http://schemas.openxmlformats.org/officeDocument/2006/relationships/hyperlink" Target="https://mdv-aircond.ru/catalog/bytovye-split-sistemy/invertornye-split-sistemy/op-smart-heat-pump/" TargetMode="External"/><Relationship Id="rId15" Type="http://schemas.openxmlformats.org/officeDocument/2006/relationships/hyperlink" Target="https://mdv-aircond.ru/catalog/bytovye-split-sistemy/on-off-split-sistemy/" TargetMode="External"/><Relationship Id="rId10" Type="http://schemas.openxmlformats.org/officeDocument/2006/relationships/hyperlink" Target="https://mdv-aircond.ru/catalog/bytovye-split-sistemy/invertornye-split-sistemy/infini-standard-inverter/" TargetMode="External"/><Relationship Id="rId4" Type="http://schemas.openxmlformats.org/officeDocument/2006/relationships/hyperlink" Target="https://mdv-aircond.ru/catalog/aksessuary/" TargetMode="External"/><Relationship Id="rId9" Type="http://schemas.openxmlformats.org/officeDocument/2006/relationships/hyperlink" Target="https://mdv-aircond.ru/catalog/bytovye-split-sistemy/invertornye-split-sistemy/infini-uvpro-inverter/" TargetMode="External"/><Relationship Id="rId14" Type="http://schemas.openxmlformats.org/officeDocument/2006/relationships/hyperlink" Target="https://mdv-aircond.ru/catalog/bytovye-split-sistemy/on-off-split-sistemy/infini-on-off/" TargetMode="External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hyperlink" Target="https://mdv-aircond.ru/catalog/multisplit-sistemy/konsolnye-vnutrennie-bloki-multisplit/" TargetMode="External"/><Relationship Id="rId13" Type="http://schemas.openxmlformats.org/officeDocument/2006/relationships/drawing" Target="../drawings/drawing6.xml"/><Relationship Id="rId3" Type="http://schemas.openxmlformats.org/officeDocument/2006/relationships/hyperlink" Target="https://mdv-aircond.ru/catalog/multisplit-sistemy/nastennye-vnutrennie-bloki/forest-invert/" TargetMode="External"/><Relationship Id="rId7" Type="http://schemas.openxmlformats.org/officeDocument/2006/relationships/hyperlink" Target="https://mdv-aircond.ru/catalog/multisplit-sistemy/kanalnye-vnutrennie-bloki/" TargetMode="External"/><Relationship Id="rId12" Type="http://schemas.openxmlformats.org/officeDocument/2006/relationships/printerSettings" Target="../printerSettings/printerSettings6.bin"/><Relationship Id="rId2" Type="http://schemas.openxmlformats.org/officeDocument/2006/relationships/hyperlink" Target="https://mdv-aircond.ru/catalog/multisplit-sistemy/naruzhnye-bloki/" TargetMode="External"/><Relationship Id="rId1" Type="http://schemas.openxmlformats.org/officeDocument/2006/relationships/hyperlink" Target="https://mdv-aircond.ru/catalog/aksessuary/" TargetMode="External"/><Relationship Id="rId6" Type="http://schemas.openxmlformats.org/officeDocument/2006/relationships/hyperlink" Target="https://mdv-aircond.ru/catalog/multisplit-sistemy/kassetnye-vnutrennie-bloki/chetyrekhpotochnye-kassetnye-vnutrennie-bloki/" TargetMode="External"/><Relationship Id="rId11" Type="http://schemas.openxmlformats.org/officeDocument/2006/relationships/hyperlink" Target="https://mdv-aircond.ru/catalog/multisplit-sistemy/" TargetMode="External"/><Relationship Id="rId5" Type="http://schemas.openxmlformats.org/officeDocument/2006/relationships/hyperlink" Target="https://mdv-aircond.ru/catalog/multisplit-sistemy/nastennye-vnutrennie-bloki/infini-uvpro-inverter2042/" TargetMode="External"/><Relationship Id="rId10" Type="http://schemas.openxmlformats.org/officeDocument/2006/relationships/hyperlink" Target="https://mdv-aircond.ru/catalog/multisplit-sistemy/nastennye-vnutrennie-bloki/infini-loft-multi/" TargetMode="External"/><Relationship Id="rId4" Type="http://schemas.openxmlformats.org/officeDocument/2006/relationships/hyperlink" Target="https://mdv-aircond.ru/catalog/multisplit-sistemy/nastennye-vnutrennie-bloki/infini-inverter-multi/" TargetMode="External"/><Relationship Id="rId9" Type="http://schemas.openxmlformats.org/officeDocument/2006/relationships/hyperlink" Target="https://mdv-aircond.ru/catalog/multisplit-sistemy/kassetnye-vnutrennie-bloki/odnopotochnye-kassetnye-vnutrennie-bloki/" TargetMode="External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7.bin"/><Relationship Id="rId3" Type="http://schemas.openxmlformats.org/officeDocument/2006/relationships/hyperlink" Target="https://mdv-aircond.ru/catalog/polupromyshlennye-split-sistemy/kassetnye-split-sistemy/on-off-kassetnye-split-sistemy/on-off-kompaktnye-kassetnye-split-sistemy-mdv-mdca5/" TargetMode="External"/><Relationship Id="rId7" Type="http://schemas.openxmlformats.org/officeDocument/2006/relationships/hyperlink" Target="https://mdv-aircond.ru/catalog/polupromyshlennye-split-sistemy/kolonnye-split-sistemy/" TargetMode="External"/><Relationship Id="rId2" Type="http://schemas.openxmlformats.org/officeDocument/2006/relationships/hyperlink" Target="https://mdv-aircond.ru/catalog/polupromyshlennye-split-sistemy/" TargetMode="External"/><Relationship Id="rId1" Type="http://schemas.openxmlformats.org/officeDocument/2006/relationships/hyperlink" Target="https://mdv-aircond.ru/catalog/aksessuary/" TargetMode="External"/><Relationship Id="rId6" Type="http://schemas.openxmlformats.org/officeDocument/2006/relationships/hyperlink" Target="https://mdv-aircond.ru/catalog/polupromyshlennye-split-sistemy/napolno-potolochnye-split-sistemy/on-off-napolno-potolochnye-split-sistemy-mdv-mdue/" TargetMode="External"/><Relationship Id="rId5" Type="http://schemas.openxmlformats.org/officeDocument/2006/relationships/hyperlink" Target="https://mdv-aircond.ru/catalog/polupromyshlennye-split-sistemy/kanalnye-split-sistemy/on-off-kanalnye-split-sistemy-mdv-mdtj-mdti/" TargetMode="External"/><Relationship Id="rId4" Type="http://schemas.openxmlformats.org/officeDocument/2006/relationships/hyperlink" Target="https://mdv-aircond.ru/catalog/polupromyshlennye-split-sistemy/kassetnye-split-sistemy/on-off-kassetnye-split-sistemy/on-off-polnorazmernye-kassetnye-split-sistemy-mdv-mdcf/" TargetMode="External"/><Relationship Id="rId9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hyperlink" Target="https://mdv-aircond.ru/catalog/polupromyshlennye-split-sistemy/napolno-potolochnye-split-sistemy/on-off-napolno-potolochnye-split-sistemy-mdv-mdue/" TargetMode="External"/><Relationship Id="rId3" Type="http://schemas.openxmlformats.org/officeDocument/2006/relationships/hyperlink" Target="https://mdv-aircond.ru/catalog/polupromyshlennye-split-sistemy/kassetnye-split-sistemy/invertornye-kassetnye-split-sistemy/invertornye-kompaktnye-kassetnye-split-sistemy-mdv-mdca4-3d-dc-inverter-r32/" TargetMode="External"/><Relationship Id="rId7" Type="http://schemas.openxmlformats.org/officeDocument/2006/relationships/hyperlink" Target="https://mdv-aircond.ru/catalog/polupromyshlennye-split-sistemy/kanalnye-split-sistemy/invertornye-kanalnye-split-sistemy-mdv-mdtii-3d-dc-inverter-r32/" TargetMode="External"/><Relationship Id="rId2" Type="http://schemas.openxmlformats.org/officeDocument/2006/relationships/hyperlink" Target="https://mdv-aircond.ru/catalog/polupromyshlennye-split-sistemy/" TargetMode="External"/><Relationship Id="rId1" Type="http://schemas.openxmlformats.org/officeDocument/2006/relationships/hyperlink" Target="https://mdv-aircond.ru/catalog/aksessuary/" TargetMode="External"/><Relationship Id="rId6" Type="http://schemas.openxmlformats.org/officeDocument/2006/relationships/hyperlink" Target="https://mdv-aircond.ru/catalog/polupromyshlennye-split-sistemy/kanalnye-split-sistemy/invertornye-kanalnye-split-sistemy-mdv-mdti-3d-dc-inverter-r32/" TargetMode="External"/><Relationship Id="rId5" Type="http://schemas.openxmlformats.org/officeDocument/2006/relationships/hyperlink" Target="https://mdv-aircond.ru/catalog/polupromyshlennye-split-sistemy/kassetnye-split-sistemy/invertornye-kassetnye-split-sistemy/invertornye-polnorazmernye-kassetnye-split-sistemy-mdv-mdcd-3d-dc-inverter-r32/" TargetMode="External"/><Relationship Id="rId10" Type="http://schemas.openxmlformats.org/officeDocument/2006/relationships/drawing" Target="../drawings/drawing8.xml"/><Relationship Id="rId4" Type="http://schemas.openxmlformats.org/officeDocument/2006/relationships/hyperlink" Target="https://mdv-aircond.ru/catalog/polupromyshlennye-split-sistemy/kassetnye-split-sistemy/invertornye-kassetnye-split-sistemy/kompaktnye-kassetnye-split-sistemy-mdv-mdca4i-3d-dc-inverter-r32/" TargetMode="External"/><Relationship Id="rId9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hyperlink" Target="https://mdv-aircond.ru/catalog/bytovye-split-sistemy/on-off-split-sistemy/aurora-r32-on-off/" TargetMode="External"/><Relationship Id="rId3" Type="http://schemas.openxmlformats.org/officeDocument/2006/relationships/hyperlink" Target="https://mdv-aircond.ru/catalog/bytovye-split-sistemy/invertornye-split-sistemy/infini-standard-inverter/" TargetMode="External"/><Relationship Id="rId7" Type="http://schemas.openxmlformats.org/officeDocument/2006/relationships/hyperlink" Target="https://mdv-aircond.ru/catalog/bytovye-split-sistemy/on-off-split-sistemy/aurora-r410a-on-off/" TargetMode="External"/><Relationship Id="rId2" Type="http://schemas.openxmlformats.org/officeDocument/2006/relationships/hyperlink" Target="https://mdv-aircond.ru/catalog/bytovye-split-sistemy/invertornye-split-sistemy/classic-inverter/" TargetMode="External"/><Relationship Id="rId1" Type="http://schemas.openxmlformats.org/officeDocument/2006/relationships/hyperlink" Target="https://mdv-aircond.ru/catalog/bytovye-split-sistemy/on-off-split-sistemy/infini-on-off/" TargetMode="External"/><Relationship Id="rId6" Type="http://schemas.openxmlformats.org/officeDocument/2006/relationships/hyperlink" Target="https://mdv-aircond.ru/catalog/polupromyshlennye-split-sistemy/" TargetMode="External"/><Relationship Id="rId5" Type="http://schemas.openxmlformats.org/officeDocument/2006/relationships/hyperlink" Target="https://mdv-aircond.ru/catalog/bytovye-split-sistemy/on-off-split-sistemy/" TargetMode="External"/><Relationship Id="rId4" Type="http://schemas.openxmlformats.org/officeDocument/2006/relationships/hyperlink" Target="https://mdv-aircond.ru/catalog/bytovye-split-sistemy/invertornye-split-sistemy/" TargetMode="External"/><Relationship Id="rId9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EFD8CD-A022-40F8-94AA-AECBCAAA5B20}">
  <dimension ref="A17:AA58"/>
  <sheetViews>
    <sheetView showGridLines="0" tabSelected="1" view="pageBreakPreview" zoomScaleNormal="55" zoomScaleSheetLayoutView="100" workbookViewId="0">
      <selection activeCell="X54" sqref="X54"/>
    </sheetView>
  </sheetViews>
  <sheetFormatPr defaultColWidth="9.109375" defaultRowHeight="13.2"/>
  <cols>
    <col min="1" max="1" width="9.109375" style="4"/>
    <col min="2" max="2" width="36.6640625" style="4" customWidth="1"/>
    <col min="3" max="3" width="10.109375" style="4" customWidth="1"/>
    <col min="4" max="8" width="9.109375" style="4"/>
    <col min="9" max="9" width="2.88671875" style="4" customWidth="1"/>
    <col min="10" max="10" width="3.109375" style="4" customWidth="1"/>
    <col min="11" max="20" width="9.109375" style="4"/>
    <col min="21" max="21" width="5.5546875" style="4" customWidth="1"/>
    <col min="22" max="22" width="6.33203125" style="4" customWidth="1"/>
    <col min="23" max="23" width="9.109375" style="4" hidden="1" customWidth="1"/>
    <col min="24" max="16384" width="9.109375" style="4"/>
  </cols>
  <sheetData>
    <row r="17" spans="1:27" ht="5.25" customHeight="1" thickBot="1"/>
    <row r="18" spans="1:27" ht="48" customHeight="1" thickBot="1">
      <c r="A18" s="5"/>
      <c r="B18" s="6"/>
    </row>
    <row r="29" spans="1:27">
      <c r="X29" s="5"/>
      <c r="Y29" s="5"/>
      <c r="Z29" s="5"/>
      <c r="AA29" s="5"/>
    </row>
    <row r="30" spans="1:27">
      <c r="X30" s="5"/>
      <c r="Y30" s="5"/>
      <c r="Z30" s="5"/>
      <c r="AA30" s="5"/>
    </row>
    <row r="31" spans="1:27">
      <c r="X31" s="5"/>
      <c r="Y31" s="5"/>
      <c r="Z31" s="5"/>
      <c r="AA31" s="5"/>
    </row>
    <row r="32" spans="1:27">
      <c r="X32" s="5"/>
      <c r="Y32" s="5"/>
      <c r="Z32" s="5"/>
      <c r="AA32" s="5"/>
    </row>
    <row r="33" spans="24:27">
      <c r="X33" s="5"/>
      <c r="Y33" s="5"/>
      <c r="Z33" s="5"/>
      <c r="AA33" s="5"/>
    </row>
    <row r="34" spans="24:27">
      <c r="X34" s="5"/>
      <c r="Y34" s="5"/>
      <c r="Z34" s="5"/>
      <c r="AA34" s="5"/>
    </row>
    <row r="35" spans="24:27">
      <c r="X35" s="5"/>
      <c r="Y35" s="5"/>
      <c r="Z35" s="5"/>
      <c r="AA35" s="5"/>
    </row>
    <row r="58" ht="6.75" customHeight="1"/>
  </sheetData>
  <pageMargins left="0" right="0" top="0.15748031496062992" bottom="0.19685039370078741" header="0.11811023622047245" footer="0.11811023622047245"/>
  <pageSetup paperSize="9" scale="97" orientation="portrait" r:id="rId1"/>
  <colBreaks count="1" manualBreakCount="1">
    <brk id="8" max="57" man="1"/>
  </col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FC3AAE-68D2-4760-9F85-A5B3A122DD8E}">
  <sheetPr>
    <tabColor theme="3" tint="-0.499984740745262"/>
  </sheetPr>
  <dimension ref="A1:J281"/>
  <sheetViews>
    <sheetView showGridLines="0" zoomScaleNormal="100" zoomScaleSheetLayoutView="100" workbookViewId="0">
      <pane xSplit="1" ySplit="7" topLeftCell="B8" activePane="bottomRight" state="frozen"/>
      <selection pane="topRight" activeCell="C1" sqref="C1"/>
      <selection pane="bottomLeft" activeCell="A9" sqref="A9"/>
      <selection pane="bottomRight"/>
    </sheetView>
  </sheetViews>
  <sheetFormatPr defaultColWidth="9.109375" defaultRowHeight="11.4"/>
  <cols>
    <col min="1" max="1" width="41.33203125" style="19" customWidth="1"/>
    <col min="2" max="3" width="10.5546875" style="20" customWidth="1"/>
    <col min="4" max="4" width="12" style="20" customWidth="1"/>
    <col min="5" max="6" width="10.5546875" style="20" customWidth="1"/>
    <col min="7" max="7" width="20.88671875" style="25" customWidth="1"/>
    <col min="8" max="8" width="12.6640625" style="26" customWidth="1"/>
    <col min="9" max="9" width="13" style="26" customWidth="1"/>
    <col min="10" max="10" width="1.44140625" style="23" customWidth="1"/>
    <col min="11" max="16384" width="9.109375" style="19"/>
  </cols>
  <sheetData>
    <row r="1" spans="1:10" ht="13.2">
      <c r="G1" s="21"/>
      <c r="H1" s="21" t="s">
        <v>56</v>
      </c>
      <c r="I1" s="22">
        <f>SUMPRODUCT(E:E,H:H)</f>
        <v>0</v>
      </c>
    </row>
    <row r="2" spans="1:10" ht="13.2">
      <c r="G2" s="21"/>
      <c r="H2" s="21" t="s">
        <v>57</v>
      </c>
      <c r="I2" s="24">
        <f>SUMPRODUCT(F:F,H:H)</f>
        <v>0</v>
      </c>
    </row>
    <row r="3" spans="1:10" ht="3.75" customHeight="1"/>
    <row r="4" spans="1:10" ht="36.75" customHeight="1">
      <c r="A4" s="27" t="s">
        <v>2133</v>
      </c>
      <c r="B4" s="28"/>
      <c r="C4" s="28"/>
      <c r="D4" s="28"/>
      <c r="E4" s="28"/>
      <c r="F4" s="28"/>
      <c r="G4" s="28"/>
      <c r="H4" s="28"/>
      <c r="I4" s="28"/>
      <c r="J4" s="29"/>
    </row>
    <row r="5" spans="1:10" s="36" customFormat="1" ht="101.25" customHeight="1">
      <c r="A5" s="30"/>
      <c r="B5" s="31"/>
      <c r="C5" s="31"/>
      <c r="D5" s="31"/>
      <c r="E5" s="31"/>
      <c r="F5" s="32"/>
      <c r="G5" s="33"/>
      <c r="H5" s="34"/>
      <c r="I5" s="34"/>
      <c r="J5" s="35"/>
    </row>
    <row r="6" spans="1:10" ht="34.5" customHeight="1">
      <c r="A6" s="852" t="s">
        <v>64</v>
      </c>
      <c r="B6" s="853" t="s">
        <v>262</v>
      </c>
      <c r="C6" s="853"/>
      <c r="D6" s="853" t="s">
        <v>2134</v>
      </c>
      <c r="E6" s="855" t="s">
        <v>2135</v>
      </c>
      <c r="F6" s="853" t="s">
        <v>1947</v>
      </c>
      <c r="G6" s="851" t="s">
        <v>1</v>
      </c>
      <c r="H6" s="849" t="s">
        <v>54</v>
      </c>
      <c r="I6" s="850" t="s">
        <v>260</v>
      </c>
      <c r="J6" s="29"/>
    </row>
    <row r="7" spans="1:10" ht="21.75" customHeight="1">
      <c r="A7" s="852"/>
      <c r="B7" s="37" t="s">
        <v>67</v>
      </c>
      <c r="C7" s="37" t="s">
        <v>68</v>
      </c>
      <c r="D7" s="854"/>
      <c r="E7" s="855"/>
      <c r="F7" s="854"/>
      <c r="G7" s="851"/>
      <c r="H7" s="849"/>
      <c r="I7" s="850"/>
      <c r="J7" s="29"/>
    </row>
    <row r="8" spans="1:10" ht="36.75" customHeight="1">
      <c r="A8" s="38" t="s">
        <v>1163</v>
      </c>
      <c r="B8" s="39"/>
      <c r="C8" s="39"/>
      <c r="D8" s="39"/>
      <c r="E8" s="39"/>
      <c r="F8" s="39"/>
      <c r="G8" s="39"/>
      <c r="H8" s="39"/>
      <c r="I8" s="40"/>
      <c r="J8" s="29"/>
    </row>
    <row r="9" spans="1:10" s="44" customFormat="1" ht="30" customHeight="1">
      <c r="A9" s="41" t="s">
        <v>2136</v>
      </c>
      <c r="B9" s="41"/>
      <c r="C9" s="41"/>
      <c r="D9" s="41"/>
      <c r="E9" s="41"/>
      <c r="F9" s="41"/>
      <c r="G9" s="41"/>
      <c r="H9" s="41"/>
      <c r="I9" s="42"/>
      <c r="J9" s="43"/>
    </row>
    <row r="10" spans="1:10" s="44" customFormat="1" ht="71.25" customHeight="1">
      <c r="A10" s="45" t="s">
        <v>2137</v>
      </c>
      <c r="B10" s="46"/>
      <c r="C10" s="46"/>
      <c r="D10" s="46"/>
      <c r="E10" s="46"/>
      <c r="F10" s="47"/>
      <c r="G10" s="48"/>
      <c r="H10" s="49" t="s">
        <v>1810</v>
      </c>
      <c r="I10" s="50"/>
      <c r="J10" s="43"/>
    </row>
    <row r="11" spans="1:10" ht="12.75" customHeight="1">
      <c r="A11" s="51" t="s">
        <v>1164</v>
      </c>
      <c r="B11" s="52">
        <v>25.2</v>
      </c>
      <c r="C11" s="52">
        <v>27</v>
      </c>
      <c r="D11" s="53">
        <v>56</v>
      </c>
      <c r="E11" s="54">
        <v>1.74</v>
      </c>
      <c r="F11" s="53">
        <v>213</v>
      </c>
      <c r="G11" s="55" t="s">
        <v>734</v>
      </c>
      <c r="H11" s="56"/>
      <c r="I11" s="57">
        <v>2137000</v>
      </c>
      <c r="J11" s="43"/>
    </row>
    <row r="12" spans="1:10" ht="12.75" customHeight="1">
      <c r="A12" s="51" t="s">
        <v>1166</v>
      </c>
      <c r="B12" s="52">
        <v>28</v>
      </c>
      <c r="C12" s="52">
        <v>31.5</v>
      </c>
      <c r="D12" s="53">
        <v>57</v>
      </c>
      <c r="E12" s="54">
        <v>1.74</v>
      </c>
      <c r="F12" s="53">
        <v>213</v>
      </c>
      <c r="G12" s="55" t="s">
        <v>734</v>
      </c>
      <c r="H12" s="56"/>
      <c r="I12" s="57">
        <v>2303000</v>
      </c>
      <c r="J12" s="43"/>
    </row>
    <row r="13" spans="1:10" ht="12.75" customHeight="1">
      <c r="A13" s="51" t="s">
        <v>1167</v>
      </c>
      <c r="B13" s="52">
        <v>33.5</v>
      </c>
      <c r="C13" s="52">
        <v>37.5</v>
      </c>
      <c r="D13" s="53">
        <v>59</v>
      </c>
      <c r="E13" s="54">
        <v>1.74</v>
      </c>
      <c r="F13" s="53">
        <v>213</v>
      </c>
      <c r="G13" s="55" t="s">
        <v>734</v>
      </c>
      <c r="H13" s="56"/>
      <c r="I13" s="57">
        <v>2451000</v>
      </c>
      <c r="J13" s="43"/>
    </row>
    <row r="14" spans="1:10" ht="12.75" customHeight="1">
      <c r="A14" s="51" t="s">
        <v>1168</v>
      </c>
      <c r="B14" s="52">
        <v>40</v>
      </c>
      <c r="C14" s="52">
        <v>45</v>
      </c>
      <c r="D14" s="53">
        <v>59</v>
      </c>
      <c r="E14" s="54">
        <v>1.74</v>
      </c>
      <c r="F14" s="53">
        <v>236</v>
      </c>
      <c r="G14" s="55" t="s">
        <v>734</v>
      </c>
      <c r="H14" s="56"/>
      <c r="I14" s="57">
        <v>2806000</v>
      </c>
      <c r="J14" s="43"/>
    </row>
    <row r="15" spans="1:10" ht="12.75" customHeight="1">
      <c r="A15" s="51" t="s">
        <v>1169</v>
      </c>
      <c r="B15" s="52">
        <v>45</v>
      </c>
      <c r="C15" s="52">
        <v>50</v>
      </c>
      <c r="D15" s="53">
        <v>60</v>
      </c>
      <c r="E15" s="54">
        <v>1.74</v>
      </c>
      <c r="F15" s="53">
        <v>236</v>
      </c>
      <c r="G15" s="55" t="s">
        <v>734</v>
      </c>
      <c r="H15" s="56"/>
      <c r="I15" s="57">
        <v>2945000</v>
      </c>
      <c r="J15" s="43"/>
    </row>
    <row r="16" spans="1:10" ht="12.75" customHeight="1">
      <c r="A16" s="51" t="s">
        <v>1170</v>
      </c>
      <c r="B16" s="52">
        <v>50</v>
      </c>
      <c r="C16" s="52">
        <v>56</v>
      </c>
      <c r="D16" s="53">
        <v>61</v>
      </c>
      <c r="E16" s="54">
        <v>1.74</v>
      </c>
      <c r="F16" s="53">
        <v>236</v>
      </c>
      <c r="G16" s="55" t="s">
        <v>734</v>
      </c>
      <c r="H16" s="56"/>
      <c r="I16" s="57">
        <v>3438000</v>
      </c>
      <c r="J16" s="43"/>
    </row>
    <row r="17" spans="1:10" ht="12.75" customHeight="1">
      <c r="A17" s="51" t="s">
        <v>1171</v>
      </c>
      <c r="B17" s="52">
        <v>56</v>
      </c>
      <c r="C17" s="52">
        <v>63</v>
      </c>
      <c r="D17" s="53">
        <v>62</v>
      </c>
      <c r="E17" s="54">
        <v>2.4319999999999999</v>
      </c>
      <c r="F17" s="53">
        <v>297</v>
      </c>
      <c r="G17" s="55" t="s">
        <v>734</v>
      </c>
      <c r="H17" s="56"/>
      <c r="I17" s="57">
        <v>3629000</v>
      </c>
      <c r="J17" s="43"/>
    </row>
    <row r="18" spans="1:10" ht="12.75" customHeight="1">
      <c r="A18" s="51" t="s">
        <v>1173</v>
      </c>
      <c r="B18" s="52">
        <v>61.5</v>
      </c>
      <c r="C18" s="52">
        <v>69</v>
      </c>
      <c r="D18" s="53">
        <v>62</v>
      </c>
      <c r="E18" s="54">
        <v>2.4319999999999999</v>
      </c>
      <c r="F18" s="53">
        <v>297</v>
      </c>
      <c r="G18" s="55" t="s">
        <v>734</v>
      </c>
      <c r="H18" s="56"/>
      <c r="I18" s="57">
        <v>3901000</v>
      </c>
      <c r="J18" s="43"/>
    </row>
    <row r="19" spans="1:10" ht="12.75" customHeight="1">
      <c r="A19" s="51" t="s">
        <v>1174</v>
      </c>
      <c r="B19" s="52">
        <v>67</v>
      </c>
      <c r="C19" s="52">
        <v>75</v>
      </c>
      <c r="D19" s="53">
        <v>62</v>
      </c>
      <c r="E19" s="54">
        <v>2.4319999999999999</v>
      </c>
      <c r="F19" s="53">
        <v>317</v>
      </c>
      <c r="G19" s="55" t="s">
        <v>734</v>
      </c>
      <c r="H19" s="56"/>
      <c r="I19" s="57">
        <v>4403000</v>
      </c>
      <c r="J19" s="43"/>
    </row>
    <row r="20" spans="1:10" ht="12.75" customHeight="1">
      <c r="A20" s="51" t="s">
        <v>1175</v>
      </c>
      <c r="B20" s="52">
        <v>73</v>
      </c>
      <c r="C20" s="52">
        <v>81.5</v>
      </c>
      <c r="D20" s="53">
        <v>62</v>
      </c>
      <c r="E20" s="54">
        <v>3.367</v>
      </c>
      <c r="F20" s="53">
        <v>405</v>
      </c>
      <c r="G20" s="55" t="s">
        <v>734</v>
      </c>
      <c r="H20" s="56"/>
      <c r="I20" s="57">
        <v>4844000</v>
      </c>
      <c r="J20" s="43"/>
    </row>
    <row r="21" spans="1:10" ht="12.75" customHeight="1">
      <c r="A21" s="51" t="s">
        <v>1176</v>
      </c>
      <c r="B21" s="52">
        <v>78.5</v>
      </c>
      <c r="C21" s="52">
        <v>87.5</v>
      </c>
      <c r="D21" s="53">
        <v>63</v>
      </c>
      <c r="E21" s="54">
        <v>3.367</v>
      </c>
      <c r="F21" s="53">
        <v>405</v>
      </c>
      <c r="G21" s="55" t="s">
        <v>734</v>
      </c>
      <c r="H21" s="56"/>
      <c r="I21" s="57">
        <v>4998000</v>
      </c>
      <c r="J21" s="43"/>
    </row>
    <row r="22" spans="1:10" ht="12.75" customHeight="1">
      <c r="A22" s="51" t="s">
        <v>1177</v>
      </c>
      <c r="B22" s="52">
        <v>85</v>
      </c>
      <c r="C22" s="52">
        <v>95</v>
      </c>
      <c r="D22" s="53">
        <v>64</v>
      </c>
      <c r="E22" s="54">
        <v>3.367</v>
      </c>
      <c r="F22" s="53">
        <v>444</v>
      </c>
      <c r="G22" s="55" t="s">
        <v>734</v>
      </c>
      <c r="H22" s="56"/>
      <c r="I22" s="57">
        <v>5414000</v>
      </c>
      <c r="J22" s="43"/>
    </row>
    <row r="23" spans="1:10" ht="12.75" customHeight="1">
      <c r="A23" s="51" t="s">
        <v>1178</v>
      </c>
      <c r="B23" s="52">
        <v>90</v>
      </c>
      <c r="C23" s="52">
        <v>100</v>
      </c>
      <c r="D23" s="53">
        <v>64</v>
      </c>
      <c r="E23" s="54">
        <v>3.367</v>
      </c>
      <c r="F23" s="53">
        <v>444</v>
      </c>
      <c r="G23" s="55" t="s">
        <v>734</v>
      </c>
      <c r="H23" s="56"/>
      <c r="I23" s="57">
        <v>5455000</v>
      </c>
      <c r="J23" s="43"/>
    </row>
    <row r="24" spans="1:10" ht="12.75" customHeight="1">
      <c r="A24" s="51" t="s">
        <v>1179</v>
      </c>
      <c r="B24" s="52">
        <v>95</v>
      </c>
      <c r="C24" s="52">
        <v>106</v>
      </c>
      <c r="D24" s="53">
        <v>66</v>
      </c>
      <c r="E24" s="54">
        <v>3.367</v>
      </c>
      <c r="F24" s="53">
        <v>445</v>
      </c>
      <c r="G24" s="55" t="s">
        <v>734</v>
      </c>
      <c r="H24" s="56"/>
      <c r="I24" s="57">
        <v>5681000</v>
      </c>
      <c r="J24" s="43"/>
    </row>
    <row r="25" spans="1:10" ht="12.75" customHeight="1">
      <c r="A25" s="51" t="s">
        <v>1180</v>
      </c>
      <c r="B25" s="52">
        <v>101</v>
      </c>
      <c r="C25" s="52">
        <v>112</v>
      </c>
      <c r="D25" s="53">
        <v>66</v>
      </c>
      <c r="E25" s="54">
        <v>3.367</v>
      </c>
      <c r="F25" s="53">
        <v>445</v>
      </c>
      <c r="G25" s="55" t="s">
        <v>734</v>
      </c>
      <c r="H25" s="56"/>
      <c r="I25" s="57">
        <v>5748000</v>
      </c>
      <c r="J25" s="43"/>
    </row>
    <row r="26" spans="1:10" ht="12.75" customHeight="1">
      <c r="A26" s="51" t="s">
        <v>1181</v>
      </c>
      <c r="B26" s="52">
        <v>106</v>
      </c>
      <c r="C26" s="52">
        <v>119</v>
      </c>
      <c r="D26" s="53">
        <v>67</v>
      </c>
      <c r="E26" s="54">
        <v>3.367</v>
      </c>
      <c r="F26" s="53">
        <v>465</v>
      </c>
      <c r="G26" s="55" t="s">
        <v>734</v>
      </c>
      <c r="H26" s="56"/>
      <c r="I26" s="57">
        <v>6199000</v>
      </c>
      <c r="J26" s="43"/>
    </row>
    <row r="27" spans="1:10" ht="12.75" customHeight="1">
      <c r="A27" s="51" t="s">
        <v>1182</v>
      </c>
      <c r="B27" s="52">
        <v>112</v>
      </c>
      <c r="C27" s="52">
        <v>123.5</v>
      </c>
      <c r="D27" s="53">
        <v>67</v>
      </c>
      <c r="E27" s="54">
        <v>3.367</v>
      </c>
      <c r="F27" s="53">
        <v>465</v>
      </c>
      <c r="G27" s="55" t="s">
        <v>734</v>
      </c>
      <c r="H27" s="56"/>
      <c r="I27" s="57">
        <v>6340000</v>
      </c>
      <c r="J27" s="43"/>
    </row>
    <row r="28" spans="1:10" s="44" customFormat="1" ht="30" customHeight="1">
      <c r="A28" s="41" t="s">
        <v>2138</v>
      </c>
      <c r="B28" s="41"/>
      <c r="C28" s="41"/>
      <c r="D28" s="41"/>
      <c r="E28" s="41"/>
      <c r="F28" s="41"/>
      <c r="G28" s="41"/>
      <c r="H28" s="41"/>
      <c r="I28" s="42"/>
      <c r="J28" s="43"/>
    </row>
    <row r="29" spans="1:10" s="44" customFormat="1" ht="71.25" customHeight="1">
      <c r="A29" s="45" t="s">
        <v>2137</v>
      </c>
      <c r="B29" s="46"/>
      <c r="C29" s="46"/>
      <c r="D29" s="46"/>
      <c r="E29" s="46"/>
      <c r="F29" s="47"/>
      <c r="G29" s="48"/>
      <c r="H29" s="49" t="s">
        <v>1810</v>
      </c>
      <c r="I29" s="50"/>
      <c r="J29" s="43"/>
    </row>
    <row r="30" spans="1:10" ht="12.75" customHeight="1">
      <c r="A30" s="51" t="s">
        <v>1183</v>
      </c>
      <c r="B30" s="52">
        <v>25.2</v>
      </c>
      <c r="C30" s="52">
        <v>27</v>
      </c>
      <c r="D30" s="53">
        <v>56</v>
      </c>
      <c r="E30" s="54">
        <v>1.74</v>
      </c>
      <c r="F30" s="53">
        <v>213</v>
      </c>
      <c r="G30" s="55" t="s">
        <v>734</v>
      </c>
      <c r="H30" s="56"/>
      <c r="I30" s="57">
        <v>1842000</v>
      </c>
      <c r="J30" s="43"/>
    </row>
    <row r="31" spans="1:10" ht="12.75" customHeight="1">
      <c r="A31" s="51" t="s">
        <v>1184</v>
      </c>
      <c r="B31" s="52">
        <v>28</v>
      </c>
      <c r="C31" s="52">
        <v>31.5</v>
      </c>
      <c r="D31" s="53">
        <v>57</v>
      </c>
      <c r="E31" s="54">
        <v>1.74</v>
      </c>
      <c r="F31" s="53">
        <v>213</v>
      </c>
      <c r="G31" s="55" t="s">
        <v>734</v>
      </c>
      <c r="H31" s="56"/>
      <c r="I31" s="57">
        <v>1941000</v>
      </c>
      <c r="J31" s="43"/>
    </row>
    <row r="32" spans="1:10" ht="12.75" customHeight="1">
      <c r="A32" s="51" t="s">
        <v>1185</v>
      </c>
      <c r="B32" s="52">
        <v>33.5</v>
      </c>
      <c r="C32" s="52">
        <v>37.5</v>
      </c>
      <c r="D32" s="53">
        <v>59</v>
      </c>
      <c r="E32" s="54">
        <v>1.74</v>
      </c>
      <c r="F32" s="53">
        <v>213</v>
      </c>
      <c r="G32" s="55" t="s">
        <v>734</v>
      </c>
      <c r="H32" s="56"/>
      <c r="I32" s="57">
        <v>2132000</v>
      </c>
      <c r="J32" s="43"/>
    </row>
    <row r="33" spans="1:10" ht="12.75" customHeight="1">
      <c r="A33" s="51" t="s">
        <v>1186</v>
      </c>
      <c r="B33" s="52">
        <v>40</v>
      </c>
      <c r="C33" s="52">
        <v>45</v>
      </c>
      <c r="D33" s="53">
        <v>59</v>
      </c>
      <c r="E33" s="54">
        <v>1.74</v>
      </c>
      <c r="F33" s="53">
        <v>216</v>
      </c>
      <c r="G33" s="55" t="s">
        <v>734</v>
      </c>
      <c r="H33" s="56"/>
      <c r="I33" s="57">
        <v>2441000</v>
      </c>
      <c r="J33" s="43"/>
    </row>
    <row r="34" spans="1:10" ht="12.75" customHeight="1">
      <c r="A34" s="51" t="s">
        <v>1187</v>
      </c>
      <c r="B34" s="52">
        <v>45</v>
      </c>
      <c r="C34" s="52">
        <v>50</v>
      </c>
      <c r="D34" s="53">
        <v>60</v>
      </c>
      <c r="E34" s="54">
        <v>1.74</v>
      </c>
      <c r="F34" s="53">
        <v>236</v>
      </c>
      <c r="G34" s="55" t="s">
        <v>734</v>
      </c>
      <c r="H34" s="56"/>
      <c r="I34" s="57">
        <v>2505000</v>
      </c>
      <c r="J34" s="43"/>
    </row>
    <row r="35" spans="1:10" ht="12.75" customHeight="1">
      <c r="A35" s="51" t="s">
        <v>1188</v>
      </c>
      <c r="B35" s="52">
        <v>50</v>
      </c>
      <c r="C35" s="52">
        <v>56</v>
      </c>
      <c r="D35" s="53">
        <v>61</v>
      </c>
      <c r="E35" s="54">
        <v>1.74</v>
      </c>
      <c r="F35" s="53">
        <v>236</v>
      </c>
      <c r="G35" s="55" t="s">
        <v>734</v>
      </c>
      <c r="H35" s="56"/>
      <c r="I35" s="57">
        <v>2895000</v>
      </c>
      <c r="J35" s="43"/>
    </row>
    <row r="36" spans="1:10" ht="12.75" customHeight="1">
      <c r="A36" s="51" t="s">
        <v>1189</v>
      </c>
      <c r="B36" s="52">
        <v>56</v>
      </c>
      <c r="C36" s="52">
        <v>63</v>
      </c>
      <c r="D36" s="53">
        <v>62</v>
      </c>
      <c r="E36" s="54">
        <v>2.4319999999999999</v>
      </c>
      <c r="F36" s="53">
        <v>297</v>
      </c>
      <c r="G36" s="55" t="s">
        <v>734</v>
      </c>
      <c r="H36" s="56"/>
      <c r="I36" s="57">
        <v>3056000</v>
      </c>
      <c r="J36" s="43"/>
    </row>
    <row r="37" spans="1:10" ht="12.75" customHeight="1">
      <c r="A37" s="51" t="s">
        <v>1190</v>
      </c>
      <c r="B37" s="52">
        <v>61.5</v>
      </c>
      <c r="C37" s="52">
        <v>69</v>
      </c>
      <c r="D37" s="53">
        <v>62</v>
      </c>
      <c r="E37" s="54">
        <v>2.4319999999999999</v>
      </c>
      <c r="F37" s="53">
        <v>297</v>
      </c>
      <c r="G37" s="55" t="s">
        <v>734</v>
      </c>
      <c r="H37" s="56"/>
      <c r="I37" s="57">
        <v>3316000</v>
      </c>
      <c r="J37" s="43"/>
    </row>
    <row r="38" spans="1:10" ht="12.75" customHeight="1">
      <c r="A38" s="51" t="s">
        <v>1191</v>
      </c>
      <c r="B38" s="52">
        <v>67</v>
      </c>
      <c r="C38" s="52">
        <v>75</v>
      </c>
      <c r="D38" s="53">
        <v>62</v>
      </c>
      <c r="E38" s="54">
        <v>2.4319999999999999</v>
      </c>
      <c r="F38" s="53">
        <v>299</v>
      </c>
      <c r="G38" s="55" t="s">
        <v>734</v>
      </c>
      <c r="H38" s="56"/>
      <c r="I38" s="57">
        <v>3584000</v>
      </c>
      <c r="J38" s="43"/>
    </row>
    <row r="39" spans="1:10" ht="12.75" customHeight="1">
      <c r="A39" s="51" t="s">
        <v>1192</v>
      </c>
      <c r="B39" s="52">
        <v>73</v>
      </c>
      <c r="C39" s="52">
        <v>81.5</v>
      </c>
      <c r="D39" s="53">
        <v>62</v>
      </c>
      <c r="E39" s="54">
        <v>3.367</v>
      </c>
      <c r="F39" s="53">
        <v>405</v>
      </c>
      <c r="G39" s="55" t="s">
        <v>734</v>
      </c>
      <c r="H39" s="56"/>
      <c r="I39" s="57">
        <v>4209000</v>
      </c>
      <c r="J39" s="43"/>
    </row>
    <row r="40" spans="1:10" ht="12.75" customHeight="1">
      <c r="A40" s="51" t="s">
        <v>1193</v>
      </c>
      <c r="B40" s="52">
        <v>78.5</v>
      </c>
      <c r="C40" s="52">
        <v>87.5</v>
      </c>
      <c r="D40" s="53">
        <v>63</v>
      </c>
      <c r="E40" s="54">
        <v>3.367</v>
      </c>
      <c r="F40" s="53">
        <v>405</v>
      </c>
      <c r="G40" s="55" t="s">
        <v>734</v>
      </c>
      <c r="H40" s="56"/>
      <c r="I40" s="57">
        <v>4249000</v>
      </c>
      <c r="J40" s="43"/>
    </row>
    <row r="41" spans="1:10" ht="12.75" customHeight="1">
      <c r="A41" s="51" t="s">
        <v>1194</v>
      </c>
      <c r="B41" s="52">
        <v>85</v>
      </c>
      <c r="C41" s="52">
        <v>95</v>
      </c>
      <c r="D41" s="53">
        <v>64</v>
      </c>
      <c r="E41" s="54">
        <v>3.367</v>
      </c>
      <c r="F41" s="53">
        <v>444</v>
      </c>
      <c r="G41" s="55" t="s">
        <v>734</v>
      </c>
      <c r="H41" s="56"/>
      <c r="I41" s="57">
        <v>4605000</v>
      </c>
      <c r="J41" s="43"/>
    </row>
    <row r="42" spans="1:10" ht="12.75" customHeight="1">
      <c r="A42" s="51" t="s">
        <v>1195</v>
      </c>
      <c r="B42" s="52">
        <v>90</v>
      </c>
      <c r="C42" s="52">
        <v>100</v>
      </c>
      <c r="D42" s="53">
        <v>64</v>
      </c>
      <c r="E42" s="54">
        <v>3.367</v>
      </c>
      <c r="F42" s="53">
        <v>444</v>
      </c>
      <c r="G42" s="55" t="s">
        <v>734</v>
      </c>
      <c r="H42" s="56"/>
      <c r="I42" s="57">
        <v>4640000</v>
      </c>
      <c r="J42" s="43"/>
    </row>
    <row r="43" spans="1:10" ht="12.75" customHeight="1">
      <c r="A43" s="51" t="s">
        <v>1196</v>
      </c>
      <c r="B43" s="52">
        <v>95</v>
      </c>
      <c r="C43" s="52">
        <v>106</v>
      </c>
      <c r="D43" s="53">
        <v>66</v>
      </c>
      <c r="E43" s="54">
        <v>3.367</v>
      </c>
      <c r="F43" s="53">
        <v>445</v>
      </c>
      <c r="G43" s="55" t="s">
        <v>734</v>
      </c>
      <c r="H43" s="56"/>
      <c r="I43" s="57">
        <v>4879000</v>
      </c>
      <c r="J43" s="43"/>
    </row>
    <row r="44" spans="1:10" ht="12.75" customHeight="1">
      <c r="A44" s="51" t="s">
        <v>1197</v>
      </c>
      <c r="B44" s="52">
        <v>101</v>
      </c>
      <c r="C44" s="52">
        <v>112</v>
      </c>
      <c r="D44" s="53">
        <v>66</v>
      </c>
      <c r="E44" s="54">
        <v>3.367</v>
      </c>
      <c r="F44" s="53">
        <v>445</v>
      </c>
      <c r="G44" s="55" t="s">
        <v>734</v>
      </c>
      <c r="H44" s="56"/>
      <c r="I44" s="57">
        <v>5098000</v>
      </c>
      <c r="J44" s="43"/>
    </row>
    <row r="45" spans="1:10" ht="12.75" customHeight="1">
      <c r="A45" s="51" t="s">
        <v>1198</v>
      </c>
      <c r="B45" s="52">
        <v>106</v>
      </c>
      <c r="C45" s="52">
        <v>119</v>
      </c>
      <c r="D45" s="53">
        <v>67</v>
      </c>
      <c r="E45" s="54">
        <v>3.367</v>
      </c>
      <c r="F45" s="53">
        <v>465</v>
      </c>
      <c r="G45" s="55" t="s">
        <v>734</v>
      </c>
      <c r="H45" s="56"/>
      <c r="I45" s="57">
        <v>5308000</v>
      </c>
      <c r="J45" s="43"/>
    </row>
    <row r="46" spans="1:10" ht="12.75" customHeight="1">
      <c r="A46" s="51" t="s">
        <v>1199</v>
      </c>
      <c r="B46" s="52">
        <v>112</v>
      </c>
      <c r="C46" s="52">
        <v>123.5</v>
      </c>
      <c r="D46" s="53">
        <v>67</v>
      </c>
      <c r="E46" s="54">
        <v>3.367</v>
      </c>
      <c r="F46" s="53">
        <v>465</v>
      </c>
      <c r="G46" s="55" t="s">
        <v>734</v>
      </c>
      <c r="H46" s="56"/>
      <c r="I46" s="57">
        <v>5465000</v>
      </c>
      <c r="J46" s="43"/>
    </row>
    <row r="47" spans="1:10" ht="12.75" customHeight="1">
      <c r="A47" s="51" t="s">
        <v>1200</v>
      </c>
      <c r="B47" s="52">
        <v>117</v>
      </c>
      <c r="C47" s="52">
        <v>130</v>
      </c>
      <c r="D47" s="53">
        <v>68</v>
      </c>
      <c r="E47" s="54">
        <v>3.367</v>
      </c>
      <c r="F47" s="53">
        <v>467</v>
      </c>
      <c r="G47" s="55" t="s">
        <v>734</v>
      </c>
      <c r="H47" s="56"/>
      <c r="I47" s="57">
        <v>5533000</v>
      </c>
      <c r="J47" s="43"/>
    </row>
    <row r="48" spans="1:10" s="44" customFormat="1" ht="30" customHeight="1">
      <c r="A48" s="41" t="s">
        <v>2139</v>
      </c>
      <c r="B48" s="41"/>
      <c r="C48" s="41"/>
      <c r="D48" s="41"/>
      <c r="E48" s="41"/>
      <c r="F48" s="41"/>
      <c r="G48" s="41"/>
      <c r="H48" s="41"/>
      <c r="I48" s="42"/>
      <c r="J48" s="43"/>
    </row>
    <row r="49" spans="1:10" s="44" customFormat="1" ht="71.25" customHeight="1">
      <c r="A49" s="45" t="s">
        <v>2137</v>
      </c>
      <c r="B49" s="46"/>
      <c r="C49" s="46"/>
      <c r="D49" s="46"/>
      <c r="E49" s="46"/>
      <c r="F49" s="47"/>
      <c r="G49" s="48"/>
      <c r="H49" s="49" t="s">
        <v>1810</v>
      </c>
      <c r="I49" s="50"/>
      <c r="J49" s="43"/>
    </row>
    <row r="50" spans="1:10" ht="12.75" customHeight="1">
      <c r="A50" s="51" t="s">
        <v>1636</v>
      </c>
      <c r="B50" s="52">
        <v>22.4</v>
      </c>
      <c r="C50" s="58" t="s">
        <v>78</v>
      </c>
      <c r="D50" s="53">
        <v>57</v>
      </c>
      <c r="E50" s="54">
        <v>1.748</v>
      </c>
      <c r="F50" s="53">
        <v>200</v>
      </c>
      <c r="G50" s="55" t="s">
        <v>734</v>
      </c>
      <c r="H50" s="56"/>
      <c r="I50" s="57">
        <v>1430000</v>
      </c>
      <c r="J50" s="43"/>
    </row>
    <row r="51" spans="1:10" ht="12.75" customHeight="1">
      <c r="A51" s="51" t="s">
        <v>1637</v>
      </c>
      <c r="B51" s="52">
        <v>28</v>
      </c>
      <c r="C51" s="58" t="s">
        <v>78</v>
      </c>
      <c r="D51" s="53">
        <v>58</v>
      </c>
      <c r="E51" s="54">
        <v>1.748</v>
      </c>
      <c r="F51" s="53">
        <v>200</v>
      </c>
      <c r="G51" s="55" t="s">
        <v>734</v>
      </c>
      <c r="H51" s="56"/>
      <c r="I51" s="57">
        <v>1517000</v>
      </c>
      <c r="J51" s="43"/>
    </row>
    <row r="52" spans="1:10" ht="12.75" customHeight="1">
      <c r="A52" s="51" t="s">
        <v>1638</v>
      </c>
      <c r="B52" s="52">
        <v>33.5</v>
      </c>
      <c r="C52" s="58" t="s">
        <v>78</v>
      </c>
      <c r="D52" s="53">
        <v>60</v>
      </c>
      <c r="E52" s="54">
        <v>1.748</v>
      </c>
      <c r="F52" s="53">
        <v>200</v>
      </c>
      <c r="G52" s="55" t="s">
        <v>734</v>
      </c>
      <c r="H52" s="56"/>
      <c r="I52" s="57">
        <v>1627000</v>
      </c>
      <c r="J52" s="43"/>
    </row>
    <row r="53" spans="1:10" ht="12.75" customHeight="1">
      <c r="A53" s="51" t="s">
        <v>1639</v>
      </c>
      <c r="B53" s="52">
        <v>40</v>
      </c>
      <c r="C53" s="58" t="s">
        <v>78</v>
      </c>
      <c r="D53" s="53">
        <v>60</v>
      </c>
      <c r="E53" s="54">
        <v>1.748</v>
      </c>
      <c r="F53" s="53">
        <v>215</v>
      </c>
      <c r="G53" s="55" t="s">
        <v>734</v>
      </c>
      <c r="H53" s="56"/>
      <c r="I53" s="57">
        <v>1905000</v>
      </c>
      <c r="J53" s="43"/>
    </row>
    <row r="54" spans="1:10" ht="12.75" customHeight="1">
      <c r="A54" s="51" t="s">
        <v>1640</v>
      </c>
      <c r="B54" s="52">
        <v>45</v>
      </c>
      <c r="C54" s="58" t="s">
        <v>78</v>
      </c>
      <c r="D54" s="53">
        <v>61</v>
      </c>
      <c r="E54" s="54">
        <v>1.748</v>
      </c>
      <c r="F54" s="53">
        <v>215</v>
      </c>
      <c r="G54" s="55" t="s">
        <v>734</v>
      </c>
      <c r="H54" s="56"/>
      <c r="I54" s="57">
        <v>1975000</v>
      </c>
      <c r="J54" s="43"/>
    </row>
    <row r="55" spans="1:10" ht="12.75" customHeight="1">
      <c r="A55" s="51" t="s">
        <v>1641</v>
      </c>
      <c r="B55" s="52">
        <v>50</v>
      </c>
      <c r="C55" s="58" t="s">
        <v>78</v>
      </c>
      <c r="D55" s="53">
        <v>62</v>
      </c>
      <c r="E55" s="54">
        <v>1.748</v>
      </c>
      <c r="F55" s="53">
        <v>232</v>
      </c>
      <c r="G55" s="55" t="s">
        <v>734</v>
      </c>
      <c r="H55" s="56"/>
      <c r="I55" s="57">
        <v>2271000</v>
      </c>
      <c r="J55" s="43"/>
    </row>
    <row r="56" spans="1:10" ht="12.75" customHeight="1">
      <c r="A56" s="51" t="s">
        <v>1642</v>
      </c>
      <c r="B56" s="52">
        <v>56</v>
      </c>
      <c r="C56" s="58" t="s">
        <v>78</v>
      </c>
      <c r="D56" s="53">
        <v>63</v>
      </c>
      <c r="E56" s="54">
        <v>1.748</v>
      </c>
      <c r="F56" s="53">
        <v>245</v>
      </c>
      <c r="G56" s="55" t="s">
        <v>734</v>
      </c>
      <c r="H56" s="56"/>
      <c r="I56" s="57">
        <v>2375000</v>
      </c>
      <c r="J56" s="43"/>
    </row>
    <row r="57" spans="1:10" ht="12.75" customHeight="1">
      <c r="A57" s="51" t="s">
        <v>1643</v>
      </c>
      <c r="B57" s="52">
        <v>61.5</v>
      </c>
      <c r="C57" s="58" t="s">
        <v>78</v>
      </c>
      <c r="D57" s="53">
        <v>63</v>
      </c>
      <c r="E57" s="54">
        <v>2.4409999999999998</v>
      </c>
      <c r="F57" s="53">
        <v>285</v>
      </c>
      <c r="G57" s="55" t="s">
        <v>734</v>
      </c>
      <c r="H57" s="56"/>
      <c r="I57" s="57">
        <v>2569000</v>
      </c>
      <c r="J57" s="43"/>
    </row>
    <row r="58" spans="1:10" ht="12.75" customHeight="1">
      <c r="A58" s="51" t="s">
        <v>1644</v>
      </c>
      <c r="B58" s="52">
        <v>67</v>
      </c>
      <c r="C58" s="58" t="s">
        <v>78</v>
      </c>
      <c r="D58" s="53">
        <v>64</v>
      </c>
      <c r="E58" s="54">
        <v>2.4409999999999998</v>
      </c>
      <c r="F58" s="53">
        <v>285</v>
      </c>
      <c r="G58" s="55" t="s">
        <v>734</v>
      </c>
      <c r="H58" s="56"/>
      <c r="I58" s="57">
        <v>2793000</v>
      </c>
      <c r="J58" s="43"/>
    </row>
    <row r="59" spans="1:10" ht="12.75" customHeight="1">
      <c r="A59" s="51" t="s">
        <v>1645</v>
      </c>
      <c r="B59" s="52">
        <v>73</v>
      </c>
      <c r="C59" s="58" t="s">
        <v>78</v>
      </c>
      <c r="D59" s="53">
        <v>64</v>
      </c>
      <c r="E59" s="54">
        <v>2.4409999999999998</v>
      </c>
      <c r="F59" s="53">
        <v>350</v>
      </c>
      <c r="G59" s="55" t="s">
        <v>734</v>
      </c>
      <c r="H59" s="56"/>
      <c r="I59" s="57">
        <v>3266000</v>
      </c>
      <c r="J59" s="43"/>
    </row>
    <row r="60" spans="1:10" ht="12.75" customHeight="1">
      <c r="A60" s="51" t="s">
        <v>1646</v>
      </c>
      <c r="B60" s="52">
        <v>78.5</v>
      </c>
      <c r="C60" s="58" t="s">
        <v>78</v>
      </c>
      <c r="D60" s="53">
        <v>64</v>
      </c>
      <c r="E60" s="54">
        <v>2.4409999999999998</v>
      </c>
      <c r="F60" s="53">
        <v>350</v>
      </c>
      <c r="G60" s="55" t="s">
        <v>734</v>
      </c>
      <c r="H60" s="56"/>
      <c r="I60" s="57">
        <v>3370000</v>
      </c>
      <c r="J60" s="43"/>
    </row>
    <row r="61" spans="1:10" ht="12.75" customHeight="1">
      <c r="A61" s="51" t="s">
        <v>1647</v>
      </c>
      <c r="B61" s="52">
        <v>85</v>
      </c>
      <c r="C61" s="58" t="s">
        <v>78</v>
      </c>
      <c r="D61" s="53">
        <v>64</v>
      </c>
      <c r="E61" s="54">
        <v>2.4409999999999998</v>
      </c>
      <c r="F61" s="53">
        <v>350</v>
      </c>
      <c r="G61" s="55" t="s">
        <v>734</v>
      </c>
      <c r="H61" s="56"/>
      <c r="I61" s="57">
        <v>3591000</v>
      </c>
      <c r="J61" s="43"/>
    </row>
    <row r="62" spans="1:10" s="44" customFormat="1" ht="30.75" customHeight="1">
      <c r="A62" s="41" t="s">
        <v>2140</v>
      </c>
      <c r="B62" s="41"/>
      <c r="C62" s="41"/>
      <c r="D62" s="41"/>
      <c r="E62" s="41"/>
      <c r="F62" s="41"/>
      <c r="G62" s="41"/>
      <c r="H62" s="41"/>
      <c r="I62" s="42"/>
      <c r="J62" s="43"/>
    </row>
    <row r="63" spans="1:10" s="44" customFormat="1" ht="71.25" customHeight="1">
      <c r="A63" s="45" t="s">
        <v>2137</v>
      </c>
      <c r="B63" s="46"/>
      <c r="C63" s="46"/>
      <c r="D63" s="46"/>
      <c r="E63" s="46"/>
      <c r="F63" s="47"/>
      <c r="G63" s="48"/>
      <c r="H63" s="49" t="s">
        <v>1810</v>
      </c>
      <c r="I63" s="50"/>
      <c r="J63" s="43"/>
    </row>
    <row r="64" spans="1:10" ht="12.75" customHeight="1">
      <c r="A64" s="51" t="s">
        <v>1628</v>
      </c>
      <c r="B64" s="52">
        <v>28</v>
      </c>
      <c r="C64" s="24">
        <v>31.5</v>
      </c>
      <c r="D64" s="53">
        <v>57</v>
      </c>
      <c r="E64" s="54">
        <v>1.3839999999999999</v>
      </c>
      <c r="F64" s="53">
        <v>191</v>
      </c>
      <c r="G64" s="55" t="s">
        <v>734</v>
      </c>
      <c r="H64" s="56"/>
      <c r="I64" s="57">
        <v>2149000</v>
      </c>
      <c r="J64" s="43"/>
    </row>
    <row r="65" spans="1:10" ht="12.75" customHeight="1">
      <c r="A65" s="51" t="s">
        <v>1629</v>
      </c>
      <c r="B65" s="52">
        <v>33.5</v>
      </c>
      <c r="C65" s="24">
        <v>37.5</v>
      </c>
      <c r="D65" s="53">
        <v>58</v>
      </c>
      <c r="E65" s="54">
        <v>1.3839999999999999</v>
      </c>
      <c r="F65" s="53">
        <v>194</v>
      </c>
      <c r="G65" s="55" t="s">
        <v>734</v>
      </c>
      <c r="H65" s="56"/>
      <c r="I65" s="57">
        <v>2313000</v>
      </c>
      <c r="J65" s="43"/>
    </row>
    <row r="66" spans="1:10" ht="12.75" customHeight="1">
      <c r="A66" s="51" t="s">
        <v>1630</v>
      </c>
      <c r="B66" s="52">
        <v>40</v>
      </c>
      <c r="C66" s="24">
        <v>45</v>
      </c>
      <c r="D66" s="53">
        <v>59</v>
      </c>
      <c r="E66" s="54">
        <v>1.3839999999999999</v>
      </c>
      <c r="F66" s="53">
        <v>196</v>
      </c>
      <c r="G66" s="55" t="s">
        <v>734</v>
      </c>
      <c r="H66" s="56"/>
      <c r="I66" s="57">
        <v>2622000</v>
      </c>
      <c r="J66" s="43"/>
    </row>
    <row r="67" spans="1:10" ht="12.75" customHeight="1">
      <c r="A67" s="51" t="s">
        <v>1631</v>
      </c>
      <c r="B67" s="52">
        <v>45</v>
      </c>
      <c r="C67" s="24">
        <v>50</v>
      </c>
      <c r="D67" s="53">
        <v>60</v>
      </c>
      <c r="E67" s="54">
        <v>1.3839999999999999</v>
      </c>
      <c r="F67" s="53">
        <v>196</v>
      </c>
      <c r="G67" s="55" t="s">
        <v>734</v>
      </c>
      <c r="H67" s="56"/>
      <c r="I67" s="57">
        <v>2777000</v>
      </c>
      <c r="J67" s="43"/>
    </row>
    <row r="68" spans="1:10" ht="12.75" customHeight="1">
      <c r="A68" s="51" t="s">
        <v>1632</v>
      </c>
      <c r="B68" s="52">
        <v>50</v>
      </c>
      <c r="C68" s="24">
        <v>56.5</v>
      </c>
      <c r="D68" s="53">
        <v>61</v>
      </c>
      <c r="E68" s="54">
        <v>1.5209999999999999</v>
      </c>
      <c r="F68" s="53">
        <v>223</v>
      </c>
      <c r="G68" s="55" t="s">
        <v>734</v>
      </c>
      <c r="H68" s="56"/>
      <c r="I68" s="57">
        <v>3211000</v>
      </c>
      <c r="J68" s="43"/>
    </row>
    <row r="69" spans="1:10" ht="12.75" customHeight="1">
      <c r="A69" s="51" t="s">
        <v>1633</v>
      </c>
      <c r="B69" s="52">
        <v>56</v>
      </c>
      <c r="C69" s="24">
        <v>63</v>
      </c>
      <c r="D69" s="53">
        <v>61</v>
      </c>
      <c r="E69" s="54">
        <v>1.5209999999999999</v>
      </c>
      <c r="F69" s="53">
        <v>243</v>
      </c>
      <c r="G69" s="55" t="s">
        <v>734</v>
      </c>
      <c r="H69" s="56"/>
      <c r="I69" s="57">
        <v>3360000</v>
      </c>
      <c r="J69" s="43"/>
    </row>
    <row r="70" spans="1:10" ht="12.75" customHeight="1">
      <c r="A70" s="51" t="s">
        <v>1634</v>
      </c>
      <c r="B70" s="52">
        <v>61.5</v>
      </c>
      <c r="C70" s="24">
        <v>69</v>
      </c>
      <c r="D70" s="53">
        <v>62</v>
      </c>
      <c r="E70" s="54">
        <v>1.5209999999999999</v>
      </c>
      <c r="F70" s="53">
        <v>243</v>
      </c>
      <c r="G70" s="55" t="s">
        <v>734</v>
      </c>
      <c r="H70" s="56"/>
      <c r="I70" s="57">
        <v>3679000</v>
      </c>
      <c r="J70" s="43"/>
    </row>
    <row r="71" spans="1:10" ht="12.75" customHeight="1">
      <c r="A71" s="51" t="s">
        <v>1635</v>
      </c>
      <c r="B71" s="52">
        <v>67</v>
      </c>
      <c r="C71" s="24">
        <v>75</v>
      </c>
      <c r="D71" s="53">
        <v>64</v>
      </c>
      <c r="E71" s="54">
        <v>1.5209999999999999</v>
      </c>
      <c r="F71" s="53">
        <v>248</v>
      </c>
      <c r="G71" s="55" t="s">
        <v>734</v>
      </c>
      <c r="H71" s="56"/>
      <c r="I71" s="57">
        <v>4119000</v>
      </c>
      <c r="J71" s="43"/>
    </row>
    <row r="72" spans="1:10" s="44" customFormat="1" ht="30.75" customHeight="1">
      <c r="A72" s="41" t="s">
        <v>2141</v>
      </c>
      <c r="B72" s="41"/>
      <c r="C72" s="41"/>
      <c r="D72" s="41"/>
      <c r="E72" s="41"/>
      <c r="F72" s="41"/>
      <c r="G72" s="41"/>
      <c r="H72" s="41"/>
      <c r="I72" s="42"/>
      <c r="J72" s="43"/>
    </row>
    <row r="73" spans="1:10" s="44" customFormat="1" ht="71.25" customHeight="1">
      <c r="A73" s="45" t="s">
        <v>2137</v>
      </c>
      <c r="B73" s="46"/>
      <c r="C73" s="46"/>
      <c r="D73" s="46"/>
      <c r="E73" s="46"/>
      <c r="F73" s="47"/>
      <c r="G73" s="48"/>
      <c r="H73" s="49" t="s">
        <v>1810</v>
      </c>
      <c r="I73" s="50"/>
      <c r="J73" s="43"/>
    </row>
    <row r="74" spans="1:10" ht="12.75" customHeight="1">
      <c r="A74" s="59" t="s">
        <v>1201</v>
      </c>
      <c r="B74" s="52">
        <v>25.2</v>
      </c>
      <c r="C74" s="24">
        <v>27</v>
      </c>
      <c r="D74" s="53">
        <v>56</v>
      </c>
      <c r="E74" s="54">
        <v>1.3839999999999999</v>
      </c>
      <c r="F74" s="53">
        <v>191</v>
      </c>
      <c r="G74" s="55" t="s">
        <v>734</v>
      </c>
      <c r="H74" s="56"/>
      <c r="I74" s="57">
        <v>1738000</v>
      </c>
      <c r="J74" s="43"/>
    </row>
    <row r="75" spans="1:10" ht="12.75" customHeight="1">
      <c r="A75" s="59" t="s">
        <v>1202</v>
      </c>
      <c r="B75" s="52">
        <v>28</v>
      </c>
      <c r="C75" s="24">
        <v>31.5</v>
      </c>
      <c r="D75" s="53">
        <v>57</v>
      </c>
      <c r="E75" s="54">
        <v>1.3839999999999999</v>
      </c>
      <c r="F75" s="53">
        <v>191</v>
      </c>
      <c r="G75" s="55" t="s">
        <v>734</v>
      </c>
      <c r="H75" s="56"/>
      <c r="I75" s="57">
        <v>1832000</v>
      </c>
      <c r="J75" s="43"/>
    </row>
    <row r="76" spans="1:10" ht="12.75" customHeight="1">
      <c r="A76" s="59" t="s">
        <v>1203</v>
      </c>
      <c r="B76" s="52">
        <v>33.5</v>
      </c>
      <c r="C76" s="24">
        <v>37.5</v>
      </c>
      <c r="D76" s="53">
        <v>58</v>
      </c>
      <c r="E76" s="54">
        <v>1.3839999999999999</v>
      </c>
      <c r="F76" s="53">
        <v>194</v>
      </c>
      <c r="G76" s="55" t="s">
        <v>734</v>
      </c>
      <c r="H76" s="56"/>
      <c r="I76" s="57">
        <v>2013000</v>
      </c>
      <c r="J76" s="43"/>
    </row>
    <row r="77" spans="1:10" ht="12.75" customHeight="1">
      <c r="A77" s="59" t="s">
        <v>1204</v>
      </c>
      <c r="B77" s="52">
        <v>40</v>
      </c>
      <c r="C77" s="24">
        <v>45</v>
      </c>
      <c r="D77" s="53">
        <v>59</v>
      </c>
      <c r="E77" s="54">
        <v>1.3839999999999999</v>
      </c>
      <c r="F77" s="53">
        <v>196</v>
      </c>
      <c r="G77" s="55" t="s">
        <v>734</v>
      </c>
      <c r="H77" s="56"/>
      <c r="I77" s="57">
        <v>2243000</v>
      </c>
      <c r="J77" s="43"/>
    </row>
    <row r="78" spans="1:10" ht="12.75" customHeight="1">
      <c r="A78" s="59" t="s">
        <v>1205</v>
      </c>
      <c r="B78" s="52">
        <v>45</v>
      </c>
      <c r="C78" s="24">
        <v>50</v>
      </c>
      <c r="D78" s="53">
        <v>60</v>
      </c>
      <c r="E78" s="54">
        <v>1.3839999999999999</v>
      </c>
      <c r="F78" s="53">
        <v>196</v>
      </c>
      <c r="G78" s="55" t="s">
        <v>734</v>
      </c>
      <c r="H78" s="56"/>
      <c r="I78" s="57">
        <v>2338000</v>
      </c>
      <c r="J78" s="43"/>
    </row>
    <row r="79" spans="1:10" ht="12.75" customHeight="1">
      <c r="A79" s="59" t="s">
        <v>1206</v>
      </c>
      <c r="B79" s="52">
        <v>50</v>
      </c>
      <c r="C79" s="24">
        <v>57</v>
      </c>
      <c r="D79" s="53">
        <v>61</v>
      </c>
      <c r="E79" s="54">
        <v>1.5209999999999999</v>
      </c>
      <c r="F79" s="53">
        <v>223</v>
      </c>
      <c r="G79" s="55" t="s">
        <v>734</v>
      </c>
      <c r="H79" s="56"/>
      <c r="I79" s="57">
        <v>2730000</v>
      </c>
      <c r="J79" s="43"/>
    </row>
    <row r="80" spans="1:10" ht="12.75" customHeight="1">
      <c r="A80" s="59" t="s">
        <v>1207</v>
      </c>
      <c r="B80" s="52">
        <v>56</v>
      </c>
      <c r="C80" s="24">
        <v>63</v>
      </c>
      <c r="D80" s="53">
        <v>61</v>
      </c>
      <c r="E80" s="54">
        <v>1.5209999999999999</v>
      </c>
      <c r="F80" s="53">
        <v>243</v>
      </c>
      <c r="G80" s="55" t="s">
        <v>734</v>
      </c>
      <c r="H80" s="56"/>
      <c r="I80" s="57">
        <v>2857000</v>
      </c>
      <c r="J80" s="43"/>
    </row>
    <row r="81" spans="1:10" ht="12.75" customHeight="1">
      <c r="A81" s="59" t="s">
        <v>1208</v>
      </c>
      <c r="B81" s="52">
        <v>61.5</v>
      </c>
      <c r="C81" s="24">
        <v>69</v>
      </c>
      <c r="D81" s="53">
        <v>62</v>
      </c>
      <c r="E81" s="54">
        <v>1.5209999999999999</v>
      </c>
      <c r="F81" s="53">
        <v>243</v>
      </c>
      <c r="G81" s="55" t="s">
        <v>734</v>
      </c>
      <c r="H81" s="56"/>
      <c r="I81" s="57">
        <v>3128000</v>
      </c>
      <c r="J81" s="43"/>
    </row>
    <row r="82" spans="1:10" ht="12.75" customHeight="1">
      <c r="A82" s="59" t="s">
        <v>1209</v>
      </c>
      <c r="B82" s="52">
        <v>67</v>
      </c>
      <c r="C82" s="24">
        <v>75</v>
      </c>
      <c r="D82" s="53">
        <v>64</v>
      </c>
      <c r="E82" s="54">
        <v>1.5209999999999999</v>
      </c>
      <c r="F82" s="53">
        <v>248</v>
      </c>
      <c r="G82" s="55" t="s">
        <v>734</v>
      </c>
      <c r="H82" s="56"/>
      <c r="I82" s="57">
        <v>3384000</v>
      </c>
      <c r="J82" s="43"/>
    </row>
    <row r="83" spans="1:10" s="44" customFormat="1" ht="30" customHeight="1">
      <c r="A83" s="41" t="s">
        <v>2142</v>
      </c>
      <c r="B83" s="41"/>
      <c r="C83" s="41"/>
      <c r="D83" s="41"/>
      <c r="E83" s="41"/>
      <c r="F83" s="41"/>
      <c r="G83" s="41"/>
      <c r="H83" s="41"/>
      <c r="I83" s="42"/>
      <c r="J83" s="43"/>
    </row>
    <row r="84" spans="1:10" s="44" customFormat="1" ht="71.25" customHeight="1">
      <c r="A84" s="45" t="s">
        <v>2137</v>
      </c>
      <c r="B84" s="46"/>
      <c r="C84" s="46"/>
      <c r="D84" s="46"/>
      <c r="E84" s="46"/>
      <c r="F84" s="47"/>
      <c r="G84" s="48"/>
      <c r="H84" s="49" t="s">
        <v>1810</v>
      </c>
      <c r="I84" s="50"/>
      <c r="J84" s="43"/>
    </row>
    <row r="85" spans="1:10" ht="12.75" customHeight="1">
      <c r="A85" s="60" t="s">
        <v>1210</v>
      </c>
      <c r="B85" s="61">
        <v>8</v>
      </c>
      <c r="C85" s="61">
        <v>9</v>
      </c>
      <c r="D85" s="53">
        <v>53</v>
      </c>
      <c r="E85" s="54">
        <v>0.61499999999999999</v>
      </c>
      <c r="F85" s="53">
        <v>90</v>
      </c>
      <c r="G85" s="55" t="s">
        <v>734</v>
      </c>
      <c r="H85" s="56"/>
      <c r="I85" s="57">
        <v>557000</v>
      </c>
      <c r="J85" s="43"/>
    </row>
    <row r="86" spans="1:10" ht="12.75" customHeight="1">
      <c r="A86" s="60" t="s">
        <v>1211</v>
      </c>
      <c r="B86" s="61">
        <v>10</v>
      </c>
      <c r="C86" s="61">
        <v>12</v>
      </c>
      <c r="D86" s="53">
        <v>53</v>
      </c>
      <c r="E86" s="54">
        <v>0.61499999999999999</v>
      </c>
      <c r="F86" s="53">
        <v>90</v>
      </c>
      <c r="G86" s="55" t="s">
        <v>734</v>
      </c>
      <c r="H86" s="56"/>
      <c r="I86" s="57">
        <v>649000</v>
      </c>
      <c r="J86" s="43"/>
    </row>
    <row r="87" spans="1:10" ht="12.75" customHeight="1">
      <c r="A87" s="60" t="s">
        <v>1212</v>
      </c>
      <c r="B87" s="61">
        <v>12</v>
      </c>
      <c r="C87" s="61">
        <v>14</v>
      </c>
      <c r="D87" s="53">
        <v>55</v>
      </c>
      <c r="E87" s="54">
        <v>0.61499999999999999</v>
      </c>
      <c r="F87" s="53">
        <v>104</v>
      </c>
      <c r="G87" s="55" t="s">
        <v>734</v>
      </c>
      <c r="H87" s="56"/>
      <c r="I87" s="57">
        <v>779000</v>
      </c>
      <c r="J87" s="43"/>
    </row>
    <row r="88" spans="1:10" ht="12.75" customHeight="1">
      <c r="A88" s="59" t="s">
        <v>1213</v>
      </c>
      <c r="B88" s="52">
        <v>14</v>
      </c>
      <c r="C88" s="52">
        <v>16</v>
      </c>
      <c r="D88" s="53">
        <v>56</v>
      </c>
      <c r="E88" s="54">
        <v>0.61499999999999999</v>
      </c>
      <c r="F88" s="53">
        <v>104</v>
      </c>
      <c r="G88" s="55" t="s">
        <v>734</v>
      </c>
      <c r="H88" s="56"/>
      <c r="I88" s="57">
        <v>850000</v>
      </c>
      <c r="J88" s="43"/>
    </row>
    <row r="89" spans="1:10" ht="12.75" customHeight="1">
      <c r="A89" s="60" t="s">
        <v>1214</v>
      </c>
      <c r="B89" s="52">
        <v>16</v>
      </c>
      <c r="C89" s="52">
        <v>18</v>
      </c>
      <c r="D89" s="53">
        <v>56</v>
      </c>
      <c r="E89" s="54">
        <v>0.61499999999999999</v>
      </c>
      <c r="F89" s="53">
        <v>104</v>
      </c>
      <c r="G89" s="55" t="s">
        <v>734</v>
      </c>
      <c r="H89" s="56"/>
      <c r="I89" s="57">
        <v>958000</v>
      </c>
      <c r="J89" s="43"/>
    </row>
    <row r="90" spans="1:10" s="44" customFormat="1" ht="30" customHeight="1">
      <c r="A90" s="41" t="s">
        <v>2143</v>
      </c>
      <c r="B90" s="41"/>
      <c r="C90" s="41"/>
      <c r="D90" s="41"/>
      <c r="E90" s="41"/>
      <c r="F90" s="41"/>
      <c r="G90" s="41"/>
      <c r="H90" s="41"/>
      <c r="I90" s="42"/>
      <c r="J90" s="43"/>
    </row>
    <row r="91" spans="1:10" s="44" customFormat="1" ht="71.25" customHeight="1">
      <c r="A91" s="45" t="s">
        <v>2137</v>
      </c>
      <c r="B91" s="46"/>
      <c r="C91" s="46"/>
      <c r="D91" s="46"/>
      <c r="E91" s="46"/>
      <c r="F91" s="47"/>
      <c r="G91" s="48"/>
      <c r="H91" s="49" t="s">
        <v>1810</v>
      </c>
      <c r="I91" s="50"/>
      <c r="J91" s="43"/>
    </row>
    <row r="92" spans="1:10" ht="12.75" customHeight="1">
      <c r="A92" s="59" t="s">
        <v>1215</v>
      </c>
      <c r="B92" s="62">
        <v>12</v>
      </c>
      <c r="C92" s="52">
        <v>14</v>
      </c>
      <c r="D92" s="53">
        <v>55</v>
      </c>
      <c r="E92" s="54">
        <v>0.61499999999999999</v>
      </c>
      <c r="F92" s="53">
        <v>119</v>
      </c>
      <c r="G92" s="55" t="s">
        <v>734</v>
      </c>
      <c r="H92" s="56"/>
      <c r="I92" s="57">
        <v>929000</v>
      </c>
      <c r="J92" s="43"/>
    </row>
    <row r="93" spans="1:10" ht="12.75" customHeight="1">
      <c r="A93" s="59" t="s">
        <v>1216</v>
      </c>
      <c r="B93" s="62">
        <v>14</v>
      </c>
      <c r="C93" s="52">
        <v>16</v>
      </c>
      <c r="D93" s="53">
        <v>56</v>
      </c>
      <c r="E93" s="54">
        <v>0.61499999999999999</v>
      </c>
      <c r="F93" s="53">
        <v>119</v>
      </c>
      <c r="G93" s="55" t="s">
        <v>734</v>
      </c>
      <c r="H93" s="56"/>
      <c r="I93" s="57">
        <v>1014000</v>
      </c>
      <c r="J93" s="43"/>
    </row>
    <row r="94" spans="1:10" ht="12.75" customHeight="1">
      <c r="A94" s="60" t="s">
        <v>1217</v>
      </c>
      <c r="B94" s="62">
        <v>16</v>
      </c>
      <c r="C94" s="52">
        <v>18</v>
      </c>
      <c r="D94" s="53">
        <v>56</v>
      </c>
      <c r="E94" s="54">
        <v>0.61499999999999999</v>
      </c>
      <c r="F94" s="53">
        <v>119</v>
      </c>
      <c r="G94" s="55" t="s">
        <v>734</v>
      </c>
      <c r="H94" s="56"/>
      <c r="I94" s="57">
        <v>1141000</v>
      </c>
      <c r="J94" s="43"/>
    </row>
    <row r="95" spans="1:10" ht="5.25" customHeight="1">
      <c r="A95" s="63"/>
      <c r="B95" s="64"/>
      <c r="C95" s="65"/>
      <c r="D95" s="66"/>
      <c r="E95" s="67"/>
      <c r="F95" s="66"/>
      <c r="G95" s="68"/>
      <c r="H95" s="69"/>
      <c r="I95" s="70"/>
      <c r="J95" s="43"/>
    </row>
    <row r="96" spans="1:10" s="71" customFormat="1" ht="29.25" customHeight="1">
      <c r="A96" s="38" t="s">
        <v>2144</v>
      </c>
      <c r="B96" s="39"/>
      <c r="C96" s="39"/>
      <c r="D96" s="39"/>
      <c r="E96" s="39"/>
      <c r="F96" s="39"/>
      <c r="G96" s="39"/>
      <c r="H96" s="39"/>
      <c r="I96" s="40"/>
      <c r="J96" s="43"/>
    </row>
    <row r="97" spans="1:10" s="44" customFormat="1" ht="30" customHeight="1">
      <c r="A97" s="41" t="s">
        <v>2145</v>
      </c>
      <c r="B97" s="41"/>
      <c r="C97" s="41"/>
      <c r="D97" s="41"/>
      <c r="E97" s="41"/>
      <c r="F97" s="41"/>
      <c r="G97" s="41"/>
      <c r="H97" s="41"/>
      <c r="I97" s="42"/>
      <c r="J97" s="43"/>
    </row>
    <row r="98" spans="1:10" ht="54" customHeight="1">
      <c r="A98" s="72"/>
      <c r="B98" s="73"/>
      <c r="C98" s="73"/>
      <c r="D98" s="73"/>
      <c r="E98" s="73"/>
      <c r="F98" s="74"/>
      <c r="G98" s="45"/>
      <c r="H98" s="49" t="s">
        <v>1810</v>
      </c>
      <c r="I98" s="50"/>
      <c r="J98" s="43"/>
    </row>
    <row r="99" spans="1:10" ht="12.75" customHeight="1">
      <c r="A99" s="75" t="s">
        <v>1519</v>
      </c>
      <c r="B99" s="76">
        <v>1.5</v>
      </c>
      <c r="C99" s="77">
        <v>1.8</v>
      </c>
      <c r="D99" s="78" t="s">
        <v>1218</v>
      </c>
      <c r="E99" s="54">
        <v>0.13600000000000001</v>
      </c>
      <c r="F99" s="79">
        <v>15</v>
      </c>
      <c r="G99" s="55" t="s">
        <v>734</v>
      </c>
      <c r="H99" s="56"/>
      <c r="I99" s="57">
        <v>143000</v>
      </c>
      <c r="J99" s="43"/>
    </row>
    <row r="100" spans="1:10" ht="12.75" customHeight="1">
      <c r="A100" s="75" t="s">
        <v>1520</v>
      </c>
      <c r="B100" s="76">
        <v>2.2000000000000002</v>
      </c>
      <c r="C100" s="77">
        <v>2.4</v>
      </c>
      <c r="D100" s="78" t="s">
        <v>1218</v>
      </c>
      <c r="E100" s="54">
        <v>0.13600000000000001</v>
      </c>
      <c r="F100" s="79">
        <v>15</v>
      </c>
      <c r="G100" s="55" t="s">
        <v>734</v>
      </c>
      <c r="H100" s="56"/>
      <c r="I100" s="57">
        <v>158000</v>
      </c>
      <c r="J100" s="43"/>
    </row>
    <row r="101" spans="1:10" ht="12.75" customHeight="1">
      <c r="A101" s="75" t="s">
        <v>1521</v>
      </c>
      <c r="B101" s="76">
        <v>2.8</v>
      </c>
      <c r="C101" s="77">
        <v>3.2</v>
      </c>
      <c r="D101" s="78" t="s">
        <v>1219</v>
      </c>
      <c r="E101" s="54">
        <v>0.13600000000000001</v>
      </c>
      <c r="F101" s="79">
        <v>15</v>
      </c>
      <c r="G101" s="55" t="s">
        <v>734</v>
      </c>
      <c r="H101" s="56"/>
      <c r="I101" s="57">
        <v>161000</v>
      </c>
      <c r="J101" s="43"/>
    </row>
    <row r="102" spans="1:10" ht="12.75" customHeight="1">
      <c r="A102" s="75" t="s">
        <v>1522</v>
      </c>
      <c r="B102" s="76">
        <v>3.6</v>
      </c>
      <c r="C102" s="77">
        <v>4</v>
      </c>
      <c r="D102" s="78" t="s">
        <v>1220</v>
      </c>
      <c r="E102" s="54">
        <v>0.13600000000000001</v>
      </c>
      <c r="F102" s="79">
        <v>16</v>
      </c>
      <c r="G102" s="55" t="s">
        <v>734</v>
      </c>
      <c r="H102" s="56"/>
      <c r="I102" s="57">
        <v>179000</v>
      </c>
      <c r="J102" s="43"/>
    </row>
    <row r="103" spans="1:10" ht="12.75" customHeight="1">
      <c r="A103" s="75" t="s">
        <v>1523</v>
      </c>
      <c r="B103" s="76">
        <v>4.5</v>
      </c>
      <c r="C103" s="77">
        <v>5</v>
      </c>
      <c r="D103" s="78" t="s">
        <v>1221</v>
      </c>
      <c r="E103" s="54">
        <v>0.13600000000000001</v>
      </c>
      <c r="F103" s="79">
        <v>16</v>
      </c>
      <c r="G103" s="55" t="s">
        <v>734</v>
      </c>
      <c r="H103" s="56"/>
      <c r="I103" s="57">
        <v>185000</v>
      </c>
      <c r="J103" s="43"/>
    </row>
    <row r="104" spans="1:10" ht="12.75" customHeight="1">
      <c r="A104" s="75" t="s">
        <v>1524</v>
      </c>
      <c r="B104" s="76">
        <v>5.6</v>
      </c>
      <c r="C104" s="77">
        <v>6.3</v>
      </c>
      <c r="D104" s="78" t="s">
        <v>1222</v>
      </c>
      <c r="E104" s="54">
        <v>0.13600000000000001</v>
      </c>
      <c r="F104" s="79">
        <v>17</v>
      </c>
      <c r="G104" s="55" t="s">
        <v>734</v>
      </c>
      <c r="H104" s="56"/>
      <c r="I104" s="57">
        <v>190000</v>
      </c>
      <c r="J104" s="43"/>
    </row>
    <row r="105" spans="1:10" ht="12.75" customHeight="1">
      <c r="A105" s="75" t="s">
        <v>1525</v>
      </c>
      <c r="B105" s="76">
        <v>6.3</v>
      </c>
      <c r="C105" s="77">
        <v>7.1</v>
      </c>
      <c r="D105" s="78" t="s">
        <v>1223</v>
      </c>
      <c r="E105" s="54">
        <v>0.13600000000000001</v>
      </c>
      <c r="F105" s="79">
        <v>17</v>
      </c>
      <c r="G105" s="55" t="s">
        <v>734</v>
      </c>
      <c r="H105" s="56"/>
      <c r="I105" s="57">
        <v>198000</v>
      </c>
      <c r="J105" s="43"/>
    </row>
    <row r="106" spans="1:10" ht="21.75" customHeight="1">
      <c r="A106" s="80" t="s">
        <v>2146</v>
      </c>
      <c r="B106" s="80"/>
      <c r="C106" s="80"/>
      <c r="D106" s="80"/>
      <c r="E106" s="80"/>
      <c r="F106" s="80"/>
      <c r="G106" s="80"/>
      <c r="H106" s="80"/>
      <c r="I106" s="81"/>
      <c r="J106" s="43"/>
    </row>
    <row r="107" spans="1:10" ht="22.5" customHeight="1">
      <c r="A107" s="51" t="s">
        <v>1224</v>
      </c>
      <c r="B107" s="845" t="s">
        <v>644</v>
      </c>
      <c r="C107" s="845"/>
      <c r="D107" s="845"/>
      <c r="E107" s="54">
        <v>3.5999999999999997E-2</v>
      </c>
      <c r="F107" s="82">
        <v>3.2</v>
      </c>
      <c r="G107" s="55" t="s">
        <v>734</v>
      </c>
      <c r="H107" s="56"/>
      <c r="I107" s="57">
        <v>31000</v>
      </c>
      <c r="J107" s="43"/>
    </row>
    <row r="108" spans="1:10" s="44" customFormat="1" ht="30" customHeight="1">
      <c r="A108" s="41" t="s">
        <v>2147</v>
      </c>
      <c r="B108" s="41"/>
      <c r="C108" s="41"/>
      <c r="D108" s="41"/>
      <c r="E108" s="41"/>
      <c r="F108" s="41"/>
      <c r="G108" s="41"/>
      <c r="H108" s="41"/>
      <c r="I108" s="42"/>
      <c r="J108" s="43"/>
    </row>
    <row r="109" spans="1:10" ht="60" customHeight="1">
      <c r="A109" s="72"/>
      <c r="B109" s="73"/>
      <c r="C109" s="73"/>
      <c r="D109" s="73"/>
      <c r="E109" s="73"/>
      <c r="F109" s="74"/>
      <c r="G109" s="83"/>
      <c r="H109" s="49" t="s">
        <v>1810</v>
      </c>
      <c r="I109" s="50"/>
      <c r="J109" s="43"/>
    </row>
    <row r="110" spans="1:10" ht="12.75" customHeight="1">
      <c r="A110" s="59" t="s">
        <v>1526</v>
      </c>
      <c r="B110" s="76">
        <v>2.8</v>
      </c>
      <c r="C110" s="52">
        <v>3.2</v>
      </c>
      <c r="D110" s="53" t="s">
        <v>1219</v>
      </c>
      <c r="E110" s="54">
        <v>0.221</v>
      </c>
      <c r="F110" s="52">
        <v>20.5</v>
      </c>
      <c r="G110" s="55" t="s">
        <v>734</v>
      </c>
      <c r="H110" s="56"/>
      <c r="I110" s="57">
        <v>166000</v>
      </c>
      <c r="J110" s="43"/>
    </row>
    <row r="111" spans="1:10" ht="12.75" customHeight="1">
      <c r="A111" s="59" t="s">
        <v>1527</v>
      </c>
      <c r="B111" s="76">
        <v>3.6</v>
      </c>
      <c r="C111" s="52">
        <v>4</v>
      </c>
      <c r="D111" s="53" t="s">
        <v>1219</v>
      </c>
      <c r="E111" s="54">
        <v>0.221</v>
      </c>
      <c r="F111" s="52">
        <v>20.5</v>
      </c>
      <c r="G111" s="55" t="s">
        <v>734</v>
      </c>
      <c r="H111" s="56"/>
      <c r="I111" s="57">
        <v>175000</v>
      </c>
      <c r="J111" s="43"/>
    </row>
    <row r="112" spans="1:10" ht="12.75" customHeight="1">
      <c r="A112" s="59" t="s">
        <v>1528</v>
      </c>
      <c r="B112" s="76">
        <v>4.5</v>
      </c>
      <c r="C112" s="52">
        <v>5</v>
      </c>
      <c r="D112" s="53" t="s">
        <v>1225</v>
      </c>
      <c r="E112" s="54">
        <v>0.221</v>
      </c>
      <c r="F112" s="52">
        <v>20.5</v>
      </c>
      <c r="G112" s="55" t="s">
        <v>734</v>
      </c>
      <c r="H112" s="56"/>
      <c r="I112" s="57">
        <v>207000</v>
      </c>
      <c r="J112" s="43"/>
    </row>
    <row r="113" spans="1:10" ht="12.75" customHeight="1">
      <c r="A113" s="59" t="s">
        <v>1529</v>
      </c>
      <c r="B113" s="76">
        <v>5.6</v>
      </c>
      <c r="C113" s="52">
        <v>6.3</v>
      </c>
      <c r="D113" s="53" t="s">
        <v>1226</v>
      </c>
      <c r="E113" s="54">
        <v>0.221</v>
      </c>
      <c r="F113" s="52">
        <v>22</v>
      </c>
      <c r="G113" s="55" t="s">
        <v>734</v>
      </c>
      <c r="H113" s="56"/>
      <c r="I113" s="57">
        <v>213000</v>
      </c>
      <c r="J113" s="43"/>
    </row>
    <row r="114" spans="1:10" ht="12.75" customHeight="1">
      <c r="A114" s="59" t="s">
        <v>1530</v>
      </c>
      <c r="B114" s="76">
        <v>7.1</v>
      </c>
      <c r="C114" s="52">
        <v>8</v>
      </c>
      <c r="D114" s="53" t="s">
        <v>1227</v>
      </c>
      <c r="E114" s="54">
        <v>0.221</v>
      </c>
      <c r="F114" s="52">
        <v>22</v>
      </c>
      <c r="G114" s="55" t="s">
        <v>734</v>
      </c>
      <c r="H114" s="56"/>
      <c r="I114" s="57">
        <v>261000</v>
      </c>
      <c r="J114" s="43"/>
    </row>
    <row r="115" spans="1:10" ht="12.75" customHeight="1">
      <c r="A115" s="59" t="s">
        <v>1531</v>
      </c>
      <c r="B115" s="76">
        <v>8</v>
      </c>
      <c r="C115" s="52">
        <v>9</v>
      </c>
      <c r="D115" s="53" t="s">
        <v>1228</v>
      </c>
      <c r="E115" s="54">
        <v>0.221</v>
      </c>
      <c r="F115" s="52">
        <v>22</v>
      </c>
      <c r="G115" s="55" t="s">
        <v>734</v>
      </c>
      <c r="H115" s="56"/>
      <c r="I115" s="57">
        <v>272000</v>
      </c>
      <c r="J115" s="43"/>
    </row>
    <row r="116" spans="1:10" ht="12.75" customHeight="1">
      <c r="A116" s="59" t="s">
        <v>1532</v>
      </c>
      <c r="B116" s="76">
        <v>9</v>
      </c>
      <c r="C116" s="52">
        <v>10</v>
      </c>
      <c r="D116" s="53" t="s">
        <v>1229</v>
      </c>
      <c r="E116" s="54">
        <v>0.26100000000000001</v>
      </c>
      <c r="F116" s="52">
        <v>24</v>
      </c>
      <c r="G116" s="55" t="s">
        <v>734</v>
      </c>
      <c r="H116" s="56"/>
      <c r="I116" s="57">
        <v>280000</v>
      </c>
      <c r="J116" s="43"/>
    </row>
    <row r="117" spans="1:10" ht="12.75" customHeight="1">
      <c r="A117" s="59" t="s">
        <v>1533</v>
      </c>
      <c r="B117" s="76">
        <v>10</v>
      </c>
      <c r="C117" s="52">
        <v>11.2</v>
      </c>
      <c r="D117" s="53" t="s">
        <v>1230</v>
      </c>
      <c r="E117" s="54">
        <v>0.26100000000000001</v>
      </c>
      <c r="F117" s="52">
        <v>24</v>
      </c>
      <c r="G117" s="55" t="s">
        <v>734</v>
      </c>
      <c r="H117" s="56"/>
      <c r="I117" s="57">
        <v>297000</v>
      </c>
      <c r="J117" s="43"/>
    </row>
    <row r="118" spans="1:10" ht="12.75" customHeight="1">
      <c r="A118" s="59" t="s">
        <v>1534</v>
      </c>
      <c r="B118" s="76">
        <v>11.2</v>
      </c>
      <c r="C118" s="52">
        <v>12.5</v>
      </c>
      <c r="D118" s="53" t="s">
        <v>1231</v>
      </c>
      <c r="E118" s="54">
        <v>0.29599999999999999</v>
      </c>
      <c r="F118" s="52">
        <v>24</v>
      </c>
      <c r="G118" s="55" t="s">
        <v>734</v>
      </c>
      <c r="H118" s="56"/>
      <c r="I118" s="57">
        <v>350000</v>
      </c>
      <c r="J118" s="43"/>
    </row>
    <row r="119" spans="1:10" ht="12.75" customHeight="1">
      <c r="A119" s="59" t="s">
        <v>1535</v>
      </c>
      <c r="B119" s="76">
        <v>14</v>
      </c>
      <c r="C119" s="52">
        <v>16</v>
      </c>
      <c r="D119" s="53" t="s">
        <v>1232</v>
      </c>
      <c r="E119" s="54">
        <v>0.29599999999999999</v>
      </c>
      <c r="F119" s="52">
        <v>24</v>
      </c>
      <c r="G119" s="55" t="s">
        <v>734</v>
      </c>
      <c r="H119" s="56"/>
      <c r="I119" s="57">
        <v>372000</v>
      </c>
      <c r="J119" s="43"/>
    </row>
    <row r="120" spans="1:10" ht="12.75" customHeight="1">
      <c r="A120" s="84" t="s">
        <v>1648</v>
      </c>
      <c r="B120" s="76">
        <v>16</v>
      </c>
      <c r="C120" s="52">
        <v>18</v>
      </c>
      <c r="D120" s="53" t="s">
        <v>1650</v>
      </c>
      <c r="E120" s="54">
        <v>0.38600000000000001</v>
      </c>
      <c r="F120" s="52">
        <v>37.200000000000003</v>
      </c>
      <c r="G120" s="55" t="s">
        <v>734</v>
      </c>
      <c r="H120" s="56"/>
      <c r="I120" s="57">
        <v>378000</v>
      </c>
      <c r="J120" s="43"/>
    </row>
    <row r="121" spans="1:10" ht="12.75" customHeight="1">
      <c r="A121" s="84" t="s">
        <v>1649</v>
      </c>
      <c r="B121" s="76">
        <v>18</v>
      </c>
      <c r="C121" s="52">
        <v>20</v>
      </c>
      <c r="D121" s="53" t="s">
        <v>1651</v>
      </c>
      <c r="E121" s="54">
        <v>0.38600000000000001</v>
      </c>
      <c r="F121" s="52">
        <v>37.299999999999997</v>
      </c>
      <c r="G121" s="55" t="s">
        <v>734</v>
      </c>
      <c r="H121" s="56"/>
      <c r="I121" s="57">
        <v>382000</v>
      </c>
      <c r="J121" s="43"/>
    </row>
    <row r="122" spans="1:10" ht="21.75" customHeight="1">
      <c r="A122" s="80" t="s">
        <v>2146</v>
      </c>
      <c r="B122" s="80"/>
      <c r="C122" s="80"/>
      <c r="D122" s="80"/>
      <c r="E122" s="80"/>
      <c r="F122" s="80"/>
      <c r="G122" s="80"/>
      <c r="H122" s="80"/>
      <c r="I122" s="81"/>
      <c r="J122" s="43"/>
    </row>
    <row r="123" spans="1:10" ht="24" customHeight="1">
      <c r="A123" s="51" t="s">
        <v>1233</v>
      </c>
      <c r="B123" s="845" t="s">
        <v>2148</v>
      </c>
      <c r="C123" s="845"/>
      <c r="D123" s="845"/>
      <c r="E123" s="54">
        <v>9.4E-2</v>
      </c>
      <c r="F123" s="62">
        <v>7.6</v>
      </c>
      <c r="G123" s="55" t="s">
        <v>734</v>
      </c>
      <c r="H123" s="56"/>
      <c r="I123" s="57">
        <v>46000</v>
      </c>
      <c r="J123" s="43"/>
    </row>
    <row r="124" spans="1:10" ht="24" customHeight="1">
      <c r="A124" s="84" t="s">
        <v>1652</v>
      </c>
      <c r="B124" s="845" t="s">
        <v>2149</v>
      </c>
      <c r="C124" s="845"/>
      <c r="D124" s="845"/>
      <c r="E124" s="54">
        <v>0.124</v>
      </c>
      <c r="F124" s="62">
        <v>9.6999999999999993</v>
      </c>
      <c r="G124" s="55" t="s">
        <v>734</v>
      </c>
      <c r="H124" s="56"/>
      <c r="I124" s="57">
        <v>61000</v>
      </c>
      <c r="J124" s="43"/>
    </row>
    <row r="125" spans="1:10" s="44" customFormat="1" ht="30" customHeight="1">
      <c r="A125" s="41" t="s">
        <v>2150</v>
      </c>
      <c r="B125" s="41"/>
      <c r="C125" s="41"/>
      <c r="D125" s="41"/>
      <c r="E125" s="41"/>
      <c r="F125" s="41"/>
      <c r="G125" s="41"/>
      <c r="H125" s="41"/>
      <c r="I125" s="42"/>
      <c r="J125" s="43"/>
    </row>
    <row r="126" spans="1:10" ht="63.75" customHeight="1">
      <c r="A126" s="72"/>
      <c r="B126" s="73"/>
      <c r="C126" s="73"/>
      <c r="D126" s="73"/>
      <c r="E126" s="73"/>
      <c r="F126" s="74"/>
      <c r="G126" s="72"/>
      <c r="H126" s="49" t="s">
        <v>1810</v>
      </c>
      <c r="I126" s="50"/>
      <c r="J126" s="43"/>
    </row>
    <row r="127" spans="1:10" ht="12.75" customHeight="1">
      <c r="A127" s="59" t="s">
        <v>1536</v>
      </c>
      <c r="B127" s="52">
        <v>1.5</v>
      </c>
      <c r="C127" s="85">
        <v>1.8</v>
      </c>
      <c r="D127" s="53" t="s">
        <v>1234</v>
      </c>
      <c r="E127" s="54">
        <v>0.10299999999999999</v>
      </c>
      <c r="F127" s="52">
        <v>13.5</v>
      </c>
      <c r="G127" s="55" t="s">
        <v>734</v>
      </c>
      <c r="H127" s="56"/>
      <c r="I127" s="57">
        <v>144000</v>
      </c>
      <c r="J127" s="43"/>
    </row>
    <row r="128" spans="1:10" ht="12.75" customHeight="1">
      <c r="A128" s="59" t="s">
        <v>1537</v>
      </c>
      <c r="B128" s="52">
        <v>2.2000000000000002</v>
      </c>
      <c r="C128" s="52">
        <v>2.5</v>
      </c>
      <c r="D128" s="53" t="s">
        <v>1235</v>
      </c>
      <c r="E128" s="54">
        <v>0.10299999999999999</v>
      </c>
      <c r="F128" s="52">
        <v>13.5</v>
      </c>
      <c r="G128" s="55" t="s">
        <v>734</v>
      </c>
      <c r="H128" s="56"/>
      <c r="I128" s="57">
        <v>165000</v>
      </c>
      <c r="J128" s="43"/>
    </row>
    <row r="129" spans="1:10" ht="12.75" customHeight="1">
      <c r="A129" s="59" t="s">
        <v>1538</v>
      </c>
      <c r="B129" s="52">
        <v>2.8</v>
      </c>
      <c r="C129" s="52">
        <v>3.2</v>
      </c>
      <c r="D129" s="53" t="s">
        <v>1236</v>
      </c>
      <c r="E129" s="54">
        <v>0.10299999999999999</v>
      </c>
      <c r="F129" s="52">
        <v>13.5</v>
      </c>
      <c r="G129" s="55" t="s">
        <v>734</v>
      </c>
      <c r="H129" s="56"/>
      <c r="I129" s="57">
        <v>169000</v>
      </c>
      <c r="J129" s="43"/>
    </row>
    <row r="130" spans="1:10" ht="12.75" customHeight="1">
      <c r="A130" s="59" t="s">
        <v>1539</v>
      </c>
      <c r="B130" s="52">
        <v>3.6</v>
      </c>
      <c r="C130" s="52">
        <v>4</v>
      </c>
      <c r="D130" s="53" t="s">
        <v>1219</v>
      </c>
      <c r="E130" s="54">
        <v>0.125</v>
      </c>
      <c r="F130" s="52">
        <v>15.5</v>
      </c>
      <c r="G130" s="55" t="s">
        <v>734</v>
      </c>
      <c r="H130" s="56"/>
      <c r="I130" s="57">
        <v>171000</v>
      </c>
      <c r="J130" s="43"/>
    </row>
    <row r="131" spans="1:10" ht="12.75" customHeight="1">
      <c r="A131" s="59" t="s">
        <v>1540</v>
      </c>
      <c r="B131" s="52">
        <v>4.5</v>
      </c>
      <c r="C131" s="52">
        <v>5</v>
      </c>
      <c r="D131" s="53" t="s">
        <v>1237</v>
      </c>
      <c r="E131" s="54">
        <v>0.154</v>
      </c>
      <c r="F131" s="52">
        <v>19.5</v>
      </c>
      <c r="G131" s="55" t="s">
        <v>734</v>
      </c>
      <c r="H131" s="56"/>
      <c r="I131" s="57">
        <v>198000</v>
      </c>
      <c r="J131" s="43"/>
    </row>
    <row r="132" spans="1:10" ht="12.75" customHeight="1">
      <c r="A132" s="59" t="s">
        <v>1541</v>
      </c>
      <c r="B132" s="52">
        <v>5.6</v>
      </c>
      <c r="C132" s="52">
        <v>6.3</v>
      </c>
      <c r="D132" s="53" t="s">
        <v>1238</v>
      </c>
      <c r="E132" s="54">
        <v>0.154</v>
      </c>
      <c r="F132" s="52">
        <v>19.5</v>
      </c>
      <c r="G132" s="55" t="s">
        <v>734</v>
      </c>
      <c r="H132" s="56"/>
      <c r="I132" s="57">
        <v>204000</v>
      </c>
      <c r="J132" s="43"/>
    </row>
    <row r="133" spans="1:10" ht="12.75" customHeight="1">
      <c r="A133" s="59" t="s">
        <v>1542</v>
      </c>
      <c r="B133" s="52">
        <v>7.1</v>
      </c>
      <c r="C133" s="52">
        <v>8</v>
      </c>
      <c r="D133" s="53" t="s">
        <v>1239</v>
      </c>
      <c r="E133" s="54">
        <v>0.183</v>
      </c>
      <c r="F133" s="52">
        <v>23.5</v>
      </c>
      <c r="G133" s="55" t="s">
        <v>734</v>
      </c>
      <c r="H133" s="56"/>
      <c r="I133" s="57">
        <v>224000</v>
      </c>
      <c r="J133" s="43"/>
    </row>
    <row r="134" spans="1:10" ht="12.75" customHeight="1">
      <c r="A134" s="59" t="s">
        <v>1543</v>
      </c>
      <c r="B134" s="52">
        <v>8</v>
      </c>
      <c r="C134" s="52">
        <v>9</v>
      </c>
      <c r="D134" s="53" t="s">
        <v>1240</v>
      </c>
      <c r="E134" s="54">
        <v>0.23499999999999999</v>
      </c>
      <c r="F134" s="52">
        <v>32.5</v>
      </c>
      <c r="G134" s="55" t="s">
        <v>734</v>
      </c>
      <c r="H134" s="56"/>
      <c r="I134" s="57">
        <v>232000</v>
      </c>
      <c r="J134" s="43"/>
    </row>
    <row r="135" spans="1:10" ht="12.75" customHeight="1">
      <c r="A135" s="59" t="s">
        <v>1544</v>
      </c>
      <c r="B135" s="52">
        <v>9</v>
      </c>
      <c r="C135" s="52">
        <v>10</v>
      </c>
      <c r="D135" s="53" t="s">
        <v>1240</v>
      </c>
      <c r="E135" s="54">
        <v>0.23499999999999999</v>
      </c>
      <c r="F135" s="52">
        <v>32.5</v>
      </c>
      <c r="G135" s="55" t="s">
        <v>734</v>
      </c>
      <c r="H135" s="56"/>
      <c r="I135" s="57">
        <v>249000</v>
      </c>
      <c r="J135" s="43"/>
    </row>
    <row r="136" spans="1:10" ht="12.75" customHeight="1">
      <c r="A136" s="59" t="s">
        <v>1545</v>
      </c>
      <c r="B136" s="52">
        <v>11.2</v>
      </c>
      <c r="C136" s="52">
        <v>12.5</v>
      </c>
      <c r="D136" s="53" t="s">
        <v>1241</v>
      </c>
      <c r="E136" s="54">
        <v>0.23499999999999999</v>
      </c>
      <c r="F136" s="52">
        <v>32.5</v>
      </c>
      <c r="G136" s="55" t="s">
        <v>734</v>
      </c>
      <c r="H136" s="56"/>
      <c r="I136" s="57">
        <v>274000</v>
      </c>
      <c r="J136" s="43"/>
    </row>
    <row r="137" spans="1:10" s="44" customFormat="1" ht="30.75" customHeight="1">
      <c r="A137" s="41" t="s">
        <v>2151</v>
      </c>
      <c r="B137" s="41"/>
      <c r="C137" s="41"/>
      <c r="D137" s="41"/>
      <c r="E137" s="41"/>
      <c r="F137" s="41"/>
      <c r="G137" s="41"/>
      <c r="H137" s="41"/>
      <c r="I137" s="42"/>
      <c r="J137" s="43"/>
    </row>
    <row r="138" spans="1:10" ht="57.75" customHeight="1">
      <c r="A138" s="72"/>
      <c r="B138" s="73"/>
      <c r="C138" s="73"/>
      <c r="D138" s="73"/>
      <c r="E138" s="73"/>
      <c r="F138" s="74"/>
      <c r="G138" s="72"/>
      <c r="H138" s="49" t="s">
        <v>1810</v>
      </c>
      <c r="I138" s="50"/>
      <c r="J138" s="43"/>
    </row>
    <row r="139" spans="1:10" ht="12.75" customHeight="1">
      <c r="A139" s="59" t="s">
        <v>1546</v>
      </c>
      <c r="B139" s="52">
        <v>1.5</v>
      </c>
      <c r="C139" s="85">
        <v>1.8</v>
      </c>
      <c r="D139" s="53" t="s">
        <v>1242</v>
      </c>
      <c r="E139" s="54">
        <v>0.20799999999999999</v>
      </c>
      <c r="F139" s="52">
        <v>21</v>
      </c>
      <c r="G139" s="55" t="s">
        <v>734</v>
      </c>
      <c r="H139" s="56"/>
      <c r="I139" s="57">
        <v>149000</v>
      </c>
      <c r="J139" s="43"/>
    </row>
    <row r="140" spans="1:10" ht="12.75" customHeight="1">
      <c r="A140" s="59" t="s">
        <v>1547</v>
      </c>
      <c r="B140" s="52">
        <v>2.2000000000000002</v>
      </c>
      <c r="C140" s="52">
        <v>2.5</v>
      </c>
      <c r="D140" s="53" t="s">
        <v>1242</v>
      </c>
      <c r="E140" s="54">
        <v>0.20799999999999999</v>
      </c>
      <c r="F140" s="52">
        <v>21</v>
      </c>
      <c r="G140" s="55" t="s">
        <v>734</v>
      </c>
      <c r="H140" s="56"/>
      <c r="I140" s="57">
        <v>165000</v>
      </c>
      <c r="J140" s="43"/>
    </row>
    <row r="141" spans="1:10" ht="12.75" customHeight="1">
      <c r="A141" s="59" t="s">
        <v>1548</v>
      </c>
      <c r="B141" s="52">
        <v>2.8</v>
      </c>
      <c r="C141" s="52">
        <v>3.2</v>
      </c>
      <c r="D141" s="53" t="s">
        <v>1242</v>
      </c>
      <c r="E141" s="54">
        <v>0.20799999999999999</v>
      </c>
      <c r="F141" s="52">
        <v>21</v>
      </c>
      <c r="G141" s="55" t="s">
        <v>734</v>
      </c>
      <c r="H141" s="56"/>
      <c r="I141" s="57">
        <v>169000</v>
      </c>
      <c r="J141" s="43"/>
    </row>
    <row r="142" spans="1:10" ht="12.75" customHeight="1">
      <c r="A142" s="59" t="s">
        <v>1549</v>
      </c>
      <c r="B142" s="52">
        <v>3.6</v>
      </c>
      <c r="C142" s="52">
        <v>4</v>
      </c>
      <c r="D142" s="53" t="s">
        <v>1243</v>
      </c>
      <c r="E142" s="54">
        <v>0.20799999999999999</v>
      </c>
      <c r="F142" s="52">
        <v>21</v>
      </c>
      <c r="G142" s="55" t="s">
        <v>734</v>
      </c>
      <c r="H142" s="56"/>
      <c r="I142" s="57">
        <v>171000</v>
      </c>
      <c r="J142" s="43"/>
    </row>
    <row r="143" spans="1:10" ht="12.75" customHeight="1">
      <c r="A143" s="59" t="s">
        <v>1550</v>
      </c>
      <c r="B143" s="52">
        <v>4.5</v>
      </c>
      <c r="C143" s="52">
        <v>5</v>
      </c>
      <c r="D143" s="53" t="s">
        <v>1244</v>
      </c>
      <c r="E143" s="54">
        <v>0.20799999999999999</v>
      </c>
      <c r="F143" s="52">
        <v>22</v>
      </c>
      <c r="G143" s="55" t="s">
        <v>734</v>
      </c>
      <c r="H143" s="56"/>
      <c r="I143" s="57">
        <v>198000</v>
      </c>
      <c r="J143" s="43"/>
    </row>
    <row r="144" spans="1:10" ht="12.75" customHeight="1">
      <c r="A144" s="59" t="s">
        <v>1551</v>
      </c>
      <c r="B144" s="52">
        <v>5.6</v>
      </c>
      <c r="C144" s="52">
        <v>6.3</v>
      </c>
      <c r="D144" s="53" t="s">
        <v>1245</v>
      </c>
      <c r="E144" s="54">
        <v>0.26200000000000001</v>
      </c>
      <c r="F144" s="52">
        <v>27.5</v>
      </c>
      <c r="G144" s="55" t="s">
        <v>734</v>
      </c>
      <c r="H144" s="56"/>
      <c r="I144" s="57">
        <v>204000</v>
      </c>
      <c r="J144" s="43"/>
    </row>
    <row r="145" spans="1:10" ht="12.75" customHeight="1">
      <c r="A145" s="59" t="s">
        <v>1552</v>
      </c>
      <c r="B145" s="52">
        <v>7.1</v>
      </c>
      <c r="C145" s="52">
        <v>8</v>
      </c>
      <c r="D145" s="53" t="s">
        <v>1246</v>
      </c>
      <c r="E145" s="54">
        <v>0.26200000000000001</v>
      </c>
      <c r="F145" s="52">
        <v>28.5</v>
      </c>
      <c r="G145" s="55" t="s">
        <v>734</v>
      </c>
      <c r="H145" s="56"/>
      <c r="I145" s="57">
        <v>224000</v>
      </c>
      <c r="J145" s="43"/>
    </row>
    <row r="146" spans="1:10" ht="12.75" customHeight="1">
      <c r="A146" s="59" t="s">
        <v>1553</v>
      </c>
      <c r="B146" s="52">
        <v>8</v>
      </c>
      <c r="C146" s="52">
        <v>9</v>
      </c>
      <c r="D146" s="53" t="s">
        <v>1227</v>
      </c>
      <c r="E146" s="54">
        <v>0.33</v>
      </c>
      <c r="F146" s="52">
        <v>33.5</v>
      </c>
      <c r="G146" s="55" t="s">
        <v>734</v>
      </c>
      <c r="H146" s="56"/>
      <c r="I146" s="57">
        <v>232000</v>
      </c>
      <c r="J146" s="43"/>
    </row>
    <row r="147" spans="1:10" ht="12.75" customHeight="1">
      <c r="A147" s="59" t="s">
        <v>1554</v>
      </c>
      <c r="B147" s="52">
        <v>9</v>
      </c>
      <c r="C147" s="52">
        <v>10</v>
      </c>
      <c r="D147" s="53" t="s">
        <v>1227</v>
      </c>
      <c r="E147" s="54">
        <v>0.33</v>
      </c>
      <c r="F147" s="52">
        <v>34.5</v>
      </c>
      <c r="G147" s="55" t="s">
        <v>734</v>
      </c>
      <c r="H147" s="56"/>
      <c r="I147" s="57">
        <v>249000</v>
      </c>
      <c r="J147" s="43"/>
    </row>
    <row r="148" spans="1:10" ht="12.75" customHeight="1">
      <c r="A148" s="59" t="s">
        <v>1555</v>
      </c>
      <c r="B148" s="52">
        <v>11.2</v>
      </c>
      <c r="C148" s="52">
        <v>12.5</v>
      </c>
      <c r="D148" s="53" t="s">
        <v>1247</v>
      </c>
      <c r="E148" s="54">
        <v>0.42499999999999999</v>
      </c>
      <c r="F148" s="52">
        <v>41.5</v>
      </c>
      <c r="G148" s="55" t="s">
        <v>734</v>
      </c>
      <c r="H148" s="56"/>
      <c r="I148" s="57">
        <v>274000</v>
      </c>
      <c r="J148" s="43"/>
    </row>
    <row r="149" spans="1:10" ht="12.75" customHeight="1">
      <c r="A149" s="59" t="s">
        <v>2152</v>
      </c>
      <c r="B149" s="52">
        <v>12.5</v>
      </c>
      <c r="C149" s="52">
        <v>14</v>
      </c>
      <c r="D149" s="53" t="s">
        <v>1248</v>
      </c>
      <c r="E149" s="54">
        <v>0.42499999999999999</v>
      </c>
      <c r="F149" s="52">
        <v>43.5</v>
      </c>
      <c r="G149" s="55" t="s">
        <v>734</v>
      </c>
      <c r="H149" s="56"/>
      <c r="I149" s="57">
        <v>279000</v>
      </c>
      <c r="J149" s="43"/>
    </row>
    <row r="150" spans="1:10" ht="12.75" customHeight="1">
      <c r="A150" s="59" t="s">
        <v>1556</v>
      </c>
      <c r="B150" s="52">
        <v>14</v>
      </c>
      <c r="C150" s="52">
        <v>16</v>
      </c>
      <c r="D150" s="53" t="s">
        <v>1248</v>
      </c>
      <c r="E150" s="54">
        <v>0.42499999999999999</v>
      </c>
      <c r="F150" s="52">
        <v>43.5</v>
      </c>
      <c r="G150" s="55" t="s">
        <v>734</v>
      </c>
      <c r="H150" s="56"/>
      <c r="I150" s="57">
        <v>282000</v>
      </c>
      <c r="J150" s="43"/>
    </row>
    <row r="151" spans="1:10" ht="12.75" customHeight="1">
      <c r="A151" s="59" t="s">
        <v>1557</v>
      </c>
      <c r="B151" s="52">
        <v>16</v>
      </c>
      <c r="C151" s="52">
        <v>18</v>
      </c>
      <c r="D151" s="53" t="s">
        <v>1249</v>
      </c>
      <c r="E151" s="54">
        <v>0.42499999999999999</v>
      </c>
      <c r="F151" s="52">
        <v>43.5</v>
      </c>
      <c r="G151" s="55" t="s">
        <v>734</v>
      </c>
      <c r="H151" s="56"/>
      <c r="I151" s="57">
        <v>301000</v>
      </c>
      <c r="J151" s="43"/>
    </row>
    <row r="152" spans="1:10" s="44" customFormat="1" ht="30" customHeight="1">
      <c r="A152" s="41" t="s">
        <v>2153</v>
      </c>
      <c r="B152" s="41"/>
      <c r="C152" s="41"/>
      <c r="D152" s="41"/>
      <c r="E152" s="41"/>
      <c r="F152" s="41"/>
      <c r="G152" s="41"/>
      <c r="H152" s="41"/>
      <c r="I152" s="42"/>
      <c r="J152" s="43"/>
    </row>
    <row r="153" spans="1:10" ht="54" customHeight="1">
      <c r="A153" s="72"/>
      <c r="B153" s="73"/>
      <c r="C153" s="73"/>
      <c r="D153" s="73"/>
      <c r="E153" s="73"/>
      <c r="F153" s="74"/>
      <c r="G153" s="72"/>
      <c r="H153" s="49" t="s">
        <v>1810</v>
      </c>
      <c r="I153" s="50"/>
      <c r="J153" s="43"/>
    </row>
    <row r="154" spans="1:10" ht="12.75" customHeight="1">
      <c r="A154" s="59" t="s">
        <v>1741</v>
      </c>
      <c r="B154" s="52">
        <v>5.6</v>
      </c>
      <c r="C154" s="85">
        <v>6.3</v>
      </c>
      <c r="D154" s="53" t="s">
        <v>1671</v>
      </c>
      <c r="E154" s="54">
        <v>0.38800000000000001</v>
      </c>
      <c r="F154" s="52">
        <v>38.5</v>
      </c>
      <c r="G154" s="55" t="s">
        <v>734</v>
      </c>
      <c r="H154" s="56"/>
      <c r="I154" s="57">
        <v>219000</v>
      </c>
      <c r="J154" s="43"/>
    </row>
    <row r="155" spans="1:10" ht="12.75" customHeight="1">
      <c r="A155" s="59" t="s">
        <v>1742</v>
      </c>
      <c r="B155" s="52">
        <v>7.1</v>
      </c>
      <c r="C155" s="52">
        <v>8</v>
      </c>
      <c r="D155" s="53" t="s">
        <v>1671</v>
      </c>
      <c r="E155" s="54">
        <v>0.38800000000000001</v>
      </c>
      <c r="F155" s="52">
        <v>38.5</v>
      </c>
      <c r="G155" s="55" t="s">
        <v>734</v>
      </c>
      <c r="H155" s="56"/>
      <c r="I155" s="57">
        <v>222000</v>
      </c>
      <c r="J155" s="43"/>
    </row>
    <row r="156" spans="1:10" ht="12.75" customHeight="1">
      <c r="A156" s="59" t="s">
        <v>1743</v>
      </c>
      <c r="B156" s="52">
        <v>8</v>
      </c>
      <c r="C156" s="52">
        <v>9</v>
      </c>
      <c r="D156" s="53" t="s">
        <v>1671</v>
      </c>
      <c r="E156" s="54">
        <v>0.38800000000000001</v>
      </c>
      <c r="F156" s="52">
        <v>38.5</v>
      </c>
      <c r="G156" s="55" t="s">
        <v>734</v>
      </c>
      <c r="H156" s="56"/>
      <c r="I156" s="57">
        <v>234000</v>
      </c>
      <c r="J156" s="43"/>
    </row>
    <row r="157" spans="1:10" ht="12.75" customHeight="1">
      <c r="A157" s="59" t="s">
        <v>1744</v>
      </c>
      <c r="B157" s="52">
        <v>9</v>
      </c>
      <c r="C157" s="52">
        <v>10</v>
      </c>
      <c r="D157" s="53" t="s">
        <v>1672</v>
      </c>
      <c r="E157" s="54">
        <v>0.38800000000000001</v>
      </c>
      <c r="F157" s="52">
        <v>48.5</v>
      </c>
      <c r="G157" s="55" t="s">
        <v>734</v>
      </c>
      <c r="H157" s="56"/>
      <c r="I157" s="57">
        <v>254000</v>
      </c>
      <c r="J157" s="43"/>
    </row>
    <row r="158" spans="1:10" ht="12.75" customHeight="1">
      <c r="A158" s="59" t="s">
        <v>1745</v>
      </c>
      <c r="B158" s="52">
        <v>11.2</v>
      </c>
      <c r="C158" s="52">
        <v>12.5</v>
      </c>
      <c r="D158" s="53" t="s">
        <v>1757</v>
      </c>
      <c r="E158" s="54">
        <v>0.5</v>
      </c>
      <c r="F158" s="52">
        <v>50.5</v>
      </c>
      <c r="G158" s="55" t="s">
        <v>734</v>
      </c>
      <c r="H158" s="56"/>
      <c r="I158" s="57">
        <v>293000</v>
      </c>
      <c r="J158" s="43"/>
    </row>
    <row r="159" spans="1:10" ht="12.75" customHeight="1">
      <c r="A159" s="59" t="s">
        <v>1746</v>
      </c>
      <c r="B159" s="52">
        <v>12.5</v>
      </c>
      <c r="C159" s="52">
        <v>14</v>
      </c>
      <c r="D159" s="53" t="s">
        <v>1758</v>
      </c>
      <c r="E159" s="54">
        <v>0.5</v>
      </c>
      <c r="F159" s="52">
        <v>50.5</v>
      </c>
      <c r="G159" s="55" t="s">
        <v>734</v>
      </c>
      <c r="H159" s="56"/>
      <c r="I159" s="57">
        <v>294000</v>
      </c>
      <c r="J159" s="43"/>
    </row>
    <row r="160" spans="1:10" ht="12.75" customHeight="1">
      <c r="A160" s="59" t="s">
        <v>1747</v>
      </c>
      <c r="B160" s="52">
        <v>14</v>
      </c>
      <c r="C160" s="52">
        <v>16</v>
      </c>
      <c r="D160" s="53" t="s">
        <v>1759</v>
      </c>
      <c r="E160" s="54">
        <v>0.5</v>
      </c>
      <c r="F160" s="52">
        <v>50.5</v>
      </c>
      <c r="G160" s="55" t="s">
        <v>734</v>
      </c>
      <c r="H160" s="56"/>
      <c r="I160" s="57">
        <v>306000</v>
      </c>
      <c r="J160" s="43"/>
    </row>
    <row r="161" spans="1:10" ht="12.75" customHeight="1">
      <c r="A161" s="59" t="s">
        <v>1748</v>
      </c>
      <c r="B161" s="52">
        <v>16</v>
      </c>
      <c r="C161" s="52">
        <v>18</v>
      </c>
      <c r="D161" s="53" t="s">
        <v>1673</v>
      </c>
      <c r="E161" s="54">
        <v>0.5</v>
      </c>
      <c r="F161" s="52">
        <v>50.5</v>
      </c>
      <c r="G161" s="55" t="s">
        <v>734</v>
      </c>
      <c r="H161" s="56"/>
      <c r="I161" s="57">
        <v>322000</v>
      </c>
      <c r="J161" s="43"/>
    </row>
    <row r="162" spans="1:10" ht="12.75" customHeight="1">
      <c r="A162" s="59" t="s">
        <v>1749</v>
      </c>
      <c r="B162" s="52">
        <v>20</v>
      </c>
      <c r="C162" s="52">
        <v>22.5</v>
      </c>
      <c r="D162" s="53" t="s">
        <v>1760</v>
      </c>
      <c r="E162" s="54">
        <v>1.1839999999999999</v>
      </c>
      <c r="F162" s="52">
        <v>150</v>
      </c>
      <c r="G162" s="55" t="s">
        <v>734</v>
      </c>
      <c r="H162" s="56"/>
      <c r="I162" s="57">
        <v>432000</v>
      </c>
      <c r="J162" s="43"/>
    </row>
    <row r="163" spans="1:10" ht="12.75" customHeight="1">
      <c r="A163" s="59" t="s">
        <v>1750</v>
      </c>
      <c r="B163" s="52">
        <v>22.4</v>
      </c>
      <c r="C163" s="52">
        <v>25</v>
      </c>
      <c r="D163" s="53" t="s">
        <v>1760</v>
      </c>
      <c r="E163" s="54">
        <v>1.1839999999999999</v>
      </c>
      <c r="F163" s="52">
        <v>150</v>
      </c>
      <c r="G163" s="55" t="s">
        <v>734</v>
      </c>
      <c r="H163" s="56"/>
      <c r="I163" s="57">
        <v>446000</v>
      </c>
      <c r="J163" s="43"/>
    </row>
    <row r="164" spans="1:10" ht="12.75" customHeight="1">
      <c r="A164" s="59" t="s">
        <v>1751</v>
      </c>
      <c r="B164" s="52">
        <v>25.2</v>
      </c>
      <c r="C164" s="52">
        <v>26</v>
      </c>
      <c r="D164" s="53" t="s">
        <v>1760</v>
      </c>
      <c r="E164" s="54">
        <v>1.1839999999999999</v>
      </c>
      <c r="F164" s="52">
        <v>150</v>
      </c>
      <c r="G164" s="55" t="s">
        <v>734</v>
      </c>
      <c r="H164" s="56"/>
      <c r="I164" s="57">
        <v>450000</v>
      </c>
      <c r="J164" s="43"/>
    </row>
    <row r="165" spans="1:10" ht="12.75" customHeight="1">
      <c r="A165" s="59" t="s">
        <v>1752</v>
      </c>
      <c r="B165" s="52">
        <v>28</v>
      </c>
      <c r="C165" s="52">
        <v>31.5</v>
      </c>
      <c r="D165" s="53" t="s">
        <v>1760</v>
      </c>
      <c r="E165" s="54">
        <v>1.1839999999999999</v>
      </c>
      <c r="F165" s="52">
        <v>150</v>
      </c>
      <c r="G165" s="55" t="s">
        <v>734</v>
      </c>
      <c r="H165" s="56"/>
      <c r="I165" s="57">
        <v>456000</v>
      </c>
      <c r="J165" s="43"/>
    </row>
    <row r="166" spans="1:10" ht="12.75" customHeight="1">
      <c r="A166" s="59" t="s">
        <v>1753</v>
      </c>
      <c r="B166" s="52">
        <v>33.5</v>
      </c>
      <c r="C166" s="52">
        <v>38</v>
      </c>
      <c r="D166" s="53" t="s">
        <v>1761</v>
      </c>
      <c r="E166" s="54">
        <v>1.1839999999999999</v>
      </c>
      <c r="F166" s="52">
        <v>153</v>
      </c>
      <c r="G166" s="55" t="s">
        <v>734</v>
      </c>
      <c r="H166" s="56"/>
      <c r="I166" s="57">
        <v>651000</v>
      </c>
      <c r="J166" s="43"/>
    </row>
    <row r="167" spans="1:10" ht="12.75" customHeight="1">
      <c r="A167" s="59" t="s">
        <v>1754</v>
      </c>
      <c r="B167" s="52">
        <v>40</v>
      </c>
      <c r="C167" s="52">
        <v>45</v>
      </c>
      <c r="D167" s="53" t="s">
        <v>1762</v>
      </c>
      <c r="E167" s="54">
        <v>1.61</v>
      </c>
      <c r="F167" s="52">
        <v>204</v>
      </c>
      <c r="G167" s="55" t="s">
        <v>734</v>
      </c>
      <c r="H167" s="56"/>
      <c r="I167" s="57">
        <v>1013000</v>
      </c>
      <c r="J167" s="43"/>
    </row>
    <row r="168" spans="1:10" ht="12.75" customHeight="1">
      <c r="A168" s="59" t="s">
        <v>1755</v>
      </c>
      <c r="B168" s="52">
        <v>45</v>
      </c>
      <c r="C168" s="52">
        <v>56</v>
      </c>
      <c r="D168" s="53" t="s">
        <v>1762</v>
      </c>
      <c r="E168" s="54">
        <v>1.61</v>
      </c>
      <c r="F168" s="52">
        <v>204</v>
      </c>
      <c r="G168" s="55" t="s">
        <v>734</v>
      </c>
      <c r="H168" s="56"/>
      <c r="I168" s="57">
        <v>1060000</v>
      </c>
      <c r="J168" s="43"/>
    </row>
    <row r="169" spans="1:10" ht="12.75" customHeight="1">
      <c r="A169" s="59" t="s">
        <v>1756</v>
      </c>
      <c r="B169" s="52">
        <v>56</v>
      </c>
      <c r="C169" s="52">
        <v>63</v>
      </c>
      <c r="D169" s="53" t="s">
        <v>1763</v>
      </c>
      <c r="E169" s="54">
        <v>1.61</v>
      </c>
      <c r="F169" s="52">
        <v>208</v>
      </c>
      <c r="G169" s="55" t="s">
        <v>734</v>
      </c>
      <c r="H169" s="56"/>
      <c r="I169" s="57">
        <v>1112000</v>
      </c>
      <c r="J169" s="43"/>
    </row>
    <row r="170" spans="1:10" s="44" customFormat="1" ht="30" customHeight="1">
      <c r="A170" s="41" t="s">
        <v>2154</v>
      </c>
      <c r="B170" s="41"/>
      <c r="C170" s="41"/>
      <c r="D170" s="41"/>
      <c r="E170" s="41"/>
      <c r="F170" s="41"/>
      <c r="G170" s="41"/>
      <c r="H170" s="41"/>
      <c r="I170" s="42"/>
      <c r="J170" s="43"/>
    </row>
    <row r="171" spans="1:10" ht="58.5" customHeight="1">
      <c r="A171" s="72"/>
      <c r="B171" s="73"/>
      <c r="C171" s="73"/>
      <c r="D171" s="73"/>
      <c r="E171" s="73"/>
      <c r="F171" s="74"/>
      <c r="G171" s="72"/>
      <c r="H171" s="49" t="s">
        <v>1810</v>
      </c>
      <c r="I171" s="50"/>
      <c r="J171" s="43"/>
    </row>
    <row r="172" spans="1:10" ht="12.75" customHeight="1">
      <c r="A172" s="59" t="s">
        <v>1558</v>
      </c>
      <c r="B172" s="52">
        <v>1.5</v>
      </c>
      <c r="C172" s="52">
        <v>1.7</v>
      </c>
      <c r="D172" s="53" t="s">
        <v>1250</v>
      </c>
      <c r="E172" s="54">
        <v>0.13900000000000001</v>
      </c>
      <c r="F172" s="76">
        <v>12.8</v>
      </c>
      <c r="G172" s="55" t="s">
        <v>734</v>
      </c>
      <c r="H172" s="56"/>
      <c r="I172" s="57">
        <v>122000</v>
      </c>
      <c r="J172" s="43"/>
    </row>
    <row r="173" spans="1:10" ht="12.75" customHeight="1">
      <c r="A173" s="59" t="s">
        <v>1559</v>
      </c>
      <c r="B173" s="52">
        <v>2.2000000000000002</v>
      </c>
      <c r="C173" s="52">
        <v>2.4</v>
      </c>
      <c r="D173" s="53" t="s">
        <v>1226</v>
      </c>
      <c r="E173" s="54">
        <v>0.13900000000000001</v>
      </c>
      <c r="F173" s="76">
        <v>12.8</v>
      </c>
      <c r="G173" s="55" t="s">
        <v>734</v>
      </c>
      <c r="H173" s="56"/>
      <c r="I173" s="57">
        <v>133000</v>
      </c>
      <c r="J173" s="43"/>
    </row>
    <row r="174" spans="1:10" ht="12.75" customHeight="1">
      <c r="A174" s="59" t="s">
        <v>1560</v>
      </c>
      <c r="B174" s="52">
        <v>2.8</v>
      </c>
      <c r="C174" s="52">
        <v>3.2</v>
      </c>
      <c r="D174" s="53" t="s">
        <v>1251</v>
      </c>
      <c r="E174" s="54">
        <v>0.13900000000000001</v>
      </c>
      <c r="F174" s="76">
        <v>13.8</v>
      </c>
      <c r="G174" s="55" t="s">
        <v>734</v>
      </c>
      <c r="H174" s="56"/>
      <c r="I174" s="57">
        <v>143000</v>
      </c>
      <c r="J174" s="43"/>
    </row>
    <row r="175" spans="1:10" ht="12.75" customHeight="1">
      <c r="A175" s="59" t="s">
        <v>1561</v>
      </c>
      <c r="B175" s="52">
        <v>3.6</v>
      </c>
      <c r="C175" s="52">
        <v>4</v>
      </c>
      <c r="D175" s="53" t="s">
        <v>1251</v>
      </c>
      <c r="E175" s="54">
        <v>0.13900000000000001</v>
      </c>
      <c r="F175" s="76">
        <v>13.8</v>
      </c>
      <c r="G175" s="55" t="s">
        <v>734</v>
      </c>
      <c r="H175" s="56"/>
      <c r="I175" s="57">
        <v>158000</v>
      </c>
      <c r="J175" s="43"/>
    </row>
    <row r="176" spans="1:10" ht="12.75" customHeight="1">
      <c r="A176" s="59" t="s">
        <v>1562</v>
      </c>
      <c r="B176" s="52">
        <v>4.5</v>
      </c>
      <c r="C176" s="52">
        <v>5</v>
      </c>
      <c r="D176" s="53" t="s">
        <v>1239</v>
      </c>
      <c r="E176" s="54">
        <v>0.14899999999999999</v>
      </c>
      <c r="F176" s="76">
        <v>15.6</v>
      </c>
      <c r="G176" s="55" t="s">
        <v>734</v>
      </c>
      <c r="H176" s="56"/>
      <c r="I176" s="57">
        <v>170000</v>
      </c>
      <c r="J176" s="43"/>
    </row>
    <row r="177" spans="1:10" ht="12.75" customHeight="1">
      <c r="A177" s="59" t="s">
        <v>1563</v>
      </c>
      <c r="B177" s="52">
        <v>5.6</v>
      </c>
      <c r="C177" s="52">
        <v>6.3</v>
      </c>
      <c r="D177" s="53" t="s">
        <v>1252</v>
      </c>
      <c r="E177" s="54">
        <v>0.14899999999999999</v>
      </c>
      <c r="F177" s="76">
        <v>15.6</v>
      </c>
      <c r="G177" s="55" t="s">
        <v>734</v>
      </c>
      <c r="H177" s="56"/>
      <c r="I177" s="57">
        <v>183000</v>
      </c>
      <c r="J177" s="43"/>
    </row>
    <row r="178" spans="1:10" ht="12.75" customHeight="1">
      <c r="A178" s="84" t="s">
        <v>1653</v>
      </c>
      <c r="B178" s="52">
        <v>7.1</v>
      </c>
      <c r="C178" s="52">
        <v>8</v>
      </c>
      <c r="D178" s="53" t="s">
        <v>1655</v>
      </c>
      <c r="E178" s="54">
        <v>0.182</v>
      </c>
      <c r="F178" s="76">
        <v>18</v>
      </c>
      <c r="G178" s="55" t="s">
        <v>734</v>
      </c>
      <c r="H178" s="56"/>
      <c r="I178" s="57">
        <v>185000</v>
      </c>
      <c r="J178" s="43"/>
    </row>
    <row r="179" spans="1:10" ht="12.75" customHeight="1">
      <c r="A179" s="84" t="s">
        <v>1654</v>
      </c>
      <c r="B179" s="52">
        <v>8</v>
      </c>
      <c r="C179" s="52">
        <v>9</v>
      </c>
      <c r="D179" s="53" t="s">
        <v>1656</v>
      </c>
      <c r="E179" s="54">
        <v>0.182</v>
      </c>
      <c r="F179" s="76">
        <v>18</v>
      </c>
      <c r="G179" s="55" t="s">
        <v>734</v>
      </c>
      <c r="H179" s="56"/>
      <c r="I179" s="57">
        <v>189000</v>
      </c>
      <c r="J179" s="43"/>
    </row>
    <row r="180" spans="1:10" s="44" customFormat="1" ht="30" customHeight="1">
      <c r="A180" s="41" t="s">
        <v>2155</v>
      </c>
      <c r="B180" s="41"/>
      <c r="C180" s="41"/>
      <c r="D180" s="41"/>
      <c r="E180" s="41"/>
      <c r="F180" s="41"/>
      <c r="G180" s="41"/>
      <c r="H180" s="41"/>
      <c r="I180" s="42"/>
      <c r="J180" s="43"/>
    </row>
    <row r="181" spans="1:10" ht="57" customHeight="1">
      <c r="A181" s="72"/>
      <c r="B181" s="73"/>
      <c r="C181" s="73"/>
      <c r="D181" s="73"/>
      <c r="E181" s="73"/>
      <c r="F181" s="74"/>
      <c r="G181" s="72"/>
      <c r="H181" s="49" t="s">
        <v>1810</v>
      </c>
      <c r="I181" s="50"/>
      <c r="J181" s="43"/>
    </row>
    <row r="182" spans="1:10" ht="12.75" customHeight="1">
      <c r="A182" s="59" t="s">
        <v>1657</v>
      </c>
      <c r="B182" s="52">
        <v>1.5</v>
      </c>
      <c r="C182" s="52">
        <v>1.7</v>
      </c>
      <c r="D182" s="53" t="s">
        <v>1250</v>
      </c>
      <c r="E182" s="54">
        <v>0.13900000000000001</v>
      </c>
      <c r="F182" s="76">
        <v>12.8</v>
      </c>
      <c r="G182" s="55" t="s">
        <v>734</v>
      </c>
      <c r="H182" s="56"/>
      <c r="I182" s="57">
        <v>127000</v>
      </c>
      <c r="J182" s="43"/>
    </row>
    <row r="183" spans="1:10" ht="12.75" customHeight="1">
      <c r="A183" s="59" t="s">
        <v>1658</v>
      </c>
      <c r="B183" s="52">
        <v>2.2000000000000002</v>
      </c>
      <c r="C183" s="52">
        <v>2.4</v>
      </c>
      <c r="D183" s="53" t="s">
        <v>1226</v>
      </c>
      <c r="E183" s="54">
        <v>0.13900000000000001</v>
      </c>
      <c r="F183" s="76">
        <v>12.8</v>
      </c>
      <c r="G183" s="55" t="s">
        <v>734</v>
      </c>
      <c r="H183" s="56"/>
      <c r="I183" s="57">
        <v>146000</v>
      </c>
      <c r="J183" s="43"/>
    </row>
    <row r="184" spans="1:10" ht="12.75" customHeight="1">
      <c r="A184" s="59" t="s">
        <v>1659</v>
      </c>
      <c r="B184" s="52">
        <v>2.8</v>
      </c>
      <c r="C184" s="52">
        <v>3.2</v>
      </c>
      <c r="D184" s="53" t="s">
        <v>1251</v>
      </c>
      <c r="E184" s="54">
        <v>0.13900000000000001</v>
      </c>
      <c r="F184" s="76">
        <v>13.8</v>
      </c>
      <c r="G184" s="55" t="s">
        <v>734</v>
      </c>
      <c r="H184" s="56"/>
      <c r="I184" s="57">
        <v>152000</v>
      </c>
      <c r="J184" s="43"/>
    </row>
    <row r="185" spans="1:10" ht="12.75" customHeight="1">
      <c r="A185" s="59" t="s">
        <v>1660</v>
      </c>
      <c r="B185" s="52">
        <v>3.6</v>
      </c>
      <c r="C185" s="52">
        <v>4</v>
      </c>
      <c r="D185" s="53" t="s">
        <v>1251</v>
      </c>
      <c r="E185" s="54">
        <v>0.13900000000000001</v>
      </c>
      <c r="F185" s="76">
        <v>13.8</v>
      </c>
      <c r="G185" s="55" t="s">
        <v>734</v>
      </c>
      <c r="H185" s="56"/>
      <c r="I185" s="57">
        <v>163000</v>
      </c>
      <c r="J185" s="43"/>
    </row>
    <row r="186" spans="1:10" ht="12.75" customHeight="1">
      <c r="A186" s="59" t="s">
        <v>1661</v>
      </c>
      <c r="B186" s="52">
        <v>4.5</v>
      </c>
      <c r="C186" s="52">
        <v>5</v>
      </c>
      <c r="D186" s="53" t="s">
        <v>1239</v>
      </c>
      <c r="E186" s="54">
        <v>0.14899999999999999</v>
      </c>
      <c r="F186" s="76">
        <v>15.6</v>
      </c>
      <c r="G186" s="55" t="s">
        <v>734</v>
      </c>
      <c r="H186" s="56"/>
      <c r="I186" s="57">
        <v>181000</v>
      </c>
      <c r="J186" s="43"/>
    </row>
    <row r="187" spans="1:10" ht="12.75" customHeight="1">
      <c r="A187" s="59" t="s">
        <v>1662</v>
      </c>
      <c r="B187" s="52">
        <v>5.6</v>
      </c>
      <c r="C187" s="52">
        <v>6.3</v>
      </c>
      <c r="D187" s="53" t="s">
        <v>1252</v>
      </c>
      <c r="E187" s="54">
        <v>0.14899999999999999</v>
      </c>
      <c r="F187" s="76">
        <v>15.6</v>
      </c>
      <c r="G187" s="55" t="s">
        <v>734</v>
      </c>
      <c r="H187" s="56"/>
      <c r="I187" s="57">
        <v>186000</v>
      </c>
      <c r="J187" s="43"/>
    </row>
    <row r="188" spans="1:10" s="44" customFormat="1" ht="30" customHeight="1">
      <c r="A188" s="41" t="s">
        <v>2156</v>
      </c>
      <c r="B188" s="41"/>
      <c r="C188" s="41"/>
      <c r="D188" s="41"/>
      <c r="E188" s="41"/>
      <c r="F188" s="41"/>
      <c r="G188" s="41"/>
      <c r="H188" s="41"/>
      <c r="I188" s="42"/>
      <c r="J188" s="43"/>
    </row>
    <row r="189" spans="1:10" ht="54" customHeight="1">
      <c r="A189" s="72"/>
      <c r="B189" s="73"/>
      <c r="C189" s="73"/>
      <c r="D189" s="73"/>
      <c r="E189" s="73"/>
      <c r="F189" s="74"/>
      <c r="G189" s="72"/>
      <c r="H189" s="49" t="s">
        <v>1810</v>
      </c>
      <c r="I189" s="50"/>
      <c r="J189" s="43"/>
    </row>
    <row r="190" spans="1:10" ht="12.75" customHeight="1">
      <c r="A190" s="59" t="s">
        <v>1663</v>
      </c>
      <c r="B190" s="52">
        <v>1.8</v>
      </c>
      <c r="C190" s="52">
        <v>2.2000000000000002</v>
      </c>
      <c r="D190" s="53" t="s">
        <v>1236</v>
      </c>
      <c r="E190" s="54">
        <v>0.13900000000000001</v>
      </c>
      <c r="F190" s="76">
        <v>14.5</v>
      </c>
      <c r="G190" s="55" t="s">
        <v>734</v>
      </c>
      <c r="H190" s="56"/>
      <c r="I190" s="57">
        <v>149000</v>
      </c>
      <c r="J190" s="43"/>
    </row>
    <row r="191" spans="1:10" ht="12.75" customHeight="1">
      <c r="A191" s="59" t="s">
        <v>1664</v>
      </c>
      <c r="B191" s="52">
        <v>2.2000000000000002</v>
      </c>
      <c r="C191" s="52">
        <v>2.6</v>
      </c>
      <c r="D191" s="53" t="s">
        <v>1236</v>
      </c>
      <c r="E191" s="54">
        <v>0.13900000000000001</v>
      </c>
      <c r="F191" s="76">
        <v>14.5</v>
      </c>
      <c r="G191" s="55" t="s">
        <v>734</v>
      </c>
      <c r="H191" s="56"/>
      <c r="I191" s="57">
        <v>159000</v>
      </c>
      <c r="J191" s="43"/>
    </row>
    <row r="192" spans="1:10" ht="12.75" customHeight="1">
      <c r="A192" s="59" t="s">
        <v>1665</v>
      </c>
      <c r="B192" s="52">
        <v>2.8</v>
      </c>
      <c r="C192" s="52">
        <v>3.2</v>
      </c>
      <c r="D192" s="53" t="s">
        <v>1670</v>
      </c>
      <c r="E192" s="54">
        <v>0.13900000000000001</v>
      </c>
      <c r="F192" s="76">
        <v>14.8</v>
      </c>
      <c r="G192" s="55" t="s">
        <v>734</v>
      </c>
      <c r="H192" s="56"/>
      <c r="I192" s="57">
        <v>172000</v>
      </c>
      <c r="J192" s="43"/>
    </row>
    <row r="193" spans="1:10" ht="12.75" customHeight="1">
      <c r="A193" s="59" t="s">
        <v>1666</v>
      </c>
      <c r="B193" s="52">
        <v>3.6</v>
      </c>
      <c r="C193" s="52">
        <v>4</v>
      </c>
      <c r="D193" s="53" t="s">
        <v>1671</v>
      </c>
      <c r="E193" s="54">
        <v>0.13900000000000001</v>
      </c>
      <c r="F193" s="76">
        <v>14.8</v>
      </c>
      <c r="G193" s="55" t="s">
        <v>734</v>
      </c>
      <c r="H193" s="56"/>
      <c r="I193" s="57">
        <v>179000</v>
      </c>
      <c r="J193" s="43"/>
    </row>
    <row r="194" spans="1:10" ht="12.75" customHeight="1">
      <c r="A194" s="59" t="s">
        <v>1667</v>
      </c>
      <c r="B194" s="52">
        <v>4.5</v>
      </c>
      <c r="C194" s="52">
        <v>5</v>
      </c>
      <c r="D194" s="53" t="s">
        <v>1672</v>
      </c>
      <c r="E194" s="54">
        <v>0.20399999999999999</v>
      </c>
      <c r="F194" s="76">
        <v>20.2</v>
      </c>
      <c r="G194" s="55" t="s">
        <v>734</v>
      </c>
      <c r="H194" s="56"/>
      <c r="I194" s="57">
        <v>184000</v>
      </c>
      <c r="J194" s="43"/>
    </row>
    <row r="195" spans="1:10" ht="12.75" customHeight="1">
      <c r="A195" s="59" t="s">
        <v>1668</v>
      </c>
      <c r="B195" s="52">
        <v>5.6</v>
      </c>
      <c r="C195" s="52">
        <v>6.3</v>
      </c>
      <c r="D195" s="53" t="s">
        <v>1231</v>
      </c>
      <c r="E195" s="54">
        <v>0.20399999999999999</v>
      </c>
      <c r="F195" s="76">
        <v>20.2</v>
      </c>
      <c r="G195" s="55" t="s">
        <v>734</v>
      </c>
      <c r="H195" s="56"/>
      <c r="I195" s="57">
        <v>191000</v>
      </c>
      <c r="J195" s="43"/>
    </row>
    <row r="196" spans="1:10" ht="12.75" customHeight="1">
      <c r="A196" s="84" t="s">
        <v>1669</v>
      </c>
      <c r="B196" s="52">
        <v>7.1</v>
      </c>
      <c r="C196" s="52">
        <v>8</v>
      </c>
      <c r="D196" s="53" t="s">
        <v>1673</v>
      </c>
      <c r="E196" s="54">
        <v>0.20399999999999999</v>
      </c>
      <c r="F196" s="76">
        <v>21.4</v>
      </c>
      <c r="G196" s="55" t="s">
        <v>734</v>
      </c>
      <c r="H196" s="56"/>
      <c r="I196" s="57">
        <v>197000</v>
      </c>
      <c r="J196" s="43"/>
    </row>
    <row r="197" spans="1:10" ht="22.5" customHeight="1">
      <c r="A197" s="80" t="s">
        <v>2146</v>
      </c>
      <c r="B197" s="80"/>
      <c r="C197" s="80"/>
      <c r="D197" s="80"/>
      <c r="E197" s="80"/>
      <c r="F197" s="80"/>
      <c r="G197" s="80"/>
      <c r="H197" s="80"/>
      <c r="I197" s="81"/>
      <c r="J197" s="43"/>
    </row>
    <row r="198" spans="1:10" ht="31.5" customHeight="1">
      <c r="A198" s="51" t="s">
        <v>1674</v>
      </c>
      <c r="B198" s="845" t="s">
        <v>2157</v>
      </c>
      <c r="C198" s="845"/>
      <c r="D198" s="845"/>
      <c r="E198" s="54">
        <v>6.8000000000000005E-2</v>
      </c>
      <c r="F198" s="62">
        <v>4.7</v>
      </c>
      <c r="G198" s="55" t="s">
        <v>734</v>
      </c>
      <c r="H198" s="56"/>
      <c r="I198" s="57">
        <v>25000</v>
      </c>
      <c r="J198" s="43"/>
    </row>
    <row r="199" spans="1:10" ht="31.5" customHeight="1">
      <c r="A199" s="84" t="s">
        <v>1675</v>
      </c>
      <c r="B199" s="845" t="s">
        <v>2158</v>
      </c>
      <c r="C199" s="845"/>
      <c r="D199" s="845"/>
      <c r="E199" s="54">
        <v>7.4999999999999997E-2</v>
      </c>
      <c r="F199" s="62">
        <v>5.6</v>
      </c>
      <c r="G199" s="55" t="s">
        <v>734</v>
      </c>
      <c r="H199" s="56"/>
      <c r="I199" s="57">
        <v>43000</v>
      </c>
      <c r="J199" s="43"/>
    </row>
    <row r="200" spans="1:10" s="44" customFormat="1" ht="30" customHeight="1">
      <c r="A200" s="41" t="s">
        <v>2159</v>
      </c>
      <c r="B200" s="41"/>
      <c r="C200" s="41"/>
      <c r="D200" s="41"/>
      <c r="E200" s="41"/>
      <c r="F200" s="41"/>
      <c r="G200" s="41"/>
      <c r="H200" s="41"/>
      <c r="I200" s="42"/>
      <c r="J200" s="43"/>
    </row>
    <row r="201" spans="1:10" ht="58.5" customHeight="1">
      <c r="A201" s="72"/>
      <c r="B201" s="73"/>
      <c r="C201" s="73"/>
      <c r="D201" s="73"/>
      <c r="E201" s="73"/>
      <c r="F201" s="74"/>
      <c r="G201" s="72"/>
      <c r="H201" s="49" t="s">
        <v>1810</v>
      </c>
      <c r="I201" s="50"/>
      <c r="J201" s="43"/>
    </row>
    <row r="202" spans="1:10" ht="12.75" customHeight="1">
      <c r="A202" s="59" t="s">
        <v>1676</v>
      </c>
      <c r="B202" s="52">
        <v>2.2000000000000002</v>
      </c>
      <c r="C202" s="52">
        <v>2.6</v>
      </c>
      <c r="D202" s="53" t="s">
        <v>1244</v>
      </c>
      <c r="E202" s="54">
        <v>0.36599999999999999</v>
      </c>
      <c r="F202" s="76">
        <v>36.299999999999997</v>
      </c>
      <c r="G202" s="55" t="s">
        <v>734</v>
      </c>
      <c r="H202" s="56"/>
      <c r="I202" s="57">
        <v>186000</v>
      </c>
      <c r="J202" s="43"/>
    </row>
    <row r="203" spans="1:10" ht="12.75" customHeight="1">
      <c r="A203" s="59" t="s">
        <v>1677</v>
      </c>
      <c r="B203" s="52">
        <v>2.8</v>
      </c>
      <c r="C203" s="52">
        <v>3.2</v>
      </c>
      <c r="D203" s="53" t="s">
        <v>1244</v>
      </c>
      <c r="E203" s="54">
        <v>0.36599999999999999</v>
      </c>
      <c r="F203" s="76">
        <v>36.299999999999997</v>
      </c>
      <c r="G203" s="55" t="s">
        <v>734</v>
      </c>
      <c r="H203" s="56"/>
      <c r="I203" s="57">
        <v>198000</v>
      </c>
      <c r="J203" s="43"/>
    </row>
    <row r="204" spans="1:10" ht="12.75" customHeight="1">
      <c r="A204" s="59" t="s">
        <v>1678</v>
      </c>
      <c r="B204" s="52">
        <v>3.6</v>
      </c>
      <c r="C204" s="52">
        <v>4</v>
      </c>
      <c r="D204" s="53" t="s">
        <v>1682</v>
      </c>
      <c r="E204" s="54">
        <v>0.36599999999999999</v>
      </c>
      <c r="F204" s="76">
        <v>36.299999999999997</v>
      </c>
      <c r="G204" s="55" t="s">
        <v>734</v>
      </c>
      <c r="H204" s="56"/>
      <c r="I204" s="57">
        <v>210000</v>
      </c>
      <c r="J204" s="43"/>
    </row>
    <row r="205" spans="1:10" ht="12.75" customHeight="1">
      <c r="A205" s="59" t="s">
        <v>1679</v>
      </c>
      <c r="B205" s="52">
        <v>4.5</v>
      </c>
      <c r="C205" s="52">
        <v>5</v>
      </c>
      <c r="D205" s="53" t="s">
        <v>1670</v>
      </c>
      <c r="E205" s="54">
        <v>0.36599999999999999</v>
      </c>
      <c r="F205" s="76">
        <v>38.200000000000003</v>
      </c>
      <c r="G205" s="55" t="s">
        <v>734</v>
      </c>
      <c r="H205" s="56"/>
      <c r="I205" s="57">
        <v>214000</v>
      </c>
      <c r="J205" s="43"/>
    </row>
    <row r="206" spans="1:10" ht="12.75" customHeight="1">
      <c r="A206" s="59" t="s">
        <v>1680</v>
      </c>
      <c r="B206" s="52">
        <v>5.6</v>
      </c>
      <c r="C206" s="52">
        <v>6.3</v>
      </c>
      <c r="D206" s="53" t="s">
        <v>1683</v>
      </c>
      <c r="E206" s="54">
        <v>0.36599999999999999</v>
      </c>
      <c r="F206" s="76">
        <v>38.200000000000003</v>
      </c>
      <c r="G206" s="55" t="s">
        <v>734</v>
      </c>
      <c r="H206" s="56"/>
      <c r="I206" s="57">
        <v>218000</v>
      </c>
      <c r="J206" s="43"/>
    </row>
    <row r="207" spans="1:10" ht="12.75" customHeight="1">
      <c r="A207" s="84" t="s">
        <v>1681</v>
      </c>
      <c r="B207" s="52">
        <v>7.1</v>
      </c>
      <c r="C207" s="52">
        <v>8</v>
      </c>
      <c r="D207" s="53" t="s">
        <v>1684</v>
      </c>
      <c r="E207" s="54">
        <v>0.36599999999999999</v>
      </c>
      <c r="F207" s="76">
        <v>38.200000000000003</v>
      </c>
      <c r="G207" s="55" t="s">
        <v>734</v>
      </c>
      <c r="H207" s="56"/>
      <c r="I207" s="57">
        <v>229000</v>
      </c>
      <c r="J207" s="43"/>
    </row>
    <row r="208" spans="1:10" ht="23.25" customHeight="1">
      <c r="A208" s="80" t="s">
        <v>2146</v>
      </c>
      <c r="B208" s="80"/>
      <c r="C208" s="80"/>
      <c r="D208" s="80"/>
      <c r="E208" s="80"/>
      <c r="F208" s="80"/>
      <c r="G208" s="80"/>
      <c r="H208" s="80"/>
      <c r="I208" s="81"/>
      <c r="J208" s="43"/>
    </row>
    <row r="209" spans="1:10" ht="23.25" customHeight="1">
      <c r="A209" s="51" t="s">
        <v>1685</v>
      </c>
      <c r="B209" s="845" t="s">
        <v>1686</v>
      </c>
      <c r="C209" s="845"/>
      <c r="D209" s="845"/>
      <c r="E209" s="54">
        <v>0.152</v>
      </c>
      <c r="F209" s="62">
        <v>15</v>
      </c>
      <c r="G209" s="55" t="s">
        <v>734</v>
      </c>
      <c r="H209" s="56"/>
      <c r="I209" s="57">
        <v>66000</v>
      </c>
      <c r="J209" s="43"/>
    </row>
    <row r="210" spans="1:10" s="44" customFormat="1" ht="30" customHeight="1">
      <c r="A210" s="41" t="s">
        <v>2160</v>
      </c>
      <c r="B210" s="41"/>
      <c r="C210" s="41"/>
      <c r="D210" s="41"/>
      <c r="E210" s="41"/>
      <c r="F210" s="41"/>
      <c r="G210" s="41"/>
      <c r="H210" s="41"/>
      <c r="I210" s="42"/>
      <c r="J210" s="43"/>
    </row>
    <row r="211" spans="1:10" ht="52.5" customHeight="1">
      <c r="A211" s="72"/>
      <c r="B211" s="73"/>
      <c r="C211" s="73"/>
      <c r="D211" s="73"/>
      <c r="E211" s="73"/>
      <c r="F211" s="74"/>
      <c r="G211" s="72"/>
      <c r="H211" s="49" t="s">
        <v>1810</v>
      </c>
      <c r="I211" s="50"/>
      <c r="J211" s="43"/>
    </row>
    <row r="212" spans="1:10" ht="12.75" customHeight="1">
      <c r="A212" s="59" t="s">
        <v>1687</v>
      </c>
      <c r="B212" s="52">
        <v>2.2000000000000002</v>
      </c>
      <c r="C212" s="52">
        <v>2.4</v>
      </c>
      <c r="D212" s="53" t="s">
        <v>1694</v>
      </c>
      <c r="E212" s="54">
        <v>0.13900000000000001</v>
      </c>
      <c r="F212" s="76">
        <v>20</v>
      </c>
      <c r="G212" s="55" t="s">
        <v>734</v>
      </c>
      <c r="H212" s="56"/>
      <c r="I212" s="57">
        <v>175000</v>
      </c>
      <c r="J212" s="43"/>
    </row>
    <row r="213" spans="1:10" ht="12.75" customHeight="1">
      <c r="A213" s="59" t="s">
        <v>1688</v>
      </c>
      <c r="B213" s="52">
        <v>2.8</v>
      </c>
      <c r="C213" s="52">
        <v>3.2</v>
      </c>
      <c r="D213" s="53" t="s">
        <v>1694</v>
      </c>
      <c r="E213" s="54">
        <v>0.13900000000000001</v>
      </c>
      <c r="F213" s="76">
        <v>20</v>
      </c>
      <c r="G213" s="55" t="s">
        <v>734</v>
      </c>
      <c r="H213" s="56"/>
      <c r="I213" s="57">
        <v>177000</v>
      </c>
      <c r="J213" s="43"/>
    </row>
    <row r="214" spans="1:10" ht="12.75" customHeight="1">
      <c r="A214" s="59" t="s">
        <v>1689</v>
      </c>
      <c r="B214" s="52">
        <v>3.6</v>
      </c>
      <c r="C214" s="52">
        <v>4</v>
      </c>
      <c r="D214" s="53" t="s">
        <v>1695</v>
      </c>
      <c r="E214" s="54">
        <v>0.13900000000000001</v>
      </c>
      <c r="F214" s="76">
        <v>20.7</v>
      </c>
      <c r="G214" s="55" t="s">
        <v>734</v>
      </c>
      <c r="H214" s="56"/>
      <c r="I214" s="57">
        <v>198000</v>
      </c>
      <c r="J214" s="43"/>
    </row>
    <row r="215" spans="1:10" ht="12.75" customHeight="1">
      <c r="A215" s="59" t="s">
        <v>1690</v>
      </c>
      <c r="B215" s="52">
        <v>4.5</v>
      </c>
      <c r="C215" s="52">
        <v>5</v>
      </c>
      <c r="D215" s="53" t="s">
        <v>1670</v>
      </c>
      <c r="E215" s="54">
        <v>0.17100000000000001</v>
      </c>
      <c r="F215" s="76">
        <v>24.4</v>
      </c>
      <c r="G215" s="55" t="s">
        <v>734</v>
      </c>
      <c r="H215" s="56"/>
      <c r="I215" s="57">
        <v>212000</v>
      </c>
      <c r="J215" s="43"/>
    </row>
    <row r="216" spans="1:10" ht="12.75" customHeight="1">
      <c r="A216" s="59" t="s">
        <v>1691</v>
      </c>
      <c r="B216" s="52">
        <v>5.6</v>
      </c>
      <c r="C216" s="52">
        <v>6.3</v>
      </c>
      <c r="D216" s="53" t="s">
        <v>1696</v>
      </c>
      <c r="E216" s="54">
        <v>0.22</v>
      </c>
      <c r="F216" s="76">
        <v>30</v>
      </c>
      <c r="G216" s="55" t="s">
        <v>734</v>
      </c>
      <c r="H216" s="56"/>
      <c r="I216" s="57">
        <v>232000</v>
      </c>
      <c r="J216" s="43"/>
    </row>
    <row r="217" spans="1:10" ht="12.75" customHeight="1">
      <c r="A217" s="59" t="s">
        <v>1692</v>
      </c>
      <c r="B217" s="52">
        <v>7.1</v>
      </c>
      <c r="C217" s="52">
        <v>8</v>
      </c>
      <c r="D217" s="53" t="s">
        <v>1697</v>
      </c>
      <c r="E217" s="54">
        <v>0.22</v>
      </c>
      <c r="F217" s="76">
        <v>31.8</v>
      </c>
      <c r="G217" s="55" t="s">
        <v>734</v>
      </c>
      <c r="H217" s="56"/>
      <c r="I217" s="57">
        <v>237000</v>
      </c>
      <c r="J217" s="43"/>
    </row>
    <row r="218" spans="1:10" ht="12.75" customHeight="1">
      <c r="A218" s="84" t="s">
        <v>1693</v>
      </c>
      <c r="B218" s="52">
        <v>8</v>
      </c>
      <c r="C218" s="52">
        <v>9</v>
      </c>
      <c r="D218" s="53" t="s">
        <v>1697</v>
      </c>
      <c r="E218" s="54">
        <v>0.22</v>
      </c>
      <c r="F218" s="76">
        <v>31.8</v>
      </c>
      <c r="G218" s="55" t="s">
        <v>734</v>
      </c>
      <c r="H218" s="56"/>
      <c r="I218" s="57">
        <v>249000</v>
      </c>
      <c r="J218" s="43"/>
    </row>
    <row r="219" spans="1:10" s="44" customFormat="1" ht="30" customHeight="1">
      <c r="A219" s="41" t="s">
        <v>2161</v>
      </c>
      <c r="B219" s="41"/>
      <c r="C219" s="41"/>
      <c r="D219" s="41"/>
      <c r="E219" s="41"/>
      <c r="F219" s="41"/>
      <c r="G219" s="41"/>
      <c r="H219" s="41"/>
      <c r="I219" s="42"/>
      <c r="J219" s="43"/>
    </row>
    <row r="220" spans="1:10" ht="53.25" customHeight="1">
      <c r="A220" s="72"/>
      <c r="B220" s="73"/>
      <c r="C220" s="73"/>
      <c r="D220" s="73"/>
      <c r="E220" s="73"/>
      <c r="F220" s="74"/>
      <c r="G220" s="72"/>
      <c r="H220" s="49" t="s">
        <v>1810</v>
      </c>
      <c r="I220" s="50"/>
      <c r="J220" s="43"/>
    </row>
    <row r="221" spans="1:10" ht="12.75" customHeight="1">
      <c r="A221" s="59" t="s">
        <v>1698</v>
      </c>
      <c r="B221" s="52">
        <v>2.2000000000000002</v>
      </c>
      <c r="C221" s="52">
        <v>2.4</v>
      </c>
      <c r="D221" s="53" t="s">
        <v>1705</v>
      </c>
      <c r="E221" s="54">
        <v>0.191</v>
      </c>
      <c r="F221" s="76">
        <v>27.9</v>
      </c>
      <c r="G221" s="55" t="s">
        <v>734</v>
      </c>
      <c r="H221" s="56"/>
      <c r="I221" s="57">
        <v>197000</v>
      </c>
      <c r="J221" s="43"/>
    </row>
    <row r="222" spans="1:10" ht="12.75" customHeight="1">
      <c r="A222" s="59" t="s">
        <v>1699</v>
      </c>
      <c r="B222" s="52">
        <v>2.8</v>
      </c>
      <c r="C222" s="52">
        <v>3.2</v>
      </c>
      <c r="D222" s="53" t="s">
        <v>1705</v>
      </c>
      <c r="E222" s="54">
        <v>0.191</v>
      </c>
      <c r="F222" s="76">
        <v>27.9</v>
      </c>
      <c r="G222" s="55" t="s">
        <v>734</v>
      </c>
      <c r="H222" s="56"/>
      <c r="I222" s="57">
        <v>198000</v>
      </c>
      <c r="J222" s="43"/>
    </row>
    <row r="223" spans="1:10" ht="12.75" customHeight="1">
      <c r="A223" s="59" t="s">
        <v>1700</v>
      </c>
      <c r="B223" s="52">
        <v>3.6</v>
      </c>
      <c r="C223" s="52">
        <v>4</v>
      </c>
      <c r="D223" s="53" t="s">
        <v>1706</v>
      </c>
      <c r="E223" s="54">
        <v>0.191</v>
      </c>
      <c r="F223" s="76">
        <v>28.6</v>
      </c>
      <c r="G223" s="55" t="s">
        <v>734</v>
      </c>
      <c r="H223" s="56"/>
      <c r="I223" s="57">
        <v>214000</v>
      </c>
      <c r="J223" s="43"/>
    </row>
    <row r="224" spans="1:10" ht="12.75" customHeight="1">
      <c r="A224" s="59" t="s">
        <v>1701</v>
      </c>
      <c r="B224" s="52">
        <v>4.5</v>
      </c>
      <c r="C224" s="52">
        <v>5</v>
      </c>
      <c r="D224" s="53" t="s">
        <v>1707</v>
      </c>
      <c r="E224" s="54">
        <v>0.22800000000000001</v>
      </c>
      <c r="F224" s="76">
        <v>32.9</v>
      </c>
      <c r="G224" s="55" t="s">
        <v>734</v>
      </c>
      <c r="H224" s="56"/>
      <c r="I224" s="57">
        <v>229000</v>
      </c>
      <c r="J224" s="43"/>
    </row>
    <row r="225" spans="1:10" ht="12.75" customHeight="1">
      <c r="A225" s="59" t="s">
        <v>1702</v>
      </c>
      <c r="B225" s="52">
        <v>5.6</v>
      </c>
      <c r="C225" s="52">
        <v>6.3</v>
      </c>
      <c r="D225" s="53" t="s">
        <v>1708</v>
      </c>
      <c r="E225" s="54">
        <v>0.28999999999999998</v>
      </c>
      <c r="F225" s="76">
        <v>41</v>
      </c>
      <c r="G225" s="55" t="s">
        <v>734</v>
      </c>
      <c r="H225" s="56"/>
      <c r="I225" s="57">
        <v>244000</v>
      </c>
      <c r="J225" s="43"/>
    </row>
    <row r="226" spans="1:10" ht="12.75" customHeight="1">
      <c r="A226" s="59" t="s">
        <v>1703</v>
      </c>
      <c r="B226" s="52">
        <v>7.1</v>
      </c>
      <c r="C226" s="52">
        <v>8</v>
      </c>
      <c r="D226" s="53" t="s">
        <v>1709</v>
      </c>
      <c r="E226" s="54">
        <v>0.28999999999999998</v>
      </c>
      <c r="F226" s="76">
        <v>41.1</v>
      </c>
      <c r="G226" s="55" t="s">
        <v>734</v>
      </c>
      <c r="H226" s="56"/>
      <c r="I226" s="57">
        <v>249000</v>
      </c>
      <c r="J226" s="43"/>
    </row>
    <row r="227" spans="1:10" ht="12.75" customHeight="1">
      <c r="A227" s="84" t="s">
        <v>1704</v>
      </c>
      <c r="B227" s="52">
        <v>8</v>
      </c>
      <c r="C227" s="52">
        <v>9</v>
      </c>
      <c r="D227" s="53" t="s">
        <v>1709</v>
      </c>
      <c r="E227" s="54">
        <v>0.28999999999999998</v>
      </c>
      <c r="F227" s="76">
        <v>41.1</v>
      </c>
      <c r="G227" s="55" t="s">
        <v>734</v>
      </c>
      <c r="H227" s="56"/>
      <c r="I227" s="57">
        <v>269000</v>
      </c>
      <c r="J227" s="43"/>
    </row>
    <row r="228" spans="1:10" s="44" customFormat="1" ht="30" customHeight="1">
      <c r="A228" s="41" t="s">
        <v>2162</v>
      </c>
      <c r="B228" s="41"/>
      <c r="C228" s="41"/>
      <c r="D228" s="41"/>
      <c r="E228" s="41"/>
      <c r="F228" s="41"/>
      <c r="G228" s="41"/>
      <c r="H228" s="41"/>
      <c r="I228" s="42"/>
      <c r="J228" s="43"/>
    </row>
    <row r="229" spans="1:10" ht="53.25" customHeight="1">
      <c r="A229" s="72"/>
      <c r="B229" s="73"/>
      <c r="C229" s="73"/>
      <c r="D229" s="73"/>
      <c r="E229" s="73"/>
      <c r="F229" s="74"/>
      <c r="G229" s="72"/>
      <c r="H229" s="49" t="s">
        <v>1810</v>
      </c>
      <c r="I229" s="50"/>
      <c r="J229" s="43"/>
    </row>
    <row r="230" spans="1:10" ht="12.75" customHeight="1">
      <c r="A230" s="59" t="s">
        <v>1710</v>
      </c>
      <c r="B230" s="52">
        <v>2.2000000000000002</v>
      </c>
      <c r="C230" s="52">
        <v>2.4</v>
      </c>
      <c r="D230" s="53" t="s">
        <v>1717</v>
      </c>
      <c r="E230" s="54">
        <v>0.191</v>
      </c>
      <c r="F230" s="76">
        <v>26.8</v>
      </c>
      <c r="G230" s="55" t="s">
        <v>734</v>
      </c>
      <c r="H230" s="56"/>
      <c r="I230" s="57">
        <v>192000</v>
      </c>
      <c r="J230" s="43"/>
    </row>
    <row r="231" spans="1:10" ht="12.75" customHeight="1">
      <c r="A231" s="59" t="s">
        <v>1711</v>
      </c>
      <c r="B231" s="52">
        <v>2.8</v>
      </c>
      <c r="C231" s="52">
        <v>3.2</v>
      </c>
      <c r="D231" s="53" t="s">
        <v>1717</v>
      </c>
      <c r="E231" s="54">
        <v>0.191</v>
      </c>
      <c r="F231" s="76">
        <v>26.8</v>
      </c>
      <c r="G231" s="55" t="s">
        <v>734</v>
      </c>
      <c r="H231" s="56"/>
      <c r="I231" s="57">
        <v>197000</v>
      </c>
      <c r="J231" s="43"/>
    </row>
    <row r="232" spans="1:10" ht="12.75" customHeight="1">
      <c r="A232" s="59" t="s">
        <v>1712</v>
      </c>
      <c r="B232" s="52">
        <v>3.6</v>
      </c>
      <c r="C232" s="52">
        <v>4</v>
      </c>
      <c r="D232" s="53" t="s">
        <v>1718</v>
      </c>
      <c r="E232" s="54">
        <v>0.191</v>
      </c>
      <c r="F232" s="76">
        <v>27.6</v>
      </c>
      <c r="G232" s="55" t="s">
        <v>734</v>
      </c>
      <c r="H232" s="56"/>
      <c r="I232" s="57">
        <v>213000</v>
      </c>
      <c r="J232" s="43"/>
    </row>
    <row r="233" spans="1:10" ht="12.75" customHeight="1">
      <c r="A233" s="59" t="s">
        <v>1713</v>
      </c>
      <c r="B233" s="52">
        <v>4.5</v>
      </c>
      <c r="C233" s="52">
        <v>5</v>
      </c>
      <c r="D233" s="53" t="s">
        <v>1719</v>
      </c>
      <c r="E233" s="54">
        <v>0.22800000000000001</v>
      </c>
      <c r="F233" s="76">
        <v>32.4</v>
      </c>
      <c r="G233" s="55" t="s">
        <v>734</v>
      </c>
      <c r="H233" s="56"/>
      <c r="I233" s="57">
        <v>232000</v>
      </c>
      <c r="J233" s="43"/>
    </row>
    <row r="234" spans="1:10" ht="12.75" customHeight="1">
      <c r="A234" s="59" t="s">
        <v>1714</v>
      </c>
      <c r="B234" s="52">
        <v>5.6</v>
      </c>
      <c r="C234" s="52">
        <v>6.3</v>
      </c>
      <c r="D234" s="53" t="s">
        <v>1720</v>
      </c>
      <c r="E234" s="54">
        <v>0.28999999999999998</v>
      </c>
      <c r="F234" s="76">
        <v>39.4</v>
      </c>
      <c r="G234" s="55" t="s">
        <v>734</v>
      </c>
      <c r="H234" s="56"/>
      <c r="I234" s="57">
        <v>245000</v>
      </c>
      <c r="J234" s="43"/>
    </row>
    <row r="235" spans="1:10" ht="12.75" customHeight="1">
      <c r="A235" s="59" t="s">
        <v>1715</v>
      </c>
      <c r="B235" s="52">
        <v>7.1</v>
      </c>
      <c r="C235" s="52">
        <v>8</v>
      </c>
      <c r="D235" s="53" t="s">
        <v>1721</v>
      </c>
      <c r="E235" s="54">
        <v>0.28999999999999998</v>
      </c>
      <c r="F235" s="76">
        <v>41.1</v>
      </c>
      <c r="G235" s="55" t="s">
        <v>734</v>
      </c>
      <c r="H235" s="56"/>
      <c r="I235" s="57">
        <v>250000</v>
      </c>
      <c r="J235" s="43"/>
    </row>
    <row r="236" spans="1:10" ht="12.75" customHeight="1">
      <c r="A236" s="84" t="s">
        <v>1716</v>
      </c>
      <c r="B236" s="52">
        <v>8</v>
      </c>
      <c r="C236" s="52">
        <v>9</v>
      </c>
      <c r="D236" s="53" t="s">
        <v>1721</v>
      </c>
      <c r="E236" s="54">
        <v>0.28999999999999998</v>
      </c>
      <c r="F236" s="76">
        <v>41.1</v>
      </c>
      <c r="G236" s="55" t="s">
        <v>734</v>
      </c>
      <c r="H236" s="56"/>
      <c r="I236" s="57">
        <v>270000</v>
      </c>
      <c r="J236" s="43"/>
    </row>
    <row r="237" spans="1:10" s="44" customFormat="1" ht="30.75" customHeight="1">
      <c r="A237" s="41" t="s">
        <v>2163</v>
      </c>
      <c r="B237" s="41"/>
      <c r="C237" s="41"/>
      <c r="D237" s="41"/>
      <c r="E237" s="41"/>
      <c r="F237" s="41"/>
      <c r="G237" s="41"/>
      <c r="H237" s="41"/>
      <c r="I237" s="42"/>
      <c r="J237" s="43"/>
    </row>
    <row r="238" spans="1:10" ht="54.75" customHeight="1">
      <c r="A238" s="72"/>
      <c r="B238" s="73"/>
      <c r="C238" s="73"/>
      <c r="D238" s="73"/>
      <c r="E238" s="73"/>
      <c r="F238" s="74"/>
      <c r="G238" s="72"/>
      <c r="H238" s="49" t="s">
        <v>1810</v>
      </c>
      <c r="I238" s="50"/>
      <c r="J238" s="43"/>
    </row>
    <row r="239" spans="1:10" ht="12.75" customHeight="1">
      <c r="A239" s="59" t="s">
        <v>1722</v>
      </c>
      <c r="B239" s="52">
        <v>3.6</v>
      </c>
      <c r="C239" s="52">
        <v>4</v>
      </c>
      <c r="D239" s="53" t="s">
        <v>1732</v>
      </c>
      <c r="E239" s="54">
        <v>0.28999999999999998</v>
      </c>
      <c r="F239" s="76">
        <v>29.5</v>
      </c>
      <c r="G239" s="55" t="s">
        <v>734</v>
      </c>
      <c r="H239" s="56"/>
      <c r="I239" s="57">
        <v>213000</v>
      </c>
      <c r="J239" s="43"/>
    </row>
    <row r="240" spans="1:10" ht="12.75" customHeight="1">
      <c r="A240" s="59" t="s">
        <v>1723</v>
      </c>
      <c r="B240" s="52">
        <v>4.5</v>
      </c>
      <c r="C240" s="52">
        <v>5</v>
      </c>
      <c r="D240" s="53" t="s">
        <v>1733</v>
      </c>
      <c r="E240" s="54">
        <v>0.28999999999999998</v>
      </c>
      <c r="F240" s="76">
        <v>29.5</v>
      </c>
      <c r="G240" s="55" t="s">
        <v>734</v>
      </c>
      <c r="H240" s="56"/>
      <c r="I240" s="57">
        <v>214000</v>
      </c>
      <c r="J240" s="43"/>
    </row>
    <row r="241" spans="1:10" ht="12.75" customHeight="1">
      <c r="A241" s="59" t="s">
        <v>1724</v>
      </c>
      <c r="B241" s="52">
        <v>5.6</v>
      </c>
      <c r="C241" s="52">
        <v>6.3</v>
      </c>
      <c r="D241" s="53" t="s">
        <v>1734</v>
      </c>
      <c r="E241" s="54">
        <v>0.28999999999999998</v>
      </c>
      <c r="F241" s="76">
        <v>29.5</v>
      </c>
      <c r="G241" s="55" t="s">
        <v>734</v>
      </c>
      <c r="H241" s="56"/>
      <c r="I241" s="57">
        <v>224000</v>
      </c>
      <c r="J241" s="43"/>
    </row>
    <row r="242" spans="1:10" ht="12.75" customHeight="1">
      <c r="A242" s="59" t="s">
        <v>1725</v>
      </c>
      <c r="B242" s="52">
        <v>7.1</v>
      </c>
      <c r="C242" s="52">
        <v>8</v>
      </c>
      <c r="D242" s="53" t="s">
        <v>1735</v>
      </c>
      <c r="E242" s="54">
        <v>0.34300000000000003</v>
      </c>
      <c r="F242" s="76">
        <v>34.799999999999997</v>
      </c>
      <c r="G242" s="55" t="s">
        <v>734</v>
      </c>
      <c r="H242" s="56"/>
      <c r="I242" s="57">
        <v>237000</v>
      </c>
      <c r="J242" s="43"/>
    </row>
    <row r="243" spans="1:10" ht="12.75" customHeight="1">
      <c r="A243" s="59" t="s">
        <v>1726</v>
      </c>
      <c r="B243" s="52">
        <v>8</v>
      </c>
      <c r="C243" s="52">
        <v>9</v>
      </c>
      <c r="D243" s="53" t="s">
        <v>1736</v>
      </c>
      <c r="E243" s="54">
        <v>0.34300000000000003</v>
      </c>
      <c r="F243" s="76">
        <v>34.799999999999997</v>
      </c>
      <c r="G243" s="55" t="s">
        <v>734</v>
      </c>
      <c r="H243" s="56"/>
      <c r="I243" s="57">
        <v>255000</v>
      </c>
      <c r="J243" s="43"/>
    </row>
    <row r="244" spans="1:10" ht="12.75" customHeight="1">
      <c r="A244" s="59" t="s">
        <v>1727</v>
      </c>
      <c r="B244" s="52">
        <v>9</v>
      </c>
      <c r="C244" s="52">
        <v>10</v>
      </c>
      <c r="D244" s="53" t="s">
        <v>1737</v>
      </c>
      <c r="E244" s="54">
        <v>0.34300000000000003</v>
      </c>
      <c r="F244" s="76">
        <v>34.799999999999997</v>
      </c>
      <c r="G244" s="55" t="s">
        <v>734</v>
      </c>
      <c r="H244" s="56"/>
      <c r="I244" s="57">
        <v>260000</v>
      </c>
      <c r="J244" s="43"/>
    </row>
    <row r="245" spans="1:10" ht="12.75" customHeight="1">
      <c r="A245" s="59" t="s">
        <v>1728</v>
      </c>
      <c r="B245" s="52">
        <v>10</v>
      </c>
      <c r="C245" s="52">
        <v>11.2</v>
      </c>
      <c r="D245" s="53" t="s">
        <v>1736</v>
      </c>
      <c r="E245" s="54">
        <v>0.432</v>
      </c>
      <c r="F245" s="76">
        <v>42.7</v>
      </c>
      <c r="G245" s="55" t="s">
        <v>734</v>
      </c>
      <c r="H245" s="56"/>
      <c r="I245" s="57">
        <v>295000</v>
      </c>
      <c r="J245" s="43"/>
    </row>
    <row r="246" spans="1:10" ht="12.75" customHeight="1">
      <c r="A246" s="59" t="s">
        <v>1729</v>
      </c>
      <c r="B246" s="52">
        <v>11.2</v>
      </c>
      <c r="C246" s="52">
        <v>12.5</v>
      </c>
      <c r="D246" s="53" t="s">
        <v>1738</v>
      </c>
      <c r="E246" s="54">
        <v>0.432</v>
      </c>
      <c r="F246" s="76">
        <v>42.7</v>
      </c>
      <c r="G246" s="55" t="s">
        <v>734</v>
      </c>
      <c r="H246" s="56"/>
      <c r="I246" s="57">
        <v>308000</v>
      </c>
      <c r="J246" s="43"/>
    </row>
    <row r="247" spans="1:10" ht="12.75" customHeight="1">
      <c r="A247" s="59" t="s">
        <v>1730</v>
      </c>
      <c r="B247" s="52">
        <v>12.5</v>
      </c>
      <c r="C247" s="52">
        <v>14</v>
      </c>
      <c r="D247" s="53" t="s">
        <v>1739</v>
      </c>
      <c r="E247" s="54">
        <v>0.432</v>
      </c>
      <c r="F247" s="76">
        <v>42.7</v>
      </c>
      <c r="G247" s="55" t="s">
        <v>734</v>
      </c>
      <c r="H247" s="56"/>
      <c r="I247" s="57">
        <v>317000</v>
      </c>
      <c r="J247" s="43"/>
    </row>
    <row r="248" spans="1:10" ht="12.75" customHeight="1">
      <c r="A248" s="84" t="s">
        <v>1731</v>
      </c>
      <c r="B248" s="52">
        <v>14</v>
      </c>
      <c r="C248" s="52">
        <v>16</v>
      </c>
      <c r="D248" s="53" t="s">
        <v>1740</v>
      </c>
      <c r="E248" s="54">
        <v>0.432</v>
      </c>
      <c r="F248" s="76">
        <v>42.7</v>
      </c>
      <c r="G248" s="55" t="s">
        <v>734</v>
      </c>
      <c r="H248" s="56"/>
      <c r="I248" s="57">
        <v>327000</v>
      </c>
      <c r="J248" s="43"/>
    </row>
    <row r="249" spans="1:10" ht="5.25" customHeight="1">
      <c r="A249" s="63"/>
      <c r="B249" s="64"/>
      <c r="C249" s="65"/>
      <c r="D249" s="66"/>
      <c r="E249" s="67"/>
      <c r="F249" s="66"/>
      <c r="G249" s="68"/>
      <c r="H249" s="69"/>
      <c r="I249" s="70"/>
      <c r="J249" s="43"/>
    </row>
    <row r="250" spans="1:10" s="71" customFormat="1" ht="29.25" customHeight="1">
      <c r="A250" s="38" t="s">
        <v>3</v>
      </c>
      <c r="B250" s="39"/>
      <c r="C250" s="39"/>
      <c r="D250" s="39"/>
      <c r="E250" s="39"/>
      <c r="F250" s="39"/>
      <c r="G250" s="39"/>
      <c r="H250" s="39"/>
      <c r="I250" s="40"/>
      <c r="J250" s="43"/>
    </row>
    <row r="251" spans="1:10" ht="29.25" customHeight="1">
      <c r="A251" s="41" t="s">
        <v>156</v>
      </c>
      <c r="B251" s="41"/>
      <c r="C251" s="41"/>
      <c r="D251" s="41"/>
      <c r="E251" s="41"/>
      <c r="F251" s="41"/>
      <c r="G251" s="41"/>
      <c r="H251" s="41"/>
      <c r="I251" s="42"/>
      <c r="J251" s="43"/>
    </row>
    <row r="252" spans="1:10" ht="13.5" customHeight="1">
      <c r="A252" s="86" t="s">
        <v>1032</v>
      </c>
      <c r="B252" s="87" t="s">
        <v>293</v>
      </c>
      <c r="C252" s="88"/>
      <c r="D252" s="88"/>
      <c r="E252" s="89"/>
      <c r="F252" s="90">
        <v>0.48</v>
      </c>
      <c r="G252" s="55" t="s">
        <v>734</v>
      </c>
      <c r="H252" s="91"/>
      <c r="I252" s="92">
        <v>14000</v>
      </c>
      <c r="J252" s="43"/>
    </row>
    <row r="253" spans="1:10" ht="12.75" customHeight="1">
      <c r="A253" s="86" t="s">
        <v>1033</v>
      </c>
      <c r="B253" s="87" t="s">
        <v>293</v>
      </c>
      <c r="C253" s="88"/>
      <c r="D253" s="88"/>
      <c r="E253" s="89"/>
      <c r="F253" s="90">
        <v>0.4</v>
      </c>
      <c r="G253" s="55" t="s">
        <v>734</v>
      </c>
      <c r="H253" s="91"/>
      <c r="I253" s="92">
        <v>18000</v>
      </c>
      <c r="J253" s="43"/>
    </row>
    <row r="254" spans="1:10" ht="12.75" customHeight="1">
      <c r="A254" s="86" t="s">
        <v>1034</v>
      </c>
      <c r="B254" s="87" t="s">
        <v>293</v>
      </c>
      <c r="C254" s="88"/>
      <c r="D254" s="88"/>
      <c r="E254" s="89"/>
      <c r="F254" s="90">
        <v>0.87</v>
      </c>
      <c r="G254" s="55" t="s">
        <v>734</v>
      </c>
      <c r="H254" s="91"/>
      <c r="I254" s="92">
        <v>31000</v>
      </c>
      <c r="J254" s="43"/>
    </row>
    <row r="255" spans="1:10" ht="12.75" customHeight="1">
      <c r="A255" s="86" t="s">
        <v>1035</v>
      </c>
      <c r="B255" s="87" t="s">
        <v>293</v>
      </c>
      <c r="C255" s="88"/>
      <c r="D255" s="88"/>
      <c r="E255" s="89"/>
      <c r="F255" s="90">
        <v>1.1000000000000001</v>
      </c>
      <c r="G255" s="55" t="s">
        <v>734</v>
      </c>
      <c r="H255" s="91"/>
      <c r="I255" s="92">
        <v>48000</v>
      </c>
      <c r="J255" s="43"/>
    </row>
    <row r="256" spans="1:10" ht="12.75" customHeight="1">
      <c r="A256" s="86" t="s">
        <v>1036</v>
      </c>
      <c r="B256" s="87" t="s">
        <v>293</v>
      </c>
      <c r="C256" s="88"/>
      <c r="D256" s="88"/>
      <c r="E256" s="89"/>
      <c r="F256" s="90">
        <v>1.6</v>
      </c>
      <c r="G256" s="55" t="s">
        <v>734</v>
      </c>
      <c r="H256" s="91"/>
      <c r="I256" s="92">
        <v>51000</v>
      </c>
      <c r="J256" s="43"/>
    </row>
    <row r="257" spans="1:10" ht="12.75" customHeight="1">
      <c r="A257" s="86" t="s">
        <v>1037</v>
      </c>
      <c r="B257" s="87" t="s">
        <v>293</v>
      </c>
      <c r="C257" s="88"/>
      <c r="D257" s="88"/>
      <c r="E257" s="89"/>
      <c r="F257" s="90">
        <v>2.5</v>
      </c>
      <c r="G257" s="55" t="s">
        <v>734</v>
      </c>
      <c r="H257" s="91"/>
      <c r="I257" s="92">
        <v>64000</v>
      </c>
      <c r="J257" s="43"/>
    </row>
    <row r="258" spans="1:10" ht="12.75" customHeight="1">
      <c r="A258" s="86" t="s">
        <v>1038</v>
      </c>
      <c r="B258" s="87" t="s">
        <v>293</v>
      </c>
      <c r="C258" s="88"/>
      <c r="D258" s="88"/>
      <c r="E258" s="89"/>
      <c r="F258" s="90"/>
      <c r="G258" s="55" t="s">
        <v>734</v>
      </c>
      <c r="H258" s="91"/>
      <c r="I258" s="92">
        <v>83000</v>
      </c>
      <c r="J258" s="43"/>
    </row>
    <row r="259" spans="1:10" ht="30.75" customHeight="1">
      <c r="A259" s="41" t="s">
        <v>1253</v>
      </c>
      <c r="B259" s="41"/>
      <c r="C259" s="41"/>
      <c r="D259" s="41"/>
      <c r="E259" s="41"/>
      <c r="F259" s="41"/>
      <c r="G259" s="41"/>
      <c r="H259" s="41"/>
      <c r="I259" s="42"/>
      <c r="J259" s="43"/>
    </row>
    <row r="260" spans="1:10" ht="12.6" customHeight="1">
      <c r="A260" s="59" t="s">
        <v>243</v>
      </c>
      <c r="B260" s="93" t="s">
        <v>2164</v>
      </c>
      <c r="C260" s="94"/>
      <c r="D260" s="94"/>
      <c r="E260" s="94"/>
      <c r="F260" s="95"/>
      <c r="G260" s="55" t="s">
        <v>734</v>
      </c>
      <c r="H260" s="91"/>
      <c r="I260" s="96">
        <v>84000</v>
      </c>
      <c r="J260" s="43"/>
    </row>
    <row r="261" spans="1:10" ht="12.6" customHeight="1">
      <c r="A261" s="59" t="s">
        <v>1254</v>
      </c>
      <c r="B261" s="93" t="s">
        <v>2165</v>
      </c>
      <c r="C261" s="94"/>
      <c r="D261" s="94"/>
      <c r="E261" s="94"/>
      <c r="F261" s="95"/>
      <c r="G261" s="55" t="s">
        <v>734</v>
      </c>
      <c r="H261" s="91"/>
      <c r="I261" s="96">
        <v>85000</v>
      </c>
      <c r="J261" s="43"/>
    </row>
    <row r="262" spans="1:10" ht="12.6" customHeight="1">
      <c r="A262" s="59" t="s">
        <v>244</v>
      </c>
      <c r="B262" s="93" t="s">
        <v>2166</v>
      </c>
      <c r="C262" s="94"/>
      <c r="D262" s="94"/>
      <c r="E262" s="94"/>
      <c r="F262" s="95"/>
      <c r="G262" s="55" t="s">
        <v>734</v>
      </c>
      <c r="H262" s="91"/>
      <c r="I262" s="96">
        <v>144000</v>
      </c>
      <c r="J262" s="43"/>
    </row>
    <row r="263" spans="1:10" ht="12.6" customHeight="1">
      <c r="A263" s="59" t="s">
        <v>1255</v>
      </c>
      <c r="B263" s="93" t="s">
        <v>2167</v>
      </c>
      <c r="C263" s="94"/>
      <c r="D263" s="94"/>
      <c r="E263" s="94"/>
      <c r="F263" s="95"/>
      <c r="G263" s="55" t="s">
        <v>734</v>
      </c>
      <c r="H263" s="91"/>
      <c r="I263" s="96">
        <v>160000</v>
      </c>
      <c r="J263" s="43"/>
    </row>
    <row r="264" spans="1:10" ht="12" customHeight="1">
      <c r="A264" s="59" t="s">
        <v>243</v>
      </c>
      <c r="B264" s="93" t="s">
        <v>1256</v>
      </c>
      <c r="C264" s="94"/>
      <c r="D264" s="94"/>
      <c r="E264" s="94"/>
      <c r="F264" s="95"/>
      <c r="G264" s="55" t="s">
        <v>734</v>
      </c>
      <c r="H264" s="91"/>
      <c r="I264" s="96">
        <v>84000</v>
      </c>
      <c r="J264" s="43"/>
    </row>
    <row r="265" spans="1:10" ht="12" customHeight="1">
      <c r="A265" s="59" t="s">
        <v>244</v>
      </c>
      <c r="B265" s="93" t="s">
        <v>1257</v>
      </c>
      <c r="C265" s="94"/>
      <c r="D265" s="94"/>
      <c r="E265" s="94"/>
      <c r="F265" s="95"/>
      <c r="G265" s="55" t="s">
        <v>734</v>
      </c>
      <c r="H265" s="91"/>
      <c r="I265" s="96">
        <v>144000</v>
      </c>
      <c r="J265" s="43"/>
    </row>
    <row r="266" spans="1:10" ht="12.75" customHeight="1">
      <c r="A266" s="59" t="s">
        <v>1258</v>
      </c>
      <c r="B266" s="93" t="s">
        <v>1259</v>
      </c>
      <c r="C266" s="94"/>
      <c r="D266" s="94"/>
      <c r="E266" s="94"/>
      <c r="F266" s="95"/>
      <c r="G266" s="55" t="s">
        <v>734</v>
      </c>
      <c r="H266" s="91"/>
      <c r="I266" s="96">
        <v>242000</v>
      </c>
      <c r="J266" s="43"/>
    </row>
    <row r="267" spans="1:10" ht="30.75" customHeight="1">
      <c r="A267" s="41" t="s">
        <v>1260</v>
      </c>
      <c r="B267" s="41"/>
      <c r="C267" s="41"/>
      <c r="D267" s="41"/>
      <c r="E267" s="41"/>
      <c r="F267" s="41"/>
      <c r="G267" s="41"/>
      <c r="H267" s="41"/>
      <c r="I267" s="42"/>
      <c r="J267" s="43"/>
    </row>
    <row r="268" spans="1:10" ht="12.75" customHeight="1">
      <c r="A268" s="59" t="s">
        <v>1261</v>
      </c>
      <c r="B268" s="97" t="s">
        <v>1260</v>
      </c>
      <c r="C268" s="98"/>
      <c r="D268" s="98"/>
      <c r="E268" s="98"/>
      <c r="F268" s="61"/>
      <c r="G268" s="55" t="s">
        <v>734</v>
      </c>
      <c r="H268" s="91"/>
      <c r="I268" s="92">
        <v>42000</v>
      </c>
      <c r="J268" s="43"/>
    </row>
    <row r="269" spans="1:10" ht="29.25" customHeight="1">
      <c r="A269" s="41" t="s">
        <v>1766</v>
      </c>
      <c r="B269" s="41"/>
      <c r="C269" s="41"/>
      <c r="D269" s="41"/>
      <c r="E269" s="41"/>
      <c r="F269" s="41"/>
      <c r="G269" s="41"/>
      <c r="H269" s="41"/>
      <c r="I269" s="42"/>
      <c r="J269" s="43"/>
    </row>
    <row r="270" spans="1:10" ht="25.5" customHeight="1">
      <c r="A270" s="59" t="s">
        <v>1262</v>
      </c>
      <c r="B270" s="845" t="s">
        <v>1263</v>
      </c>
      <c r="C270" s="845"/>
      <c r="D270" s="845"/>
      <c r="E270" s="52"/>
      <c r="F270" s="99"/>
      <c r="G270" s="55" t="s">
        <v>734</v>
      </c>
      <c r="H270" s="24"/>
      <c r="I270" s="96">
        <v>518000</v>
      </c>
      <c r="J270" s="43"/>
    </row>
    <row r="271" spans="1:10" ht="25.5" customHeight="1">
      <c r="A271" s="59" t="s">
        <v>742</v>
      </c>
      <c r="B271" s="845" t="s">
        <v>1769</v>
      </c>
      <c r="C271" s="845"/>
      <c r="D271" s="845"/>
      <c r="E271" s="52"/>
      <c r="F271" s="99"/>
      <c r="G271" s="55" t="s">
        <v>734</v>
      </c>
      <c r="H271" s="24"/>
      <c r="I271" s="96">
        <v>123000</v>
      </c>
      <c r="J271" s="43"/>
    </row>
    <row r="272" spans="1:10" ht="36.75" customHeight="1">
      <c r="A272" s="59" t="s">
        <v>1264</v>
      </c>
      <c r="B272" s="845" t="s">
        <v>1265</v>
      </c>
      <c r="C272" s="845"/>
      <c r="D272" s="845"/>
      <c r="E272" s="54">
        <v>1E-3</v>
      </c>
      <c r="F272" s="100">
        <v>0.1</v>
      </c>
      <c r="G272" s="55" t="s">
        <v>734</v>
      </c>
      <c r="H272" s="24"/>
      <c r="I272" s="96">
        <v>12000</v>
      </c>
      <c r="J272" s="43"/>
    </row>
    <row r="273" spans="1:10" ht="29.25" customHeight="1">
      <c r="A273" s="59" t="s">
        <v>1266</v>
      </c>
      <c r="B273" s="845" t="s">
        <v>1267</v>
      </c>
      <c r="C273" s="845"/>
      <c r="D273" s="845"/>
      <c r="E273" s="54">
        <v>1E-3</v>
      </c>
      <c r="F273" s="100">
        <v>0.11</v>
      </c>
      <c r="G273" s="55" t="s">
        <v>734</v>
      </c>
      <c r="H273" s="24"/>
      <c r="I273" s="96">
        <v>30000</v>
      </c>
      <c r="J273" s="43"/>
    </row>
    <row r="274" spans="1:10" ht="33.75" customHeight="1">
      <c r="A274" s="59" t="s">
        <v>1764</v>
      </c>
      <c r="B274" s="845" t="s">
        <v>2168</v>
      </c>
      <c r="C274" s="845"/>
      <c r="D274" s="845"/>
      <c r="E274" s="54">
        <v>1E-3</v>
      </c>
      <c r="F274" s="100">
        <v>0.11</v>
      </c>
      <c r="G274" s="55" t="s">
        <v>734</v>
      </c>
      <c r="H274" s="24"/>
      <c r="I274" s="96">
        <v>39000</v>
      </c>
      <c r="J274" s="43"/>
    </row>
    <row r="275" spans="1:10" ht="33.75" customHeight="1">
      <c r="A275" s="59" t="s">
        <v>2169</v>
      </c>
      <c r="B275" s="845" t="s">
        <v>1765</v>
      </c>
      <c r="C275" s="845"/>
      <c r="D275" s="845"/>
      <c r="E275" s="54">
        <v>1E-3</v>
      </c>
      <c r="F275" s="100">
        <v>0.11</v>
      </c>
      <c r="G275" s="55" t="s">
        <v>734</v>
      </c>
      <c r="H275" s="24"/>
      <c r="I275" s="96">
        <v>39000</v>
      </c>
      <c r="J275" s="43"/>
    </row>
    <row r="276" spans="1:10" ht="29.25" customHeight="1">
      <c r="A276" s="59" t="s">
        <v>1767</v>
      </c>
      <c r="B276" s="845" t="s">
        <v>1768</v>
      </c>
      <c r="C276" s="845"/>
      <c r="D276" s="845"/>
      <c r="E276" s="52"/>
      <c r="F276" s="100"/>
      <c r="G276" s="55" t="s">
        <v>734</v>
      </c>
      <c r="H276" s="24"/>
      <c r="I276" s="96">
        <v>105000</v>
      </c>
      <c r="J276" s="43"/>
    </row>
    <row r="277" spans="1:10" ht="30" customHeight="1">
      <c r="A277" s="41" t="s">
        <v>85</v>
      </c>
      <c r="B277" s="41"/>
      <c r="C277" s="41"/>
      <c r="D277" s="41"/>
      <c r="E277" s="41"/>
      <c r="F277" s="41"/>
      <c r="G277" s="41"/>
      <c r="H277" s="41"/>
      <c r="I277" s="42"/>
      <c r="J277" s="43"/>
    </row>
    <row r="278" spans="1:10" ht="35.25" customHeight="1">
      <c r="A278" s="59" t="s">
        <v>1268</v>
      </c>
      <c r="B278" s="846" t="s">
        <v>1269</v>
      </c>
      <c r="C278" s="847"/>
      <c r="D278" s="848"/>
      <c r="E278" s="54">
        <v>1.6E-2</v>
      </c>
      <c r="F278" s="99"/>
      <c r="G278" s="55" t="s">
        <v>734</v>
      </c>
      <c r="H278" s="101"/>
      <c r="I278" s="102">
        <v>1070000</v>
      </c>
      <c r="J278" s="43"/>
    </row>
    <row r="279" spans="1:10" ht="35.25" customHeight="1">
      <c r="A279" s="59" t="s">
        <v>1270</v>
      </c>
      <c r="B279" s="845" t="s">
        <v>1271</v>
      </c>
      <c r="C279" s="845"/>
      <c r="D279" s="845"/>
      <c r="E279" s="54">
        <v>2E-3</v>
      </c>
      <c r="F279" s="99"/>
      <c r="G279" s="55" t="s">
        <v>734</v>
      </c>
      <c r="H279" s="101"/>
      <c r="I279" s="102">
        <v>1070000</v>
      </c>
      <c r="J279" s="43"/>
    </row>
    <row r="280" spans="1:10" ht="35.25" customHeight="1">
      <c r="A280" s="59" t="s">
        <v>1272</v>
      </c>
      <c r="B280" s="845" t="s">
        <v>1273</v>
      </c>
      <c r="C280" s="845"/>
      <c r="D280" s="845"/>
      <c r="E280" s="54">
        <v>1.6E-2</v>
      </c>
      <c r="F280" s="99"/>
      <c r="G280" s="55" t="s">
        <v>734</v>
      </c>
      <c r="H280" s="101"/>
      <c r="I280" s="102">
        <v>1070000</v>
      </c>
      <c r="J280" s="43"/>
    </row>
    <row r="281" spans="1:10" ht="35.25" customHeight="1">
      <c r="A281" s="59" t="s">
        <v>1274</v>
      </c>
      <c r="B281" s="845" t="s">
        <v>1275</v>
      </c>
      <c r="C281" s="845"/>
      <c r="D281" s="845"/>
      <c r="E281" s="54"/>
      <c r="F281" s="99"/>
      <c r="G281" s="55" t="s">
        <v>734</v>
      </c>
      <c r="H281" s="101"/>
      <c r="I281" s="102">
        <v>80000</v>
      </c>
      <c r="J281" s="43"/>
    </row>
  </sheetData>
  <mergeCells count="25">
    <mergeCell ref="A6:A7"/>
    <mergeCell ref="B6:C6"/>
    <mergeCell ref="D6:D7"/>
    <mergeCell ref="E6:E7"/>
    <mergeCell ref="F6:F7"/>
    <mergeCell ref="B273:D273"/>
    <mergeCell ref="H6:H7"/>
    <mergeCell ref="I6:I7"/>
    <mergeCell ref="B107:D107"/>
    <mergeCell ref="B123:D123"/>
    <mergeCell ref="B124:D124"/>
    <mergeCell ref="B198:D198"/>
    <mergeCell ref="G6:G7"/>
    <mergeCell ref="B199:D199"/>
    <mergeCell ref="B209:D209"/>
    <mergeCell ref="B270:D270"/>
    <mergeCell ref="B271:D271"/>
    <mergeCell ref="B272:D272"/>
    <mergeCell ref="B281:D281"/>
    <mergeCell ref="B274:D274"/>
    <mergeCell ref="B275:D275"/>
    <mergeCell ref="B276:D276"/>
    <mergeCell ref="B278:D278"/>
    <mergeCell ref="B279:D279"/>
    <mergeCell ref="B280:D280"/>
  </mergeCells>
  <hyperlinks>
    <hyperlink ref="A9:I9" r:id="rId1" display="Полноразмерные блоки V8 модульного исполнения, R410A" xr:uid="{F097A242-C246-4C37-9C48-0382D5BAEE5E}"/>
    <hyperlink ref="A28:I28" r:id="rId2" display="Полноразмерные блоки V8 индивидуального исполнения, R410A" xr:uid="{A3584726-3A6B-49B4-ADE6-9461D9AD1D91}"/>
    <hyperlink ref="A48:I48" r:id="rId3" display="Полноразмерные блоки серии VCmax (только охлаждение), R410A" xr:uid="{357E0A36-E70A-47CC-874E-EC4449E9B117}"/>
    <hyperlink ref="A62:I62" r:id="rId4" display="Блоки V8S с боковым выбросом воздуха модульного исполнения,  R410A" xr:uid="{C4717604-94F9-4B77-A086-B19B5DDA2BE3}"/>
    <hyperlink ref="A72:I72" r:id="rId5" display="Блоки V8S с боковым выбросом воздуха индивидуального исполнения,  R410A" xr:uid="{2D4B0294-D7F3-4774-9F39-35306D064EE5}"/>
    <hyperlink ref="A83:I83" r:id="rId6" display="Мини VRF V8, 1-фазные, R410A" xr:uid="{03EDA900-BA0B-4BF5-BE5B-2F7546A88E1A}"/>
    <hyperlink ref="A90:I90" r:id="rId7" display="Мини VRF V8, 3-фазные, R410A" xr:uid="{1F12365E-C79B-41F5-8C57-D7A0883A2188}"/>
    <hyperlink ref="A97:I97" r:id="rId8" display="Кассетные компактные 4-поточные" xr:uid="{6A4BEDCA-4C01-44AC-AEF1-045097CEBEBE}"/>
    <hyperlink ref="A108:I108" r:id="rId9" display="Кассетные полноразмерные 4-поточные" xr:uid="{4F7EB05C-21FB-4670-8CBD-3684D89428EC}"/>
    <hyperlink ref="A125:I125" r:id="rId10" display="Канальные ультратонкие (исполнение ARC)" xr:uid="{C6DF8394-C76E-4BF5-A183-9BA2F4D25AA8}"/>
    <hyperlink ref="A137:I137" r:id="rId11" display="Канальные средненапорные" xr:uid="{2B8DD511-DD72-48BA-87B9-B4B5411FAF24}"/>
    <hyperlink ref="A152:I152" r:id="rId12" display="Канальные высоконапорные" xr:uid="{5AE553D7-0C89-4B86-BA63-4BC12D472F2F}"/>
    <hyperlink ref="A170:I170" r:id="rId13" display="Настенные (белого цвета)" xr:uid="{B4F61486-04C9-4B22-BDE8-B8215549D756}"/>
    <hyperlink ref="A180:I180" r:id="rId14" display="Настенные (черного цвета)" xr:uid="{9EABFFF5-3AE5-4E2C-83DE-ACBAC2380FB2}"/>
    <hyperlink ref="A188:I188" r:id="rId15" display="Кассетные однопоточные" xr:uid="{BF815DEA-D0CE-48D5-AACC-66DA6D432D06}"/>
    <hyperlink ref="A200:I200" r:id="rId16" display="Кассетные двухпоточные" xr:uid="{B73DF0D3-646B-4741-B27B-67F8873FDF95}"/>
    <hyperlink ref="A210:I210" r:id="rId17" display="Напольные бескорпусные" xr:uid="{4D3E2B49-7BAA-4E47-BFC8-8E58D1C84A26}"/>
    <hyperlink ref="A219:I219" r:id="rId18" display="Напольные с фронтальным забором воздуха" xr:uid="{F257A9AC-8F70-4547-A6E8-EEACFC45EC4B}"/>
    <hyperlink ref="A228:I228" r:id="rId19" display="Напольные с нижним забором воздуха" xr:uid="{637A61B5-6358-4517-ACEF-AC52FEFDC150}"/>
    <hyperlink ref="A237:I237" r:id="rId20" display="Напольно-потолочные" xr:uid="{F9B5828C-B40C-4F9C-8F2F-A48C49EC33E8}"/>
  </hyperlinks>
  <pageMargins left="0.74803149606299213" right="0.74803149606299213" top="0.98425196850393704" bottom="0.98425196850393704" header="0.51181102362204722" footer="0.51181102362204722"/>
  <pageSetup paperSize="9" scale="53" orientation="portrait" r:id="rId21"/>
  <headerFooter alignWithMargins="0"/>
  <drawing r:id="rId2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AF7C82-7C53-46D1-9D1F-C2049367EC59}">
  <sheetPr>
    <tabColor theme="3" tint="-0.499984740745262"/>
    <pageSetUpPr fitToPage="1"/>
  </sheetPr>
  <dimension ref="A1:N452"/>
  <sheetViews>
    <sheetView showGridLines="0" zoomScaleNormal="100" zoomScaleSheetLayoutView="100" workbookViewId="0">
      <pane ySplit="6" topLeftCell="A7" activePane="bottomLeft" state="frozen"/>
      <selection pane="bottomLeft"/>
    </sheetView>
  </sheetViews>
  <sheetFormatPr defaultColWidth="9.109375" defaultRowHeight="17.399999999999999"/>
  <cols>
    <col min="1" max="1" width="34.44140625" style="36" customWidth="1"/>
    <col min="2" max="3" width="15.109375" style="197" customWidth="1"/>
    <col min="4" max="4" width="16" style="197" customWidth="1"/>
    <col min="5" max="5" width="15.109375" style="197" customWidth="1"/>
    <col min="6" max="6" width="6.88671875" style="197" customWidth="1"/>
    <col min="7" max="7" width="20.88671875" style="198" customWidth="1"/>
    <col min="8" max="8" width="10" style="199" customWidth="1"/>
    <col min="9" max="9" width="15.33203125" style="200" customWidth="1"/>
    <col min="10" max="10" width="1" style="104" customWidth="1"/>
    <col min="11" max="11" width="19.33203125" style="36" customWidth="1"/>
    <col min="12" max="12" width="12.44140625" style="36" bestFit="1" customWidth="1"/>
    <col min="13" max="16384" width="9.109375" style="36"/>
  </cols>
  <sheetData>
    <row r="1" spans="1:14" s="19" customFormat="1" ht="13.2">
      <c r="B1" s="20"/>
      <c r="C1" s="20"/>
      <c r="D1" s="20"/>
      <c r="E1" s="20"/>
      <c r="F1" s="20"/>
      <c r="G1" s="21"/>
      <c r="H1" s="21" t="s">
        <v>56</v>
      </c>
      <c r="I1" s="22">
        <f>SUMPRODUCT(E:E,H:H)</f>
        <v>0</v>
      </c>
      <c r="J1" s="23"/>
    </row>
    <row r="2" spans="1:14" s="19" customFormat="1" ht="13.2">
      <c r="B2" s="20"/>
      <c r="C2" s="20"/>
      <c r="D2" s="20"/>
      <c r="E2" s="20"/>
      <c r="F2" s="20"/>
      <c r="G2" s="21"/>
      <c r="H2" s="21" t="s">
        <v>57</v>
      </c>
      <c r="I2" s="24">
        <f>SUMPRODUCT(F:F,H:H)</f>
        <v>0</v>
      </c>
      <c r="J2" s="23"/>
    </row>
    <row r="3" spans="1:14" s="19" customFormat="1" ht="10.199999999999999">
      <c r="B3" s="20"/>
      <c r="C3" s="20"/>
      <c r="D3" s="20"/>
      <c r="E3" s="20"/>
      <c r="F3" s="20"/>
      <c r="G3" s="20"/>
      <c r="H3" s="20"/>
      <c r="I3" s="103"/>
      <c r="J3" s="23"/>
    </row>
    <row r="4" spans="1:14" s="19" customFormat="1" ht="36.75" customHeight="1">
      <c r="A4" s="27" t="s">
        <v>2170</v>
      </c>
      <c r="B4" s="28"/>
      <c r="C4" s="28"/>
      <c r="D4" s="28"/>
      <c r="E4" s="28"/>
      <c r="F4" s="28"/>
      <c r="G4" s="28"/>
      <c r="H4" s="28"/>
      <c r="I4" s="28"/>
      <c r="J4" s="29"/>
    </row>
    <row r="5" spans="1:14" ht="34.5" customHeight="1">
      <c r="A5" s="852" t="s">
        <v>64</v>
      </c>
      <c r="B5" s="853" t="s">
        <v>262</v>
      </c>
      <c r="C5" s="853"/>
      <c r="D5" s="853" t="s">
        <v>2134</v>
      </c>
      <c r="E5" s="855" t="s">
        <v>2135</v>
      </c>
      <c r="F5" s="853" t="s">
        <v>1947</v>
      </c>
      <c r="G5" s="851" t="s">
        <v>1</v>
      </c>
      <c r="H5" s="849" t="s">
        <v>54</v>
      </c>
      <c r="I5" s="850" t="s">
        <v>260</v>
      </c>
    </row>
    <row r="6" spans="1:14" ht="21.75" customHeight="1">
      <c r="A6" s="852"/>
      <c r="B6" s="37" t="s">
        <v>67</v>
      </c>
      <c r="C6" s="37" t="s">
        <v>68</v>
      </c>
      <c r="D6" s="854"/>
      <c r="E6" s="855"/>
      <c r="F6" s="854"/>
      <c r="G6" s="851"/>
      <c r="H6" s="849"/>
      <c r="I6" s="850"/>
    </row>
    <row r="7" spans="1:14" s="19" customFormat="1" ht="36.75" customHeight="1">
      <c r="A7" s="105" t="s">
        <v>2171</v>
      </c>
      <c r="B7" s="106"/>
      <c r="C7" s="106"/>
      <c r="D7" s="106"/>
      <c r="E7" s="106"/>
      <c r="F7" s="106"/>
      <c r="G7" s="106"/>
      <c r="H7" s="106"/>
      <c r="I7" s="107"/>
      <c r="J7" s="29"/>
    </row>
    <row r="8" spans="1:14" s="111" customFormat="1" ht="33" customHeight="1">
      <c r="A8" s="871" t="s">
        <v>2172</v>
      </c>
      <c r="B8" s="871"/>
      <c r="C8" s="871"/>
      <c r="D8" s="871"/>
      <c r="E8" s="871"/>
      <c r="F8" s="871"/>
      <c r="G8" s="871"/>
      <c r="H8" s="871"/>
      <c r="I8" s="108"/>
      <c r="J8" s="109"/>
      <c r="K8" s="110" t="s">
        <v>2173</v>
      </c>
    </row>
    <row r="9" spans="1:14" s="44" customFormat="1" ht="50.4" customHeight="1">
      <c r="A9" s="72"/>
      <c r="B9" s="46"/>
      <c r="C9" s="46"/>
      <c r="D9" s="46"/>
      <c r="E9" s="46"/>
      <c r="F9" s="46"/>
      <c r="G9" s="112"/>
      <c r="H9" s="113" t="s">
        <v>1810</v>
      </c>
      <c r="I9" s="50"/>
      <c r="J9" s="43"/>
    </row>
    <row r="10" spans="1:14" ht="12.75" customHeight="1">
      <c r="A10" s="114" t="s">
        <v>209</v>
      </c>
      <c r="B10" s="115">
        <v>25.2</v>
      </c>
      <c r="C10" s="115">
        <v>25.2</v>
      </c>
      <c r="D10" s="116" t="s">
        <v>456</v>
      </c>
      <c r="E10" s="117">
        <v>1.6919999999999999</v>
      </c>
      <c r="F10" s="116">
        <v>227</v>
      </c>
      <c r="G10" s="118" t="s">
        <v>734</v>
      </c>
      <c r="H10" s="119"/>
      <c r="I10" s="120">
        <v>2029000</v>
      </c>
      <c r="J10" s="121"/>
      <c r="K10" s="122"/>
      <c r="L10" s="123"/>
      <c r="N10" s="124"/>
    </row>
    <row r="11" spans="1:14" ht="12.75" customHeight="1">
      <c r="A11" s="125" t="s">
        <v>210</v>
      </c>
      <c r="B11" s="126">
        <v>28</v>
      </c>
      <c r="C11" s="126">
        <v>28</v>
      </c>
      <c r="D11" s="127" t="s">
        <v>456</v>
      </c>
      <c r="E11" s="128">
        <v>1.6919999999999999</v>
      </c>
      <c r="F11" s="127">
        <v>227</v>
      </c>
      <c r="G11" s="129" t="s">
        <v>734</v>
      </c>
      <c r="H11" s="56"/>
      <c r="I11" s="130">
        <v>2149000</v>
      </c>
      <c r="J11" s="121"/>
      <c r="K11" s="122"/>
      <c r="L11" s="123"/>
      <c r="N11" s="124"/>
    </row>
    <row r="12" spans="1:14" ht="12.75" customHeight="1">
      <c r="A12" s="125" t="s">
        <v>211</v>
      </c>
      <c r="B12" s="126">
        <v>33.5</v>
      </c>
      <c r="C12" s="126">
        <v>33.5</v>
      </c>
      <c r="D12" s="127" t="s">
        <v>457</v>
      </c>
      <c r="E12" s="128">
        <v>1.6919999999999999</v>
      </c>
      <c r="F12" s="127">
        <v>227</v>
      </c>
      <c r="G12" s="129" t="s">
        <v>734</v>
      </c>
      <c r="H12" s="56"/>
      <c r="I12" s="130">
        <v>2313000</v>
      </c>
      <c r="J12" s="121"/>
      <c r="K12" s="122"/>
      <c r="L12" s="123"/>
      <c r="N12" s="124"/>
    </row>
    <row r="13" spans="1:14" ht="12.75" customHeight="1">
      <c r="A13" s="125" t="s">
        <v>212</v>
      </c>
      <c r="B13" s="126">
        <v>40</v>
      </c>
      <c r="C13" s="126">
        <v>40</v>
      </c>
      <c r="D13" s="127" t="s">
        <v>457</v>
      </c>
      <c r="E13" s="128">
        <v>2.3079999999999998</v>
      </c>
      <c r="F13" s="127">
        <v>277</v>
      </c>
      <c r="G13" s="129" t="s">
        <v>734</v>
      </c>
      <c r="H13" s="56"/>
      <c r="I13" s="130">
        <v>2622000</v>
      </c>
      <c r="J13" s="121"/>
      <c r="K13" s="122"/>
      <c r="L13" s="123"/>
      <c r="N13" s="124"/>
    </row>
    <row r="14" spans="1:14" ht="12.75" customHeight="1">
      <c r="A14" s="125" t="s">
        <v>213</v>
      </c>
      <c r="B14" s="126">
        <v>45</v>
      </c>
      <c r="C14" s="126">
        <v>45</v>
      </c>
      <c r="D14" s="127" t="s">
        <v>214</v>
      </c>
      <c r="E14" s="128">
        <v>2.3079999999999998</v>
      </c>
      <c r="F14" s="127">
        <v>277</v>
      </c>
      <c r="G14" s="129" t="s">
        <v>734</v>
      </c>
      <c r="H14" s="56"/>
      <c r="I14" s="130">
        <v>2777000</v>
      </c>
      <c r="J14" s="121"/>
      <c r="K14" s="122"/>
      <c r="L14" s="123"/>
      <c r="N14" s="124"/>
    </row>
    <row r="15" spans="1:14" ht="12.75" customHeight="1">
      <c r="A15" s="125" t="s">
        <v>215</v>
      </c>
      <c r="B15" s="126">
        <v>50</v>
      </c>
      <c r="C15" s="126">
        <v>50</v>
      </c>
      <c r="D15" s="127" t="s">
        <v>458</v>
      </c>
      <c r="E15" s="128">
        <v>2.3079999999999998</v>
      </c>
      <c r="F15" s="127">
        <v>348</v>
      </c>
      <c r="G15" s="129" t="s">
        <v>734</v>
      </c>
      <c r="H15" s="56"/>
      <c r="I15" s="130">
        <v>3211000</v>
      </c>
      <c r="J15" s="121"/>
      <c r="K15" s="122"/>
      <c r="L15" s="123"/>
      <c r="N15" s="124"/>
    </row>
    <row r="16" spans="1:14" ht="12.75" customHeight="1">
      <c r="A16" s="125" t="s">
        <v>216</v>
      </c>
      <c r="B16" s="126">
        <v>56</v>
      </c>
      <c r="C16" s="126">
        <v>56</v>
      </c>
      <c r="D16" s="127" t="s">
        <v>459</v>
      </c>
      <c r="E16" s="128">
        <v>2.3079999999999998</v>
      </c>
      <c r="F16" s="127">
        <v>348</v>
      </c>
      <c r="G16" s="129" t="s">
        <v>734</v>
      </c>
      <c r="H16" s="56"/>
      <c r="I16" s="130">
        <v>3360000</v>
      </c>
      <c r="J16" s="121"/>
      <c r="K16" s="122"/>
      <c r="L16" s="123"/>
      <c r="N16" s="124"/>
    </row>
    <row r="17" spans="1:14" ht="12.75" customHeight="1">
      <c r="A17" s="125" t="s">
        <v>217</v>
      </c>
      <c r="B17" s="126">
        <v>61.5</v>
      </c>
      <c r="C17" s="126">
        <v>61.5</v>
      </c>
      <c r="D17" s="127" t="s">
        <v>459</v>
      </c>
      <c r="E17" s="128">
        <v>2.3079999999999998</v>
      </c>
      <c r="F17" s="127">
        <v>348</v>
      </c>
      <c r="G17" s="129" t="s">
        <v>734</v>
      </c>
      <c r="H17" s="56"/>
      <c r="I17" s="130">
        <v>3679000</v>
      </c>
      <c r="J17" s="121"/>
      <c r="K17" s="122"/>
      <c r="L17" s="123"/>
      <c r="N17" s="124"/>
    </row>
    <row r="18" spans="1:14" ht="12.75" customHeight="1">
      <c r="A18" s="125" t="s">
        <v>218</v>
      </c>
      <c r="B18" s="126">
        <v>67</v>
      </c>
      <c r="C18" s="126">
        <v>67</v>
      </c>
      <c r="D18" s="127" t="s">
        <v>460</v>
      </c>
      <c r="E18" s="128">
        <v>3.2759999999999998</v>
      </c>
      <c r="F18" s="127">
        <v>430</v>
      </c>
      <c r="G18" s="129" t="s">
        <v>734</v>
      </c>
      <c r="H18" s="56"/>
      <c r="I18" s="130">
        <v>4119000</v>
      </c>
      <c r="J18" s="121"/>
      <c r="K18" s="122"/>
      <c r="L18" s="123"/>
      <c r="N18" s="124"/>
    </row>
    <row r="19" spans="1:14" ht="12.75" customHeight="1">
      <c r="A19" s="125" t="s">
        <v>219</v>
      </c>
      <c r="B19" s="126">
        <v>73</v>
      </c>
      <c r="C19" s="126">
        <v>73</v>
      </c>
      <c r="D19" s="127" t="s">
        <v>460</v>
      </c>
      <c r="E19" s="128">
        <v>3.2759999999999998</v>
      </c>
      <c r="F19" s="127">
        <v>430</v>
      </c>
      <c r="G19" s="129" t="s">
        <v>734</v>
      </c>
      <c r="H19" s="56"/>
      <c r="I19" s="130">
        <v>4531000</v>
      </c>
      <c r="J19" s="121"/>
      <c r="K19" s="122"/>
      <c r="L19" s="123"/>
      <c r="N19" s="124"/>
    </row>
    <row r="20" spans="1:14" ht="12.75" customHeight="1">
      <c r="A20" s="125" t="s">
        <v>220</v>
      </c>
      <c r="B20" s="126">
        <v>78.5</v>
      </c>
      <c r="C20" s="126">
        <v>78.5</v>
      </c>
      <c r="D20" s="127" t="s">
        <v>460</v>
      </c>
      <c r="E20" s="128">
        <v>3.2759999999999998</v>
      </c>
      <c r="F20" s="127">
        <v>430</v>
      </c>
      <c r="G20" s="129" t="s">
        <v>734</v>
      </c>
      <c r="H20" s="56"/>
      <c r="I20" s="130">
        <v>4715000</v>
      </c>
      <c r="J20" s="121"/>
      <c r="K20" s="122"/>
      <c r="L20" s="123"/>
      <c r="N20" s="124"/>
    </row>
    <row r="21" spans="1:14" ht="12.75" customHeight="1">
      <c r="A21" s="125" t="s">
        <v>221</v>
      </c>
      <c r="B21" s="126">
        <v>85</v>
      </c>
      <c r="C21" s="126">
        <v>85</v>
      </c>
      <c r="D21" s="127" t="s">
        <v>460</v>
      </c>
      <c r="E21" s="128">
        <v>3.2759999999999998</v>
      </c>
      <c r="F21" s="127">
        <v>475</v>
      </c>
      <c r="G21" s="129" t="s">
        <v>734</v>
      </c>
      <c r="H21" s="56"/>
      <c r="I21" s="130">
        <v>5060000</v>
      </c>
      <c r="J21" s="121"/>
      <c r="K21" s="122"/>
      <c r="L21" s="123"/>
      <c r="N21" s="124"/>
    </row>
    <row r="22" spans="1:14" ht="12.75" customHeight="1">
      <c r="A22" s="125" t="s">
        <v>222</v>
      </c>
      <c r="B22" s="126">
        <v>90</v>
      </c>
      <c r="C22" s="126">
        <v>90</v>
      </c>
      <c r="D22" s="127" t="s">
        <v>460</v>
      </c>
      <c r="E22" s="128">
        <v>3.2759999999999998</v>
      </c>
      <c r="F22" s="127">
        <v>475</v>
      </c>
      <c r="G22" s="129" t="s">
        <v>734</v>
      </c>
      <c r="H22" s="56"/>
      <c r="I22" s="130">
        <v>5097000</v>
      </c>
      <c r="J22" s="121"/>
      <c r="K22" s="122"/>
      <c r="L22" s="123"/>
      <c r="N22" s="124"/>
    </row>
    <row r="23" spans="1:14" s="111" customFormat="1" ht="33" customHeight="1">
      <c r="A23" s="871" t="s">
        <v>2174</v>
      </c>
      <c r="B23" s="871"/>
      <c r="C23" s="871"/>
      <c r="D23" s="871"/>
      <c r="E23" s="871"/>
      <c r="F23" s="871"/>
      <c r="G23" s="871"/>
      <c r="H23" s="871"/>
      <c r="I23" s="131"/>
      <c r="J23" s="109"/>
      <c r="K23" s="110" t="s">
        <v>2173</v>
      </c>
    </row>
    <row r="24" spans="1:14" s="44" customFormat="1" ht="53.4" customHeight="1">
      <c r="A24" s="72"/>
      <c r="B24" s="46"/>
      <c r="C24" s="46"/>
      <c r="D24" s="46"/>
      <c r="E24" s="46"/>
      <c r="F24" s="46"/>
      <c r="G24" s="112"/>
      <c r="H24" s="113" t="s">
        <v>1810</v>
      </c>
      <c r="I24" s="50"/>
      <c r="J24" s="43"/>
    </row>
    <row r="25" spans="1:14" ht="12.75" customHeight="1">
      <c r="A25" s="125" t="s">
        <v>223</v>
      </c>
      <c r="B25" s="126">
        <v>25.2</v>
      </c>
      <c r="C25" s="126">
        <v>25.2</v>
      </c>
      <c r="D25" s="127" t="s">
        <v>456</v>
      </c>
      <c r="E25" s="128">
        <v>1.6919999999999999</v>
      </c>
      <c r="F25" s="127">
        <v>227</v>
      </c>
      <c r="G25" s="129" t="s">
        <v>734</v>
      </c>
      <c r="H25" s="56"/>
      <c r="I25" s="130">
        <v>1738000</v>
      </c>
      <c r="J25" s="121"/>
      <c r="K25" s="122"/>
      <c r="L25" s="123"/>
      <c r="N25" s="124"/>
    </row>
    <row r="26" spans="1:14" ht="12.75" customHeight="1">
      <c r="A26" s="125" t="s">
        <v>224</v>
      </c>
      <c r="B26" s="126">
        <v>28</v>
      </c>
      <c r="C26" s="126">
        <v>28</v>
      </c>
      <c r="D26" s="127" t="s">
        <v>456</v>
      </c>
      <c r="E26" s="128">
        <v>1.6919999999999999</v>
      </c>
      <c r="F26" s="127">
        <v>227</v>
      </c>
      <c r="G26" s="129" t="s">
        <v>734</v>
      </c>
      <c r="H26" s="56"/>
      <c r="I26" s="130">
        <v>1832000</v>
      </c>
      <c r="J26" s="121"/>
      <c r="K26" s="122"/>
      <c r="L26" s="123"/>
      <c r="N26" s="124"/>
    </row>
    <row r="27" spans="1:14" ht="12.75" customHeight="1">
      <c r="A27" s="125" t="s">
        <v>225</v>
      </c>
      <c r="B27" s="126">
        <v>33.5</v>
      </c>
      <c r="C27" s="126">
        <v>33.5</v>
      </c>
      <c r="D27" s="127" t="s">
        <v>457</v>
      </c>
      <c r="E27" s="128">
        <v>1.6919999999999999</v>
      </c>
      <c r="F27" s="127">
        <v>227</v>
      </c>
      <c r="G27" s="129" t="s">
        <v>734</v>
      </c>
      <c r="H27" s="56"/>
      <c r="I27" s="130">
        <v>2013000</v>
      </c>
      <c r="J27" s="121"/>
      <c r="K27" s="122"/>
      <c r="L27" s="123"/>
      <c r="N27" s="124"/>
    </row>
    <row r="28" spans="1:14" ht="12.75" customHeight="1">
      <c r="A28" s="125" t="s">
        <v>226</v>
      </c>
      <c r="B28" s="126">
        <v>40</v>
      </c>
      <c r="C28" s="126">
        <v>40</v>
      </c>
      <c r="D28" s="127" t="s">
        <v>457</v>
      </c>
      <c r="E28" s="128">
        <v>2.3079999999999998</v>
      </c>
      <c r="F28" s="127">
        <v>277</v>
      </c>
      <c r="G28" s="129" t="s">
        <v>734</v>
      </c>
      <c r="H28" s="56"/>
      <c r="I28" s="130">
        <v>2243000</v>
      </c>
      <c r="J28" s="121"/>
      <c r="K28" s="122"/>
      <c r="L28" s="123"/>
      <c r="N28" s="124"/>
    </row>
    <row r="29" spans="1:14" ht="12.75" customHeight="1">
      <c r="A29" s="125" t="s">
        <v>227</v>
      </c>
      <c r="B29" s="126">
        <v>45</v>
      </c>
      <c r="C29" s="126">
        <v>45</v>
      </c>
      <c r="D29" s="127" t="s">
        <v>214</v>
      </c>
      <c r="E29" s="128">
        <v>2.3079999999999998</v>
      </c>
      <c r="F29" s="127">
        <v>277</v>
      </c>
      <c r="G29" s="129" t="s">
        <v>734</v>
      </c>
      <c r="H29" s="56"/>
      <c r="I29" s="130">
        <v>2338000</v>
      </c>
      <c r="J29" s="121"/>
      <c r="K29" s="122"/>
      <c r="L29" s="123"/>
      <c r="N29" s="124"/>
    </row>
    <row r="30" spans="1:14" ht="12.75" customHeight="1">
      <c r="A30" s="125" t="s">
        <v>228</v>
      </c>
      <c r="B30" s="126">
        <v>50</v>
      </c>
      <c r="C30" s="126">
        <v>50</v>
      </c>
      <c r="D30" s="127" t="s">
        <v>458</v>
      </c>
      <c r="E30" s="128">
        <v>2.3079999999999998</v>
      </c>
      <c r="F30" s="127">
        <v>295</v>
      </c>
      <c r="G30" s="129" t="s">
        <v>734</v>
      </c>
      <c r="H30" s="56"/>
      <c r="I30" s="130">
        <v>2730000</v>
      </c>
      <c r="J30" s="121"/>
      <c r="K30" s="122"/>
      <c r="L30" s="123"/>
      <c r="N30" s="124"/>
    </row>
    <row r="31" spans="1:14" ht="12.75" customHeight="1">
      <c r="A31" s="125" t="s">
        <v>229</v>
      </c>
      <c r="B31" s="126">
        <v>56</v>
      </c>
      <c r="C31" s="126">
        <v>56</v>
      </c>
      <c r="D31" s="127" t="s">
        <v>459</v>
      </c>
      <c r="E31" s="128">
        <v>2.3079999999999998</v>
      </c>
      <c r="F31" s="127">
        <v>344</v>
      </c>
      <c r="G31" s="129" t="s">
        <v>734</v>
      </c>
      <c r="H31" s="56"/>
      <c r="I31" s="130">
        <v>2857000</v>
      </c>
      <c r="J31" s="121"/>
      <c r="K31" s="122"/>
      <c r="L31" s="123"/>
      <c r="N31" s="124"/>
    </row>
    <row r="32" spans="1:14" ht="12.75" customHeight="1">
      <c r="A32" s="125" t="s">
        <v>230</v>
      </c>
      <c r="B32" s="126">
        <v>61.5</v>
      </c>
      <c r="C32" s="126">
        <v>61.5</v>
      </c>
      <c r="D32" s="127" t="s">
        <v>459</v>
      </c>
      <c r="E32" s="128">
        <v>2.3079999999999998</v>
      </c>
      <c r="F32" s="127">
        <v>344</v>
      </c>
      <c r="G32" s="129" t="s">
        <v>734</v>
      </c>
      <c r="H32" s="56"/>
      <c r="I32" s="130">
        <v>3128000</v>
      </c>
      <c r="J32" s="121"/>
      <c r="K32" s="122"/>
      <c r="L32" s="123"/>
      <c r="N32" s="124"/>
    </row>
    <row r="33" spans="1:14" ht="12.75" customHeight="1">
      <c r="A33" s="125" t="s">
        <v>231</v>
      </c>
      <c r="B33" s="126">
        <v>67</v>
      </c>
      <c r="C33" s="126">
        <v>67</v>
      </c>
      <c r="D33" s="127" t="s">
        <v>460</v>
      </c>
      <c r="E33" s="128">
        <v>3.2759999999999998</v>
      </c>
      <c r="F33" s="127">
        <v>407</v>
      </c>
      <c r="G33" s="129" t="s">
        <v>734</v>
      </c>
      <c r="H33" s="56"/>
      <c r="I33" s="130">
        <v>3384000</v>
      </c>
      <c r="J33" s="121"/>
      <c r="K33" s="122"/>
      <c r="L33" s="123"/>
      <c r="N33" s="124"/>
    </row>
    <row r="34" spans="1:14" ht="12.75" customHeight="1">
      <c r="A34" s="125" t="s">
        <v>232</v>
      </c>
      <c r="B34" s="126">
        <v>73</v>
      </c>
      <c r="C34" s="126">
        <v>73</v>
      </c>
      <c r="D34" s="127" t="s">
        <v>460</v>
      </c>
      <c r="E34" s="128">
        <v>3.2759999999999998</v>
      </c>
      <c r="F34" s="127">
        <v>429</v>
      </c>
      <c r="G34" s="129" t="s">
        <v>734</v>
      </c>
      <c r="H34" s="56"/>
      <c r="I34" s="130">
        <v>3972000</v>
      </c>
      <c r="J34" s="121"/>
      <c r="K34" s="122"/>
      <c r="L34" s="123"/>
      <c r="N34" s="124"/>
    </row>
    <row r="35" spans="1:14" ht="12.75" customHeight="1">
      <c r="A35" s="125" t="s">
        <v>233</v>
      </c>
      <c r="B35" s="126">
        <v>78.5</v>
      </c>
      <c r="C35" s="126">
        <v>78.5</v>
      </c>
      <c r="D35" s="127" t="s">
        <v>460</v>
      </c>
      <c r="E35" s="128">
        <v>3.2759999999999998</v>
      </c>
      <c r="F35" s="127">
        <v>429</v>
      </c>
      <c r="G35" s="129" t="s">
        <v>734</v>
      </c>
      <c r="H35" s="56"/>
      <c r="I35" s="130">
        <v>4007000</v>
      </c>
      <c r="J35" s="121"/>
      <c r="K35" s="122"/>
      <c r="L35" s="123"/>
      <c r="N35" s="124"/>
    </row>
    <row r="36" spans="1:14" ht="12.75" customHeight="1">
      <c r="A36" s="125" t="s">
        <v>234</v>
      </c>
      <c r="B36" s="126">
        <v>85</v>
      </c>
      <c r="C36" s="126">
        <v>85</v>
      </c>
      <c r="D36" s="127" t="s">
        <v>460</v>
      </c>
      <c r="E36" s="128">
        <v>3.2759999999999998</v>
      </c>
      <c r="F36" s="127">
        <v>475</v>
      </c>
      <c r="G36" s="129" t="s">
        <v>734</v>
      </c>
      <c r="H36" s="56"/>
      <c r="I36" s="130">
        <v>4344000</v>
      </c>
      <c r="J36" s="121"/>
      <c r="K36" s="122"/>
      <c r="L36" s="123"/>
      <c r="N36" s="124"/>
    </row>
    <row r="37" spans="1:14" ht="12.75" customHeight="1">
      <c r="A37" s="125" t="s">
        <v>235</v>
      </c>
      <c r="B37" s="126">
        <v>90</v>
      </c>
      <c r="C37" s="126">
        <v>90</v>
      </c>
      <c r="D37" s="127" t="s">
        <v>460</v>
      </c>
      <c r="E37" s="128">
        <v>3.2759999999999998</v>
      </c>
      <c r="F37" s="127">
        <v>475</v>
      </c>
      <c r="G37" s="129" t="s">
        <v>734</v>
      </c>
      <c r="H37" s="56"/>
      <c r="I37" s="130">
        <v>4375000</v>
      </c>
      <c r="J37" s="121"/>
      <c r="K37" s="122"/>
      <c r="L37" s="123"/>
      <c r="N37" s="124"/>
    </row>
    <row r="38" spans="1:14" s="111" customFormat="1" ht="30.6" customHeight="1">
      <c r="A38" s="871" t="s">
        <v>2175</v>
      </c>
      <c r="B38" s="871"/>
      <c r="C38" s="871"/>
      <c r="D38" s="871"/>
      <c r="E38" s="871"/>
      <c r="F38" s="871"/>
      <c r="G38" s="871"/>
      <c r="H38" s="871"/>
      <c r="I38" s="132" t="s">
        <v>2176</v>
      </c>
      <c r="J38" s="121"/>
      <c r="K38" s="122"/>
      <c r="L38" s="123"/>
      <c r="N38" s="133"/>
    </row>
    <row r="39" spans="1:14" ht="15.75" customHeight="1">
      <c r="A39" s="86" t="s">
        <v>545</v>
      </c>
      <c r="B39" s="126">
        <v>22.4</v>
      </c>
      <c r="C39" s="126">
        <v>22.4</v>
      </c>
      <c r="D39" s="134">
        <v>58</v>
      </c>
      <c r="E39" s="128">
        <v>1.6819999999999999</v>
      </c>
      <c r="F39" s="134">
        <v>232</v>
      </c>
      <c r="G39" s="129" t="s">
        <v>734</v>
      </c>
      <c r="H39" s="56"/>
      <c r="I39" s="130">
        <v>2353000</v>
      </c>
      <c r="J39" s="121"/>
      <c r="K39" s="122"/>
      <c r="L39" s="123"/>
      <c r="N39" s="124"/>
    </row>
    <row r="40" spans="1:14" ht="15.75" customHeight="1">
      <c r="A40" s="86" t="s">
        <v>546</v>
      </c>
      <c r="B40" s="126">
        <v>28</v>
      </c>
      <c r="C40" s="126">
        <v>28</v>
      </c>
      <c r="D40" s="134">
        <v>58</v>
      </c>
      <c r="E40" s="128">
        <v>1.6819999999999999</v>
      </c>
      <c r="F40" s="134">
        <v>232</v>
      </c>
      <c r="G40" s="129" t="s">
        <v>734</v>
      </c>
      <c r="H40" s="56"/>
      <c r="I40" s="130">
        <v>2458000</v>
      </c>
      <c r="J40" s="121"/>
      <c r="K40" s="122"/>
      <c r="L40" s="123"/>
      <c r="N40" s="124"/>
    </row>
    <row r="41" spans="1:14" ht="15.75" customHeight="1">
      <c r="A41" s="86" t="s">
        <v>547</v>
      </c>
      <c r="B41" s="126">
        <v>33.5</v>
      </c>
      <c r="C41" s="126">
        <v>33.5</v>
      </c>
      <c r="D41" s="134">
        <v>60</v>
      </c>
      <c r="E41" s="128">
        <v>1.6819999999999999</v>
      </c>
      <c r="F41" s="134">
        <v>232</v>
      </c>
      <c r="G41" s="129" t="s">
        <v>734</v>
      </c>
      <c r="H41" s="56"/>
      <c r="I41" s="130">
        <v>2766000</v>
      </c>
      <c r="J41" s="121"/>
      <c r="K41" s="122"/>
      <c r="L41" s="123"/>
      <c r="N41" s="124"/>
    </row>
    <row r="42" spans="1:14" ht="15.75" customHeight="1">
      <c r="A42" s="86" t="s">
        <v>548</v>
      </c>
      <c r="B42" s="126">
        <v>40</v>
      </c>
      <c r="C42" s="126">
        <v>40</v>
      </c>
      <c r="D42" s="134">
        <v>61</v>
      </c>
      <c r="E42" s="128">
        <v>2.3079999999999998</v>
      </c>
      <c r="F42" s="134">
        <v>291</v>
      </c>
      <c r="G42" s="129" t="s">
        <v>734</v>
      </c>
      <c r="H42" s="56"/>
      <c r="I42" s="130">
        <v>3180000</v>
      </c>
      <c r="J42" s="121"/>
      <c r="K42" s="122"/>
      <c r="L42" s="123"/>
      <c r="N42" s="124"/>
    </row>
    <row r="43" spans="1:14" ht="15.75" customHeight="1">
      <c r="A43" s="86" t="s">
        <v>549</v>
      </c>
      <c r="B43" s="126">
        <v>45</v>
      </c>
      <c r="C43" s="126">
        <v>45</v>
      </c>
      <c r="D43" s="134">
        <v>64</v>
      </c>
      <c r="E43" s="128">
        <v>2.3079999999999998</v>
      </c>
      <c r="F43" s="134">
        <v>291</v>
      </c>
      <c r="G43" s="129" t="s">
        <v>734</v>
      </c>
      <c r="H43" s="56"/>
      <c r="I43" s="130">
        <v>3344000</v>
      </c>
      <c r="J43" s="121"/>
      <c r="K43" s="122"/>
      <c r="L43" s="123"/>
      <c r="N43" s="124"/>
    </row>
    <row r="44" spans="1:14" ht="15.75" customHeight="1">
      <c r="A44" s="86" t="s">
        <v>550</v>
      </c>
      <c r="B44" s="126">
        <v>50</v>
      </c>
      <c r="C44" s="126">
        <v>50</v>
      </c>
      <c r="D44" s="134">
        <v>65</v>
      </c>
      <c r="E44" s="128">
        <v>2.3079999999999998</v>
      </c>
      <c r="F44" s="134">
        <v>291</v>
      </c>
      <c r="G44" s="129" t="s">
        <v>734</v>
      </c>
      <c r="H44" s="56"/>
      <c r="I44" s="130">
        <v>3510000</v>
      </c>
      <c r="J44" s="121"/>
      <c r="K44" s="122"/>
      <c r="L44" s="123"/>
      <c r="N44" s="124"/>
    </row>
    <row r="45" spans="1:14" ht="15.75" customHeight="1">
      <c r="A45" s="86" t="s">
        <v>551</v>
      </c>
      <c r="B45" s="126">
        <v>56</v>
      </c>
      <c r="C45" s="126">
        <v>56</v>
      </c>
      <c r="D45" s="134">
        <v>65</v>
      </c>
      <c r="E45" s="128">
        <v>2.3079999999999998</v>
      </c>
      <c r="F45" s="134">
        <v>291</v>
      </c>
      <c r="G45" s="129" t="s">
        <v>734</v>
      </c>
      <c r="H45" s="56"/>
      <c r="I45" s="130">
        <v>3756000</v>
      </c>
      <c r="J45" s="121"/>
      <c r="K45" s="122"/>
      <c r="L45" s="123"/>
      <c r="N45" s="124"/>
    </row>
    <row r="46" spans="1:14" s="19" customFormat="1" ht="21.75" customHeight="1">
      <c r="A46" s="135" t="s">
        <v>558</v>
      </c>
      <c r="B46" s="80"/>
      <c r="C46" s="80"/>
      <c r="D46" s="80"/>
      <c r="E46" s="80"/>
      <c r="F46" s="80"/>
      <c r="G46" s="80"/>
      <c r="H46" s="80"/>
      <c r="I46" s="81"/>
      <c r="J46" s="43"/>
    </row>
    <row r="47" spans="1:14" ht="14.25" customHeight="1">
      <c r="A47" s="86" t="s">
        <v>552</v>
      </c>
      <c r="B47" s="126" t="s">
        <v>63</v>
      </c>
      <c r="C47" s="134" t="s">
        <v>63</v>
      </c>
      <c r="D47" s="134" t="s">
        <v>63</v>
      </c>
      <c r="E47" s="128">
        <v>8.2000000000000003E-2</v>
      </c>
      <c r="F47" s="134">
        <v>10.4</v>
      </c>
      <c r="G47" s="129" t="s">
        <v>734</v>
      </c>
      <c r="H47" s="56"/>
      <c r="I47" s="130">
        <v>317000</v>
      </c>
      <c r="J47" s="121"/>
      <c r="K47" s="122"/>
      <c r="L47" s="123"/>
      <c r="N47" s="124"/>
    </row>
    <row r="48" spans="1:14" ht="14.25" customHeight="1">
      <c r="A48" s="86" t="s">
        <v>553</v>
      </c>
      <c r="B48" s="126" t="s">
        <v>63</v>
      </c>
      <c r="C48" s="134" t="s">
        <v>63</v>
      </c>
      <c r="D48" s="134" t="s">
        <v>63</v>
      </c>
      <c r="E48" s="128">
        <v>0.33800000000000002</v>
      </c>
      <c r="F48" s="134">
        <v>33</v>
      </c>
      <c r="G48" s="129" t="s">
        <v>734</v>
      </c>
      <c r="H48" s="56"/>
      <c r="I48" s="130">
        <v>628000</v>
      </c>
      <c r="J48" s="121"/>
      <c r="K48" s="122"/>
      <c r="L48" s="123"/>
      <c r="N48" s="124"/>
    </row>
    <row r="49" spans="1:14" ht="14.25" customHeight="1">
      <c r="A49" s="86" t="s">
        <v>554</v>
      </c>
      <c r="B49" s="126" t="s">
        <v>63</v>
      </c>
      <c r="C49" s="134" t="s">
        <v>63</v>
      </c>
      <c r="D49" s="134" t="s">
        <v>63</v>
      </c>
      <c r="E49" s="128">
        <v>0.33800000000000002</v>
      </c>
      <c r="F49" s="134">
        <v>36</v>
      </c>
      <c r="G49" s="129" t="s">
        <v>734</v>
      </c>
      <c r="H49" s="56"/>
      <c r="I49" s="130">
        <v>852000</v>
      </c>
      <c r="J49" s="121"/>
      <c r="K49" s="122"/>
      <c r="L49" s="123"/>
      <c r="N49" s="124"/>
    </row>
    <row r="50" spans="1:14" ht="14.25" customHeight="1">
      <c r="A50" s="86" t="s">
        <v>555</v>
      </c>
      <c r="B50" s="126" t="s">
        <v>63</v>
      </c>
      <c r="C50" s="134" t="s">
        <v>63</v>
      </c>
      <c r="D50" s="134" t="s">
        <v>63</v>
      </c>
      <c r="E50" s="128">
        <v>0.438</v>
      </c>
      <c r="F50" s="134">
        <v>48</v>
      </c>
      <c r="G50" s="129" t="s">
        <v>734</v>
      </c>
      <c r="H50" s="56"/>
      <c r="I50" s="130">
        <v>1066000</v>
      </c>
      <c r="J50" s="121"/>
      <c r="K50" s="122"/>
      <c r="L50" s="123"/>
      <c r="N50" s="124"/>
    </row>
    <row r="51" spans="1:14" ht="14.25" customHeight="1">
      <c r="A51" s="86" t="s">
        <v>556</v>
      </c>
      <c r="B51" s="126" t="s">
        <v>63</v>
      </c>
      <c r="C51" s="134" t="s">
        <v>63</v>
      </c>
      <c r="D51" s="134" t="s">
        <v>63</v>
      </c>
      <c r="E51" s="128">
        <v>0.438</v>
      </c>
      <c r="F51" s="134">
        <v>51</v>
      </c>
      <c r="G51" s="129" t="s">
        <v>734</v>
      </c>
      <c r="H51" s="56"/>
      <c r="I51" s="130">
        <v>1267000</v>
      </c>
      <c r="J51" s="121"/>
      <c r="K51" s="122"/>
      <c r="L51" s="123"/>
      <c r="N51" s="124"/>
    </row>
    <row r="52" spans="1:14" ht="14.25" customHeight="1">
      <c r="A52" s="136" t="s">
        <v>557</v>
      </c>
      <c r="B52" s="137" t="s">
        <v>63</v>
      </c>
      <c r="C52" s="138" t="s">
        <v>63</v>
      </c>
      <c r="D52" s="138" t="s">
        <v>63</v>
      </c>
      <c r="E52" s="139">
        <v>0.438</v>
      </c>
      <c r="F52" s="138">
        <v>24</v>
      </c>
      <c r="G52" s="140" t="s">
        <v>734</v>
      </c>
      <c r="H52" s="141"/>
      <c r="I52" s="142">
        <v>1459000</v>
      </c>
      <c r="J52" s="121"/>
      <c r="K52" s="122"/>
      <c r="L52" s="123"/>
      <c r="N52" s="124"/>
    </row>
    <row r="53" spans="1:14" s="111" customFormat="1" ht="37.950000000000003" customHeight="1">
      <c r="A53" s="143" t="s">
        <v>2177</v>
      </c>
      <c r="B53" s="144"/>
      <c r="C53" s="144"/>
      <c r="D53" s="144"/>
      <c r="E53" s="144"/>
      <c r="F53" s="144"/>
      <c r="G53" s="144"/>
      <c r="H53" s="144"/>
      <c r="I53" s="145" t="s">
        <v>2176</v>
      </c>
      <c r="J53" s="121"/>
      <c r="K53" s="122"/>
      <c r="L53" s="123"/>
      <c r="N53" s="133"/>
    </row>
    <row r="54" spans="1:14" ht="12.75" customHeight="1">
      <c r="A54" s="146" t="s">
        <v>568</v>
      </c>
      <c r="B54" s="147">
        <v>20</v>
      </c>
      <c r="C54" s="115">
        <v>20</v>
      </c>
      <c r="D54" s="116">
        <v>58</v>
      </c>
      <c r="E54" s="117">
        <v>1.234</v>
      </c>
      <c r="F54" s="116">
        <v>143</v>
      </c>
      <c r="G54" s="118" t="s">
        <v>734</v>
      </c>
      <c r="H54" s="119"/>
      <c r="I54" s="120">
        <v>1187000</v>
      </c>
      <c r="J54" s="121"/>
      <c r="K54" s="122"/>
      <c r="L54" s="123"/>
      <c r="N54" s="124"/>
    </row>
    <row r="55" spans="1:14" ht="12.75" customHeight="1">
      <c r="A55" s="148" t="s">
        <v>569</v>
      </c>
      <c r="B55" s="134">
        <v>22.4</v>
      </c>
      <c r="C55" s="126">
        <v>22.4</v>
      </c>
      <c r="D55" s="127">
        <v>58</v>
      </c>
      <c r="E55" s="128">
        <v>1.234</v>
      </c>
      <c r="F55" s="127">
        <v>143</v>
      </c>
      <c r="G55" s="129" t="s">
        <v>734</v>
      </c>
      <c r="H55" s="56"/>
      <c r="I55" s="130">
        <v>1220000</v>
      </c>
      <c r="J55" s="121"/>
      <c r="K55" s="122"/>
      <c r="L55" s="123"/>
      <c r="N55" s="124"/>
    </row>
    <row r="56" spans="1:14" ht="12.75" customHeight="1">
      <c r="A56" s="148" t="s">
        <v>570</v>
      </c>
      <c r="B56" s="134">
        <v>26</v>
      </c>
      <c r="C56" s="126">
        <v>26</v>
      </c>
      <c r="D56" s="127">
        <v>59</v>
      </c>
      <c r="E56" s="128">
        <v>1.234</v>
      </c>
      <c r="F56" s="127">
        <v>144</v>
      </c>
      <c r="G56" s="129" t="s">
        <v>734</v>
      </c>
      <c r="H56" s="56"/>
      <c r="I56" s="130">
        <v>1324000</v>
      </c>
      <c r="J56" s="121"/>
      <c r="K56" s="122"/>
      <c r="L56" s="123"/>
      <c r="N56" s="124"/>
    </row>
    <row r="57" spans="1:14" ht="12.75" customHeight="1">
      <c r="A57" s="148" t="s">
        <v>571</v>
      </c>
      <c r="B57" s="134">
        <v>28.5</v>
      </c>
      <c r="C57" s="126">
        <v>28.5</v>
      </c>
      <c r="D57" s="127">
        <v>60</v>
      </c>
      <c r="E57" s="128">
        <v>1.234</v>
      </c>
      <c r="F57" s="127">
        <v>144</v>
      </c>
      <c r="G57" s="129" t="s">
        <v>734</v>
      </c>
      <c r="H57" s="56"/>
      <c r="I57" s="130">
        <v>1347000</v>
      </c>
      <c r="J57" s="121"/>
      <c r="K57" s="122"/>
      <c r="L57" s="123"/>
      <c r="N57" s="124"/>
    </row>
    <row r="58" spans="1:14" ht="12.75" customHeight="1">
      <c r="A58" s="148" t="s">
        <v>572</v>
      </c>
      <c r="B58" s="134">
        <v>33.5</v>
      </c>
      <c r="C58" s="126">
        <v>33.5</v>
      </c>
      <c r="D58" s="127">
        <v>61</v>
      </c>
      <c r="E58" s="128">
        <v>1.234</v>
      </c>
      <c r="F58" s="127">
        <v>157</v>
      </c>
      <c r="G58" s="129" t="s">
        <v>734</v>
      </c>
      <c r="H58" s="56"/>
      <c r="I58" s="130">
        <v>1546000</v>
      </c>
      <c r="J58" s="121"/>
      <c r="K58" s="122"/>
      <c r="L58" s="123"/>
      <c r="N58" s="124"/>
    </row>
    <row r="59" spans="1:14" s="111" customFormat="1" ht="31.2" customHeight="1">
      <c r="A59" s="143" t="s">
        <v>2178</v>
      </c>
      <c r="B59" s="149"/>
      <c r="C59" s="149"/>
      <c r="D59" s="149"/>
      <c r="E59" s="149"/>
      <c r="F59" s="149"/>
      <c r="G59" s="150"/>
      <c r="H59" s="151"/>
      <c r="I59" s="145" t="s">
        <v>2176</v>
      </c>
      <c r="J59" s="121"/>
      <c r="K59" s="110" t="s">
        <v>2173</v>
      </c>
      <c r="L59" s="123"/>
      <c r="N59" s="133"/>
    </row>
    <row r="60" spans="1:14" ht="12.75" customHeight="1">
      <c r="A60" s="148" t="s">
        <v>736</v>
      </c>
      <c r="B60" s="152">
        <v>10</v>
      </c>
      <c r="C60" s="152">
        <v>12</v>
      </c>
      <c r="D60" s="127">
        <v>54</v>
      </c>
      <c r="E60" s="128">
        <v>0.497</v>
      </c>
      <c r="F60" s="126">
        <v>71.5</v>
      </c>
      <c r="G60" s="129" t="s">
        <v>734</v>
      </c>
      <c r="H60" s="56"/>
      <c r="I60" s="130">
        <v>642000</v>
      </c>
      <c r="J60" s="121"/>
      <c r="K60" s="122"/>
      <c r="L60" s="123"/>
      <c r="N60" s="124"/>
    </row>
    <row r="61" spans="1:14" ht="12.75" customHeight="1">
      <c r="A61" s="86" t="s">
        <v>732</v>
      </c>
      <c r="B61" s="126">
        <v>12</v>
      </c>
      <c r="C61" s="126">
        <v>14</v>
      </c>
      <c r="D61" s="127">
        <v>56</v>
      </c>
      <c r="E61" s="128">
        <v>0.497</v>
      </c>
      <c r="F61" s="127">
        <v>83</v>
      </c>
      <c r="G61" s="129" t="s">
        <v>734</v>
      </c>
      <c r="H61" s="56"/>
      <c r="I61" s="130">
        <v>767000</v>
      </c>
      <c r="J61" s="121"/>
      <c r="K61" s="122"/>
      <c r="L61" s="123"/>
      <c r="N61" s="124"/>
    </row>
    <row r="62" spans="1:14" ht="12.75" customHeight="1">
      <c r="A62" s="153" t="s">
        <v>733</v>
      </c>
      <c r="B62" s="137">
        <v>14</v>
      </c>
      <c r="C62" s="137">
        <v>16</v>
      </c>
      <c r="D62" s="154">
        <v>56</v>
      </c>
      <c r="E62" s="139">
        <v>0.61499999999999999</v>
      </c>
      <c r="F62" s="154">
        <v>90.4</v>
      </c>
      <c r="G62" s="140" t="s">
        <v>734</v>
      </c>
      <c r="H62" s="141"/>
      <c r="I62" s="142">
        <v>838000</v>
      </c>
      <c r="J62" s="121"/>
      <c r="K62" s="122"/>
      <c r="L62" s="123"/>
      <c r="N62" s="124"/>
    </row>
    <row r="63" spans="1:14" s="111" customFormat="1" ht="33" customHeight="1">
      <c r="A63" s="862" t="s">
        <v>2179</v>
      </c>
      <c r="B63" s="863"/>
      <c r="C63" s="863"/>
      <c r="D63" s="863"/>
      <c r="E63" s="863"/>
      <c r="F63" s="863"/>
      <c r="G63" s="863"/>
      <c r="H63" s="863"/>
      <c r="I63" s="145" t="s">
        <v>2176</v>
      </c>
      <c r="J63" s="121"/>
      <c r="K63" s="122"/>
      <c r="L63" s="123"/>
      <c r="N63" s="133"/>
    </row>
    <row r="64" spans="1:14" ht="12.75" customHeight="1">
      <c r="A64" s="146" t="s">
        <v>1281</v>
      </c>
      <c r="B64" s="155">
        <v>8</v>
      </c>
      <c r="C64" s="155">
        <v>9</v>
      </c>
      <c r="D64" s="116">
        <v>54</v>
      </c>
      <c r="E64" s="117">
        <v>0.41099999999999998</v>
      </c>
      <c r="F64" s="115">
        <v>49</v>
      </c>
      <c r="G64" s="118" t="s">
        <v>734</v>
      </c>
      <c r="H64" s="119"/>
      <c r="I64" s="120">
        <v>495000</v>
      </c>
      <c r="J64" s="121"/>
      <c r="K64" s="122"/>
      <c r="L64" s="123"/>
      <c r="N64" s="124"/>
    </row>
    <row r="65" spans="1:14" ht="12.75" customHeight="1">
      <c r="A65" s="148" t="s">
        <v>1282</v>
      </c>
      <c r="B65" s="152">
        <v>10</v>
      </c>
      <c r="C65" s="152">
        <v>12</v>
      </c>
      <c r="D65" s="127">
        <v>54</v>
      </c>
      <c r="E65" s="128">
        <v>0.497</v>
      </c>
      <c r="F65" s="126">
        <v>59.5</v>
      </c>
      <c r="G65" s="129" t="s">
        <v>734</v>
      </c>
      <c r="H65" s="56"/>
      <c r="I65" s="130">
        <v>642000</v>
      </c>
      <c r="J65" s="121"/>
      <c r="K65" s="122"/>
      <c r="L65" s="123"/>
      <c r="N65" s="124"/>
    </row>
    <row r="66" spans="1:14" ht="12.75" customHeight="1">
      <c r="A66" s="86" t="s">
        <v>1283</v>
      </c>
      <c r="B66" s="126">
        <v>12</v>
      </c>
      <c r="C66" s="126">
        <v>14</v>
      </c>
      <c r="D66" s="127">
        <v>56</v>
      </c>
      <c r="E66" s="128">
        <v>0.497</v>
      </c>
      <c r="F66" s="127">
        <v>63</v>
      </c>
      <c r="G66" s="129" t="s">
        <v>734</v>
      </c>
      <c r="H66" s="56"/>
      <c r="I66" s="130">
        <v>767000</v>
      </c>
      <c r="J66" s="121"/>
      <c r="K66" s="122"/>
      <c r="L66" s="123"/>
      <c r="N66" s="124"/>
    </row>
    <row r="67" spans="1:14" ht="12.75" customHeight="1">
      <c r="A67" s="86" t="s">
        <v>1284</v>
      </c>
      <c r="B67" s="126">
        <v>14</v>
      </c>
      <c r="C67" s="126">
        <v>16</v>
      </c>
      <c r="D67" s="127">
        <v>56</v>
      </c>
      <c r="E67" s="128">
        <v>0.497</v>
      </c>
      <c r="F67" s="127">
        <v>75</v>
      </c>
      <c r="G67" s="129" t="s">
        <v>734</v>
      </c>
      <c r="H67" s="56"/>
      <c r="I67" s="130">
        <v>838000</v>
      </c>
      <c r="J67" s="121"/>
      <c r="K67" s="122"/>
      <c r="L67" s="123"/>
      <c r="N67" s="124"/>
    </row>
    <row r="68" spans="1:14" ht="12.75" customHeight="1">
      <c r="A68" s="148" t="s">
        <v>1285</v>
      </c>
      <c r="B68" s="126">
        <v>15.5</v>
      </c>
      <c r="C68" s="126">
        <v>18</v>
      </c>
      <c r="D68" s="127">
        <v>56</v>
      </c>
      <c r="E68" s="128">
        <v>0.497</v>
      </c>
      <c r="F68" s="127">
        <v>77.5</v>
      </c>
      <c r="G68" s="129" t="s">
        <v>734</v>
      </c>
      <c r="H68" s="56"/>
      <c r="I68" s="130">
        <v>943000</v>
      </c>
      <c r="J68" s="121"/>
      <c r="K68" s="122"/>
      <c r="L68" s="123"/>
      <c r="N68" s="124"/>
    </row>
    <row r="69" spans="1:14" ht="12.75" customHeight="1">
      <c r="A69" s="148" t="s">
        <v>1286</v>
      </c>
      <c r="B69" s="126">
        <v>17.5</v>
      </c>
      <c r="C69" s="126">
        <v>19.5</v>
      </c>
      <c r="D69" s="127">
        <v>57</v>
      </c>
      <c r="E69" s="128">
        <v>0.61499999999999999</v>
      </c>
      <c r="F69" s="127">
        <v>91</v>
      </c>
      <c r="G69" s="129" t="s">
        <v>734</v>
      </c>
      <c r="H69" s="56"/>
      <c r="I69" s="130">
        <v>954000</v>
      </c>
      <c r="J69" s="121"/>
      <c r="K69" s="122"/>
      <c r="L69" s="123"/>
      <c r="N69" s="124"/>
    </row>
    <row r="70" spans="1:14" s="19" customFormat="1" ht="5.25" customHeight="1">
      <c r="A70" s="63"/>
      <c r="B70" s="64"/>
      <c r="C70" s="65"/>
      <c r="D70" s="66"/>
      <c r="E70" s="67"/>
      <c r="F70" s="66"/>
      <c r="G70" s="68"/>
      <c r="H70" s="69"/>
      <c r="I70" s="70"/>
      <c r="J70" s="43"/>
    </row>
    <row r="71" spans="1:14" s="19" customFormat="1" ht="36.75" customHeight="1">
      <c r="A71" s="105" t="s">
        <v>2180</v>
      </c>
      <c r="B71" s="106"/>
      <c r="C71" s="106"/>
      <c r="D71" s="106"/>
      <c r="E71" s="106"/>
      <c r="F71" s="106"/>
      <c r="G71" s="106"/>
      <c r="H71" s="106"/>
      <c r="I71" s="107"/>
      <c r="J71" s="29"/>
    </row>
    <row r="72" spans="1:14" s="111" customFormat="1" ht="36" customHeight="1">
      <c r="A72" s="862" t="s">
        <v>2181</v>
      </c>
      <c r="B72" s="863"/>
      <c r="C72" s="863"/>
      <c r="D72" s="863"/>
      <c r="E72" s="863"/>
      <c r="F72" s="863"/>
      <c r="G72" s="863"/>
      <c r="H72" s="863"/>
      <c r="I72" s="145" t="s">
        <v>2176</v>
      </c>
      <c r="J72" s="121"/>
      <c r="K72" s="122"/>
      <c r="L72" s="123"/>
    </row>
    <row r="73" spans="1:14" ht="12.75" customHeight="1">
      <c r="A73" s="86" t="s">
        <v>1156</v>
      </c>
      <c r="B73" s="126">
        <v>22.4</v>
      </c>
      <c r="C73" s="90" t="s">
        <v>63</v>
      </c>
      <c r="D73" s="156" t="s">
        <v>63</v>
      </c>
      <c r="E73" s="128">
        <v>0.65200000000000002</v>
      </c>
      <c r="F73" s="157">
        <v>115</v>
      </c>
      <c r="G73" s="129" t="s">
        <v>734</v>
      </c>
      <c r="H73" s="56"/>
      <c r="I73" s="130">
        <v>1375000</v>
      </c>
      <c r="J73" s="121"/>
      <c r="K73" s="122"/>
      <c r="L73" s="123"/>
      <c r="N73" s="124"/>
    </row>
    <row r="74" spans="1:14" ht="12.75" customHeight="1">
      <c r="A74" s="136" t="s">
        <v>1157</v>
      </c>
      <c r="B74" s="137">
        <v>28</v>
      </c>
      <c r="C74" s="158" t="s">
        <v>63</v>
      </c>
      <c r="D74" s="159" t="s">
        <v>63</v>
      </c>
      <c r="E74" s="139">
        <v>0.65200000000000002</v>
      </c>
      <c r="F74" s="160">
        <v>125</v>
      </c>
      <c r="G74" s="140" t="s">
        <v>734</v>
      </c>
      <c r="H74" s="141"/>
      <c r="I74" s="142">
        <v>1459000</v>
      </c>
      <c r="J74" s="121"/>
      <c r="K74" s="122"/>
      <c r="L74" s="123"/>
      <c r="N74" s="124"/>
    </row>
    <row r="75" spans="1:14" s="111" customFormat="1" ht="33" customHeight="1">
      <c r="A75" s="862" t="s">
        <v>2182</v>
      </c>
      <c r="B75" s="863"/>
      <c r="C75" s="863"/>
      <c r="D75" s="863"/>
      <c r="E75" s="863"/>
      <c r="F75" s="863"/>
      <c r="G75" s="863"/>
      <c r="H75" s="863"/>
      <c r="I75" s="145" t="s">
        <v>2176</v>
      </c>
      <c r="J75" s="121"/>
      <c r="K75" s="110" t="s">
        <v>2173</v>
      </c>
      <c r="L75" s="123"/>
    </row>
    <row r="76" spans="1:14" ht="12.75" customHeight="1">
      <c r="A76" s="161" t="s">
        <v>461</v>
      </c>
      <c r="B76" s="115">
        <v>22.4</v>
      </c>
      <c r="C76" s="162" t="s">
        <v>63</v>
      </c>
      <c r="D76" s="116" t="s">
        <v>462</v>
      </c>
      <c r="E76" s="117">
        <v>1.5229999999999999</v>
      </c>
      <c r="F76" s="116">
        <v>188</v>
      </c>
      <c r="G76" s="118" t="s">
        <v>734</v>
      </c>
      <c r="H76" s="119"/>
      <c r="I76" s="120">
        <v>1375000</v>
      </c>
      <c r="J76" s="121"/>
      <c r="K76" s="122"/>
      <c r="L76" s="123"/>
      <c r="N76" s="124"/>
    </row>
    <row r="77" spans="1:14" ht="12.75" customHeight="1">
      <c r="A77" s="86" t="s">
        <v>464</v>
      </c>
      <c r="B77" s="126">
        <v>28</v>
      </c>
      <c r="C77" s="90" t="s">
        <v>63</v>
      </c>
      <c r="D77" s="127" t="s">
        <v>465</v>
      </c>
      <c r="E77" s="128">
        <v>1.5229999999999999</v>
      </c>
      <c r="F77" s="127">
        <v>188</v>
      </c>
      <c r="G77" s="129" t="s">
        <v>734</v>
      </c>
      <c r="H77" s="56"/>
      <c r="I77" s="130">
        <v>1459000</v>
      </c>
      <c r="J77" s="121"/>
      <c r="K77" s="122"/>
      <c r="L77" s="123"/>
      <c r="N77" s="124"/>
    </row>
    <row r="78" spans="1:14" ht="12.75" customHeight="1">
      <c r="A78" s="86" t="s">
        <v>466</v>
      </c>
      <c r="B78" s="126">
        <v>33.5</v>
      </c>
      <c r="C78" s="90" t="s">
        <v>63</v>
      </c>
      <c r="D78" s="127" t="s">
        <v>467</v>
      </c>
      <c r="E78" s="128">
        <v>1.5229999999999999</v>
      </c>
      <c r="F78" s="127">
        <v>188</v>
      </c>
      <c r="G78" s="129" t="s">
        <v>734</v>
      </c>
      <c r="H78" s="56"/>
      <c r="I78" s="130">
        <v>1564000</v>
      </c>
      <c r="J78" s="121"/>
      <c r="K78" s="122"/>
      <c r="L78" s="123"/>
      <c r="N78" s="124"/>
    </row>
    <row r="79" spans="1:14" ht="12.75" customHeight="1">
      <c r="A79" s="86" t="s">
        <v>468</v>
      </c>
      <c r="B79" s="126">
        <v>40</v>
      </c>
      <c r="C79" s="90" t="s">
        <v>63</v>
      </c>
      <c r="D79" s="127" t="s">
        <v>467</v>
      </c>
      <c r="E79" s="128">
        <v>1.5229999999999999</v>
      </c>
      <c r="F79" s="127">
        <v>197</v>
      </c>
      <c r="G79" s="129" t="s">
        <v>734</v>
      </c>
      <c r="H79" s="56"/>
      <c r="I79" s="130">
        <v>1832000</v>
      </c>
      <c r="J79" s="121"/>
      <c r="K79" s="122"/>
      <c r="L79" s="123"/>
      <c r="N79" s="124"/>
    </row>
    <row r="80" spans="1:14" ht="12.75" customHeight="1">
      <c r="A80" s="86" t="s">
        <v>469</v>
      </c>
      <c r="B80" s="126">
        <v>45</v>
      </c>
      <c r="C80" s="90" t="s">
        <v>63</v>
      </c>
      <c r="D80" s="127" t="s">
        <v>470</v>
      </c>
      <c r="E80" s="128">
        <v>1.5229999999999999</v>
      </c>
      <c r="F80" s="127">
        <v>197</v>
      </c>
      <c r="G80" s="129" t="s">
        <v>734</v>
      </c>
      <c r="H80" s="56"/>
      <c r="I80" s="130">
        <v>1899000</v>
      </c>
      <c r="J80" s="121"/>
      <c r="K80" s="122"/>
      <c r="L80" s="123"/>
      <c r="N80" s="124"/>
    </row>
    <row r="81" spans="1:14" ht="12.75" customHeight="1">
      <c r="A81" s="86" t="s">
        <v>471</v>
      </c>
      <c r="B81" s="126">
        <v>50</v>
      </c>
      <c r="C81" s="90" t="s">
        <v>63</v>
      </c>
      <c r="D81" s="127" t="s">
        <v>472</v>
      </c>
      <c r="E81" s="128">
        <v>1.915</v>
      </c>
      <c r="F81" s="127">
        <v>278</v>
      </c>
      <c r="G81" s="129" t="s">
        <v>734</v>
      </c>
      <c r="H81" s="56"/>
      <c r="I81" s="130">
        <v>2184000</v>
      </c>
      <c r="J81" s="121"/>
      <c r="K81" s="122"/>
      <c r="L81" s="123"/>
      <c r="N81" s="124"/>
    </row>
    <row r="82" spans="1:14" ht="12.75" customHeight="1">
      <c r="A82" s="86" t="s">
        <v>473</v>
      </c>
      <c r="B82" s="126">
        <v>56</v>
      </c>
      <c r="C82" s="90" t="s">
        <v>63</v>
      </c>
      <c r="D82" s="127" t="s">
        <v>474</v>
      </c>
      <c r="E82" s="128">
        <v>1.915</v>
      </c>
      <c r="F82" s="127">
        <v>278</v>
      </c>
      <c r="G82" s="129" t="s">
        <v>734</v>
      </c>
      <c r="H82" s="56"/>
      <c r="I82" s="130">
        <v>2284000</v>
      </c>
      <c r="J82" s="121"/>
      <c r="K82" s="122"/>
      <c r="L82" s="123"/>
      <c r="N82" s="124"/>
    </row>
    <row r="83" spans="1:14" ht="12.75" customHeight="1">
      <c r="A83" s="86" t="s">
        <v>475</v>
      </c>
      <c r="B83" s="126">
        <v>61.5</v>
      </c>
      <c r="C83" s="90" t="s">
        <v>63</v>
      </c>
      <c r="D83" s="127" t="s">
        <v>474</v>
      </c>
      <c r="E83" s="128">
        <v>1.915</v>
      </c>
      <c r="F83" s="127">
        <v>278</v>
      </c>
      <c r="G83" s="129" t="s">
        <v>734</v>
      </c>
      <c r="H83" s="56"/>
      <c r="I83" s="130">
        <v>2470000</v>
      </c>
      <c r="J83" s="121"/>
      <c r="K83" s="122"/>
      <c r="L83" s="123"/>
      <c r="N83" s="124"/>
    </row>
    <row r="84" spans="1:14" ht="12.75" customHeight="1">
      <c r="A84" s="86" t="s">
        <v>476</v>
      </c>
      <c r="B84" s="126">
        <v>67</v>
      </c>
      <c r="C84" s="90" t="s">
        <v>63</v>
      </c>
      <c r="D84" s="127" t="s">
        <v>477</v>
      </c>
      <c r="E84" s="128">
        <v>2.5089999999999999</v>
      </c>
      <c r="F84" s="127">
        <v>338</v>
      </c>
      <c r="G84" s="129" t="s">
        <v>734</v>
      </c>
      <c r="H84" s="56"/>
      <c r="I84" s="130">
        <v>2686000</v>
      </c>
      <c r="J84" s="121"/>
      <c r="K84" s="122"/>
      <c r="L84" s="123"/>
      <c r="N84" s="124"/>
    </row>
    <row r="85" spans="1:14" ht="12.75" customHeight="1">
      <c r="A85" s="86" t="s">
        <v>479</v>
      </c>
      <c r="B85" s="126">
        <v>73</v>
      </c>
      <c r="C85" s="90" t="s">
        <v>63</v>
      </c>
      <c r="D85" s="127" t="s">
        <v>477</v>
      </c>
      <c r="E85" s="128">
        <v>2.5089999999999999</v>
      </c>
      <c r="F85" s="127">
        <v>338</v>
      </c>
      <c r="G85" s="129" t="s">
        <v>734</v>
      </c>
      <c r="H85" s="56"/>
      <c r="I85" s="130">
        <v>3140000</v>
      </c>
      <c r="J85" s="121"/>
      <c r="K85" s="122"/>
      <c r="L85" s="123"/>
      <c r="N85" s="124"/>
    </row>
    <row r="86" spans="1:14" ht="12.75" customHeight="1">
      <c r="A86" s="86" t="s">
        <v>480</v>
      </c>
      <c r="B86" s="126">
        <v>78.5</v>
      </c>
      <c r="C86" s="90" t="s">
        <v>63</v>
      </c>
      <c r="D86" s="127" t="s">
        <v>477</v>
      </c>
      <c r="E86" s="128">
        <v>2.5089999999999999</v>
      </c>
      <c r="F86" s="127">
        <v>338</v>
      </c>
      <c r="G86" s="129" t="s">
        <v>734</v>
      </c>
      <c r="H86" s="56"/>
      <c r="I86" s="130">
        <v>3240000</v>
      </c>
      <c r="J86" s="121"/>
      <c r="K86" s="122"/>
      <c r="L86" s="123"/>
      <c r="N86" s="124"/>
    </row>
    <row r="87" spans="1:14" ht="12.75" customHeight="1">
      <c r="A87" s="86" t="s">
        <v>481</v>
      </c>
      <c r="B87" s="126">
        <v>85</v>
      </c>
      <c r="C87" s="90" t="s">
        <v>63</v>
      </c>
      <c r="D87" s="127" t="s">
        <v>477</v>
      </c>
      <c r="E87" s="128">
        <v>2.5089999999999999</v>
      </c>
      <c r="F87" s="127">
        <v>338</v>
      </c>
      <c r="G87" s="129" t="s">
        <v>734</v>
      </c>
      <c r="H87" s="56"/>
      <c r="I87" s="130">
        <v>3453000</v>
      </c>
      <c r="J87" s="121"/>
      <c r="K87" s="122"/>
      <c r="L87" s="123"/>
      <c r="N87" s="124"/>
    </row>
    <row r="88" spans="1:14" s="19" customFormat="1" ht="5.25" customHeight="1">
      <c r="A88" s="63"/>
      <c r="B88" s="64"/>
      <c r="C88" s="65"/>
      <c r="D88" s="66"/>
      <c r="E88" s="67"/>
      <c r="F88" s="66"/>
      <c r="G88" s="68"/>
      <c r="H88" s="69"/>
      <c r="I88" s="70"/>
      <c r="J88" s="43"/>
    </row>
    <row r="89" spans="1:14" ht="12.75" customHeight="1">
      <c r="A89" s="86" t="s">
        <v>482</v>
      </c>
      <c r="B89" s="126">
        <v>22.4</v>
      </c>
      <c r="C89" s="90" t="s">
        <v>63</v>
      </c>
      <c r="D89" s="127" t="s">
        <v>462</v>
      </c>
      <c r="E89" s="128">
        <v>1.5229999999999999</v>
      </c>
      <c r="F89" s="127">
        <v>188</v>
      </c>
      <c r="G89" s="129" t="s">
        <v>734</v>
      </c>
      <c r="H89" s="56"/>
      <c r="I89" s="130">
        <v>1429000</v>
      </c>
      <c r="J89" s="121"/>
      <c r="K89" s="122"/>
      <c r="L89" s="123"/>
      <c r="N89" s="124"/>
    </row>
    <row r="90" spans="1:14" ht="12.75" customHeight="1">
      <c r="A90" s="86" t="s">
        <v>483</v>
      </c>
      <c r="B90" s="126">
        <v>28</v>
      </c>
      <c r="C90" s="90" t="s">
        <v>63</v>
      </c>
      <c r="D90" s="127" t="s">
        <v>465</v>
      </c>
      <c r="E90" s="128">
        <v>1.5229999999999999</v>
      </c>
      <c r="F90" s="127">
        <v>188</v>
      </c>
      <c r="G90" s="129" t="s">
        <v>734</v>
      </c>
      <c r="H90" s="56"/>
      <c r="I90" s="130">
        <v>1492000</v>
      </c>
      <c r="J90" s="121"/>
      <c r="K90" s="122"/>
      <c r="L90" s="123"/>
      <c r="N90" s="124"/>
    </row>
    <row r="91" spans="1:14" ht="12.75" customHeight="1">
      <c r="A91" s="86" t="s">
        <v>484</v>
      </c>
      <c r="B91" s="126">
        <v>33.5</v>
      </c>
      <c r="C91" s="90" t="s">
        <v>63</v>
      </c>
      <c r="D91" s="127" t="s">
        <v>467</v>
      </c>
      <c r="E91" s="128">
        <v>1.5229999999999999</v>
      </c>
      <c r="F91" s="127">
        <v>188</v>
      </c>
      <c r="G91" s="129" t="s">
        <v>734</v>
      </c>
      <c r="H91" s="56"/>
      <c r="I91" s="130">
        <v>1610000</v>
      </c>
      <c r="J91" s="121"/>
      <c r="K91" s="122"/>
      <c r="L91" s="123"/>
      <c r="N91" s="124"/>
    </row>
    <row r="92" spans="1:14" ht="12.75" customHeight="1">
      <c r="A92" s="86" t="s">
        <v>485</v>
      </c>
      <c r="B92" s="126">
        <v>40</v>
      </c>
      <c r="C92" s="90" t="s">
        <v>63</v>
      </c>
      <c r="D92" s="127" t="s">
        <v>467</v>
      </c>
      <c r="E92" s="128">
        <v>1.5229999999999999</v>
      </c>
      <c r="F92" s="127">
        <v>197</v>
      </c>
      <c r="G92" s="129" t="s">
        <v>734</v>
      </c>
      <c r="H92" s="56"/>
      <c r="I92" s="130">
        <v>1870000</v>
      </c>
      <c r="J92" s="121"/>
      <c r="K92" s="122"/>
      <c r="L92" s="123"/>
      <c r="N92" s="124"/>
    </row>
    <row r="93" spans="1:14" ht="12.75" customHeight="1">
      <c r="A93" s="86" t="s">
        <v>486</v>
      </c>
      <c r="B93" s="126">
        <v>45</v>
      </c>
      <c r="C93" s="90" t="s">
        <v>63</v>
      </c>
      <c r="D93" s="127" t="s">
        <v>470</v>
      </c>
      <c r="E93" s="128">
        <v>1.5229999999999999</v>
      </c>
      <c r="F93" s="127">
        <v>197</v>
      </c>
      <c r="G93" s="129" t="s">
        <v>734</v>
      </c>
      <c r="H93" s="56"/>
      <c r="I93" s="130">
        <v>1957000</v>
      </c>
      <c r="J93" s="121"/>
      <c r="K93" s="122"/>
      <c r="L93" s="123"/>
      <c r="N93" s="124"/>
    </row>
    <row r="94" spans="1:14" ht="12.75" customHeight="1">
      <c r="A94" s="86" t="s">
        <v>487</v>
      </c>
      <c r="B94" s="126">
        <v>50</v>
      </c>
      <c r="C94" s="90" t="s">
        <v>63</v>
      </c>
      <c r="D94" s="127" t="s">
        <v>472</v>
      </c>
      <c r="E94" s="128">
        <v>1.915</v>
      </c>
      <c r="F94" s="127">
        <v>278</v>
      </c>
      <c r="G94" s="129" t="s">
        <v>734</v>
      </c>
      <c r="H94" s="56"/>
      <c r="I94" s="130">
        <v>2248000</v>
      </c>
      <c r="J94" s="121"/>
      <c r="K94" s="122"/>
      <c r="L94" s="123"/>
      <c r="N94" s="124"/>
    </row>
    <row r="95" spans="1:14" ht="12.75" customHeight="1">
      <c r="A95" s="86" t="s">
        <v>488</v>
      </c>
      <c r="B95" s="126">
        <v>56</v>
      </c>
      <c r="C95" s="90" t="s">
        <v>63</v>
      </c>
      <c r="D95" s="127" t="s">
        <v>474</v>
      </c>
      <c r="E95" s="128">
        <v>1.915</v>
      </c>
      <c r="F95" s="127">
        <v>278</v>
      </c>
      <c r="G95" s="129" t="s">
        <v>734</v>
      </c>
      <c r="H95" s="56"/>
      <c r="I95" s="130">
        <v>2352000</v>
      </c>
      <c r="J95" s="121"/>
      <c r="K95" s="122"/>
      <c r="L95" s="123"/>
      <c r="N95" s="124"/>
    </row>
    <row r="96" spans="1:14" ht="12.75" customHeight="1">
      <c r="A96" s="86" t="s">
        <v>489</v>
      </c>
      <c r="B96" s="126">
        <v>61.5</v>
      </c>
      <c r="C96" s="90" t="s">
        <v>63</v>
      </c>
      <c r="D96" s="127" t="s">
        <v>474</v>
      </c>
      <c r="E96" s="128">
        <v>1.915</v>
      </c>
      <c r="F96" s="127">
        <v>278</v>
      </c>
      <c r="G96" s="129" t="s">
        <v>734</v>
      </c>
      <c r="H96" s="56"/>
      <c r="I96" s="130">
        <v>2543000</v>
      </c>
      <c r="J96" s="121"/>
      <c r="K96" s="122"/>
      <c r="L96" s="123"/>
      <c r="N96" s="124"/>
    </row>
    <row r="97" spans="1:14" ht="12.75" customHeight="1">
      <c r="A97" s="86" t="s">
        <v>490</v>
      </c>
      <c r="B97" s="126">
        <v>67</v>
      </c>
      <c r="C97" s="90" t="s">
        <v>63</v>
      </c>
      <c r="D97" s="127" t="s">
        <v>477</v>
      </c>
      <c r="E97" s="128">
        <v>2.5089999999999999</v>
      </c>
      <c r="F97" s="127">
        <v>338</v>
      </c>
      <c r="G97" s="129" t="s">
        <v>734</v>
      </c>
      <c r="H97" s="56"/>
      <c r="I97" s="130">
        <v>2767000</v>
      </c>
      <c r="J97" s="121"/>
      <c r="K97" s="122"/>
      <c r="L97" s="123"/>
      <c r="N97" s="124"/>
    </row>
    <row r="98" spans="1:14" ht="12.75" customHeight="1">
      <c r="A98" s="86" t="s">
        <v>491</v>
      </c>
      <c r="B98" s="126">
        <v>73</v>
      </c>
      <c r="C98" s="90" t="s">
        <v>63</v>
      </c>
      <c r="D98" s="127" t="s">
        <v>477</v>
      </c>
      <c r="E98" s="128">
        <v>2.5089999999999999</v>
      </c>
      <c r="F98" s="127">
        <v>338</v>
      </c>
      <c r="G98" s="129" t="s">
        <v>734</v>
      </c>
      <c r="H98" s="56"/>
      <c r="I98" s="130">
        <v>3263000</v>
      </c>
      <c r="J98" s="121"/>
      <c r="K98" s="122"/>
      <c r="L98" s="123"/>
      <c r="N98" s="124"/>
    </row>
    <row r="99" spans="1:14" ht="12.75" customHeight="1">
      <c r="A99" s="86" t="s">
        <v>492</v>
      </c>
      <c r="B99" s="126">
        <v>78.5</v>
      </c>
      <c r="C99" s="90" t="s">
        <v>63</v>
      </c>
      <c r="D99" s="127" t="s">
        <v>477</v>
      </c>
      <c r="E99" s="128">
        <v>2.5089999999999999</v>
      </c>
      <c r="F99" s="127">
        <v>338</v>
      </c>
      <c r="G99" s="129" t="s">
        <v>734</v>
      </c>
      <c r="H99" s="56"/>
      <c r="I99" s="130">
        <v>3289000</v>
      </c>
      <c r="J99" s="121"/>
      <c r="K99" s="122"/>
      <c r="L99" s="123"/>
      <c r="N99" s="124"/>
    </row>
    <row r="100" spans="1:14" ht="12.75" customHeight="1">
      <c r="A100" s="86" t="s">
        <v>493</v>
      </c>
      <c r="B100" s="126">
        <v>85</v>
      </c>
      <c r="C100" s="90" t="s">
        <v>63</v>
      </c>
      <c r="D100" s="127" t="s">
        <v>477</v>
      </c>
      <c r="E100" s="128">
        <v>2.5089999999999999</v>
      </c>
      <c r="F100" s="127">
        <v>338</v>
      </c>
      <c r="G100" s="129" t="s">
        <v>734</v>
      </c>
      <c r="H100" s="56"/>
      <c r="I100" s="130">
        <v>3522000</v>
      </c>
      <c r="J100" s="121"/>
      <c r="K100" s="122"/>
      <c r="L100" s="123"/>
      <c r="N100" s="124"/>
    </row>
    <row r="101" spans="1:14" s="19" customFormat="1" ht="5.25" customHeight="1">
      <c r="A101" s="63"/>
      <c r="B101" s="64"/>
      <c r="C101" s="65"/>
      <c r="D101" s="66"/>
      <c r="E101" s="67"/>
      <c r="F101" s="66"/>
      <c r="G101" s="68"/>
      <c r="H101" s="69"/>
      <c r="I101" s="70"/>
      <c r="J101" s="43"/>
    </row>
    <row r="102" spans="1:14" s="19" customFormat="1" ht="36.75" customHeight="1">
      <c r="A102" s="105" t="s">
        <v>2183</v>
      </c>
      <c r="B102" s="106"/>
      <c r="C102" s="106"/>
      <c r="D102" s="106"/>
      <c r="E102" s="106"/>
      <c r="F102" s="106"/>
      <c r="G102" s="106"/>
      <c r="H102" s="106"/>
      <c r="I102" s="107"/>
      <c r="J102" s="29"/>
    </row>
    <row r="103" spans="1:14" s="163" customFormat="1" ht="30.6" customHeight="1">
      <c r="A103" s="862" t="s">
        <v>2184</v>
      </c>
      <c r="B103" s="863"/>
      <c r="C103" s="863"/>
      <c r="D103" s="863"/>
      <c r="E103" s="863"/>
      <c r="F103" s="863"/>
      <c r="G103" s="863"/>
      <c r="H103" s="863"/>
      <c r="I103" s="145" t="s">
        <v>2176</v>
      </c>
      <c r="J103" s="121"/>
      <c r="K103" s="122"/>
      <c r="L103" s="123"/>
      <c r="N103" s="164"/>
    </row>
    <row r="104" spans="1:14" ht="12.75" customHeight="1">
      <c r="A104" s="114" t="s">
        <v>36</v>
      </c>
      <c r="B104" s="115">
        <v>25.2</v>
      </c>
      <c r="C104" s="115">
        <v>27</v>
      </c>
      <c r="D104" s="116">
        <v>51</v>
      </c>
      <c r="E104" s="117">
        <v>0.59299999999999997</v>
      </c>
      <c r="F104" s="116">
        <v>146</v>
      </c>
      <c r="G104" s="118" t="s">
        <v>734</v>
      </c>
      <c r="H104" s="119"/>
      <c r="I104" s="120">
        <v>1634000</v>
      </c>
      <c r="J104" s="121"/>
      <c r="K104" s="122"/>
      <c r="L104" s="123"/>
      <c r="N104" s="124"/>
    </row>
    <row r="105" spans="1:14" ht="12.75" customHeight="1">
      <c r="A105" s="125" t="s">
        <v>37</v>
      </c>
      <c r="B105" s="126">
        <v>28</v>
      </c>
      <c r="C105" s="126">
        <v>31.5</v>
      </c>
      <c r="D105" s="127">
        <v>52</v>
      </c>
      <c r="E105" s="128">
        <v>0.59299999999999997</v>
      </c>
      <c r="F105" s="127">
        <v>146</v>
      </c>
      <c r="G105" s="129" t="s">
        <v>734</v>
      </c>
      <c r="H105" s="56"/>
      <c r="I105" s="130">
        <v>1734000</v>
      </c>
      <c r="J105" s="121"/>
      <c r="K105" s="122"/>
      <c r="L105" s="123"/>
      <c r="N105" s="124"/>
    </row>
    <row r="106" spans="1:14" ht="12.75" customHeight="1">
      <c r="A106" s="125" t="s">
        <v>38</v>
      </c>
      <c r="B106" s="126">
        <v>33.5</v>
      </c>
      <c r="C106" s="126">
        <v>37.5</v>
      </c>
      <c r="D106" s="127">
        <v>52</v>
      </c>
      <c r="E106" s="128">
        <v>0.59299999999999997</v>
      </c>
      <c r="F106" s="127">
        <v>147</v>
      </c>
      <c r="G106" s="129" t="s">
        <v>734</v>
      </c>
      <c r="H106" s="56"/>
      <c r="I106" s="130">
        <v>1855000</v>
      </c>
      <c r="J106" s="121"/>
      <c r="K106" s="122"/>
      <c r="L106" s="123"/>
      <c r="N106" s="124"/>
    </row>
    <row r="107" spans="1:14" s="19" customFormat="1" ht="5.25" customHeight="1">
      <c r="A107" s="63"/>
      <c r="B107" s="64"/>
      <c r="C107" s="65"/>
      <c r="D107" s="66"/>
      <c r="E107" s="67"/>
      <c r="F107" s="66"/>
      <c r="G107" s="68"/>
      <c r="H107" s="69"/>
      <c r="I107" s="70"/>
      <c r="J107" s="43"/>
    </row>
    <row r="108" spans="1:14" s="19" customFormat="1" ht="36.75" customHeight="1">
      <c r="A108" s="105" t="s">
        <v>2185</v>
      </c>
      <c r="B108" s="106"/>
      <c r="C108" s="106"/>
      <c r="D108" s="106"/>
      <c r="E108" s="106"/>
      <c r="F108" s="106"/>
      <c r="G108" s="106"/>
      <c r="H108" s="106"/>
      <c r="I108" s="107"/>
      <c r="J108" s="29"/>
    </row>
    <row r="109" spans="1:14" s="44" customFormat="1" ht="36" customHeight="1">
      <c r="A109" s="862" t="s">
        <v>2186</v>
      </c>
      <c r="B109" s="863"/>
      <c r="C109" s="863"/>
      <c r="D109" s="863"/>
      <c r="E109" s="863"/>
      <c r="F109" s="863"/>
      <c r="G109" s="863"/>
      <c r="H109" s="863"/>
      <c r="I109" s="165"/>
      <c r="J109" s="43"/>
      <c r="K109" s="110" t="s">
        <v>2173</v>
      </c>
    </row>
    <row r="110" spans="1:14" s="19" customFormat="1" ht="59.4" customHeight="1">
      <c r="A110" s="72"/>
      <c r="B110" s="73"/>
      <c r="C110" s="73"/>
      <c r="D110" s="73"/>
      <c r="E110" s="73"/>
      <c r="F110" s="73"/>
      <c r="G110" s="46"/>
      <c r="H110" s="113" t="s">
        <v>1810</v>
      </c>
      <c r="I110" s="50"/>
      <c r="J110" s="43"/>
    </row>
    <row r="111" spans="1:14" ht="12.75" customHeight="1">
      <c r="A111" s="166" t="s">
        <v>578</v>
      </c>
      <c r="B111" s="167">
        <v>2.2000000000000002</v>
      </c>
      <c r="C111" s="168">
        <v>2.4</v>
      </c>
      <c r="D111" s="169">
        <v>23</v>
      </c>
      <c r="E111" s="128">
        <v>0.13</v>
      </c>
      <c r="F111" s="167">
        <v>17</v>
      </c>
      <c r="G111" s="129" t="s">
        <v>734</v>
      </c>
      <c r="H111" s="56"/>
      <c r="I111" s="130">
        <v>143000</v>
      </c>
      <c r="J111" s="121"/>
      <c r="K111" s="122"/>
      <c r="L111" s="123"/>
      <c r="N111" s="124"/>
    </row>
    <row r="112" spans="1:14" ht="12.75" customHeight="1">
      <c r="A112" s="166" t="s">
        <v>579</v>
      </c>
      <c r="B112" s="167">
        <v>2.8</v>
      </c>
      <c r="C112" s="168">
        <v>3.2</v>
      </c>
      <c r="D112" s="169">
        <v>23</v>
      </c>
      <c r="E112" s="128">
        <v>0.13</v>
      </c>
      <c r="F112" s="167">
        <v>17</v>
      </c>
      <c r="G112" s="129" t="s">
        <v>734</v>
      </c>
      <c r="H112" s="56"/>
      <c r="I112" s="130">
        <v>144000</v>
      </c>
      <c r="J112" s="121"/>
      <c r="K112" s="122"/>
      <c r="L112" s="123"/>
      <c r="N112" s="124"/>
    </row>
    <row r="113" spans="1:14" ht="12.75" customHeight="1">
      <c r="A113" s="166" t="s">
        <v>580</v>
      </c>
      <c r="B113" s="167">
        <v>3.6</v>
      </c>
      <c r="C113" s="168">
        <v>4</v>
      </c>
      <c r="D113" s="169">
        <v>29</v>
      </c>
      <c r="E113" s="128">
        <v>0.13</v>
      </c>
      <c r="F113" s="167">
        <v>18.5</v>
      </c>
      <c r="G113" s="129" t="s">
        <v>734</v>
      </c>
      <c r="H113" s="56"/>
      <c r="I113" s="130">
        <v>153000</v>
      </c>
      <c r="J113" s="121"/>
      <c r="K113" s="122"/>
      <c r="L113" s="123"/>
      <c r="N113" s="124"/>
    </row>
    <row r="114" spans="1:14" ht="12.75" customHeight="1">
      <c r="A114" s="166" t="s">
        <v>581</v>
      </c>
      <c r="B114" s="167">
        <v>4.5</v>
      </c>
      <c r="C114" s="168">
        <v>5</v>
      </c>
      <c r="D114" s="169">
        <v>29</v>
      </c>
      <c r="E114" s="128">
        <v>0.13</v>
      </c>
      <c r="F114" s="167">
        <v>18.5</v>
      </c>
      <c r="G114" s="129" t="s">
        <v>734</v>
      </c>
      <c r="H114" s="56"/>
      <c r="I114" s="130">
        <v>164000</v>
      </c>
      <c r="J114" s="121"/>
      <c r="K114" s="122"/>
      <c r="L114" s="123"/>
      <c r="N114" s="124"/>
    </row>
    <row r="115" spans="1:14" s="19" customFormat="1" ht="21.75" customHeight="1">
      <c r="A115" s="80" t="s">
        <v>2146</v>
      </c>
      <c r="B115" s="80"/>
      <c r="C115" s="80"/>
      <c r="D115" s="80"/>
      <c r="E115" s="80"/>
      <c r="F115" s="80"/>
      <c r="G115" s="80"/>
      <c r="H115" s="80"/>
      <c r="I115" s="81"/>
      <c r="J115" s="43"/>
    </row>
    <row r="116" spans="1:14" ht="21.75" customHeight="1">
      <c r="A116" s="86" t="s">
        <v>453</v>
      </c>
      <c r="B116" s="870" t="s">
        <v>644</v>
      </c>
      <c r="C116" s="870"/>
      <c r="D116" s="870"/>
      <c r="E116" s="128">
        <v>6.3E-2</v>
      </c>
      <c r="F116" s="134">
        <v>2.5</v>
      </c>
      <c r="G116" s="129" t="s">
        <v>734</v>
      </c>
      <c r="H116" s="56"/>
      <c r="I116" s="130">
        <v>30000</v>
      </c>
      <c r="J116" s="121"/>
      <c r="K116" s="122"/>
      <c r="L116" s="123"/>
      <c r="N116" s="124"/>
    </row>
    <row r="117" spans="1:14" s="44" customFormat="1" ht="36.6" customHeight="1">
      <c r="A117" s="862" t="s">
        <v>2187</v>
      </c>
      <c r="B117" s="863"/>
      <c r="C117" s="863"/>
      <c r="D117" s="863"/>
      <c r="E117" s="863"/>
      <c r="F117" s="863"/>
      <c r="G117" s="863"/>
      <c r="H117" s="863"/>
      <c r="I117" s="165"/>
      <c r="J117" s="43"/>
      <c r="K117" s="110" t="s">
        <v>2173</v>
      </c>
    </row>
    <row r="118" spans="1:14" s="19" customFormat="1" ht="56.4" customHeight="1">
      <c r="A118" s="72"/>
      <c r="B118" s="73"/>
      <c r="C118" s="73"/>
      <c r="D118" s="73"/>
      <c r="E118" s="73"/>
      <c r="F118" s="73"/>
      <c r="G118" s="46"/>
      <c r="H118" s="113" t="s">
        <v>1810</v>
      </c>
      <c r="I118" s="50"/>
      <c r="J118" s="43"/>
    </row>
    <row r="119" spans="1:14" ht="12.75" customHeight="1">
      <c r="A119" s="86" t="s">
        <v>582</v>
      </c>
      <c r="B119" s="167">
        <v>2.8</v>
      </c>
      <c r="C119" s="126">
        <v>3.2</v>
      </c>
      <c r="D119" s="127">
        <v>30</v>
      </c>
      <c r="E119" s="128">
        <v>0.23699999999999999</v>
      </c>
      <c r="F119" s="126">
        <v>21.5</v>
      </c>
      <c r="G119" s="129" t="s">
        <v>734</v>
      </c>
      <c r="H119" s="56"/>
      <c r="I119" s="130">
        <v>154000</v>
      </c>
      <c r="J119" s="121"/>
      <c r="K119" s="122"/>
      <c r="L119" s="123"/>
      <c r="N119" s="124"/>
    </row>
    <row r="120" spans="1:14" ht="12.75" customHeight="1">
      <c r="A120" s="86" t="s">
        <v>583</v>
      </c>
      <c r="B120" s="167">
        <v>3.6</v>
      </c>
      <c r="C120" s="126">
        <v>4</v>
      </c>
      <c r="D120" s="127">
        <v>30</v>
      </c>
      <c r="E120" s="128">
        <v>0.23699999999999999</v>
      </c>
      <c r="F120" s="126">
        <v>21.5</v>
      </c>
      <c r="G120" s="129" t="s">
        <v>734</v>
      </c>
      <c r="H120" s="56"/>
      <c r="I120" s="130">
        <v>158000</v>
      </c>
      <c r="J120" s="121"/>
      <c r="K120" s="122"/>
      <c r="L120" s="123"/>
      <c r="N120" s="124"/>
    </row>
    <row r="121" spans="1:14" ht="12.75" customHeight="1">
      <c r="A121" s="86" t="s">
        <v>584</v>
      </c>
      <c r="B121" s="167">
        <v>4.5</v>
      </c>
      <c r="C121" s="126">
        <v>5</v>
      </c>
      <c r="D121" s="127">
        <v>33</v>
      </c>
      <c r="E121" s="128">
        <v>0.23699999999999999</v>
      </c>
      <c r="F121" s="126">
        <v>23.7</v>
      </c>
      <c r="G121" s="129" t="s">
        <v>734</v>
      </c>
      <c r="H121" s="56"/>
      <c r="I121" s="130">
        <v>179000</v>
      </c>
      <c r="J121" s="121"/>
      <c r="K121" s="122"/>
      <c r="L121" s="123"/>
      <c r="N121" s="124"/>
    </row>
    <row r="122" spans="1:14" ht="12.75" customHeight="1">
      <c r="A122" s="86" t="s">
        <v>585</v>
      </c>
      <c r="B122" s="167">
        <v>5.6</v>
      </c>
      <c r="C122" s="126">
        <v>6.3</v>
      </c>
      <c r="D122" s="127">
        <v>33</v>
      </c>
      <c r="E122" s="128">
        <v>0.23699999999999999</v>
      </c>
      <c r="F122" s="126">
        <v>23.7</v>
      </c>
      <c r="G122" s="129" t="s">
        <v>734</v>
      </c>
      <c r="H122" s="56"/>
      <c r="I122" s="130">
        <v>185000</v>
      </c>
      <c r="J122" s="121"/>
      <c r="K122" s="122"/>
      <c r="L122" s="123"/>
      <c r="N122" s="124"/>
    </row>
    <row r="123" spans="1:14" ht="12.75" customHeight="1">
      <c r="A123" s="86" t="s">
        <v>586</v>
      </c>
      <c r="B123" s="167">
        <v>7.1</v>
      </c>
      <c r="C123" s="126">
        <v>8</v>
      </c>
      <c r="D123" s="127">
        <v>35</v>
      </c>
      <c r="E123" s="128">
        <v>0.23699999999999999</v>
      </c>
      <c r="F123" s="126">
        <v>23.7</v>
      </c>
      <c r="G123" s="129" t="s">
        <v>734</v>
      </c>
      <c r="H123" s="56"/>
      <c r="I123" s="130">
        <v>233000</v>
      </c>
      <c r="J123" s="121"/>
      <c r="K123" s="122"/>
      <c r="L123" s="123"/>
      <c r="N123" s="124"/>
    </row>
    <row r="124" spans="1:14" ht="12.75" customHeight="1">
      <c r="A124" s="86" t="s">
        <v>587</v>
      </c>
      <c r="B124" s="167">
        <v>8</v>
      </c>
      <c r="C124" s="126">
        <v>9</v>
      </c>
      <c r="D124" s="127">
        <v>37</v>
      </c>
      <c r="E124" s="128">
        <v>0.23699999999999999</v>
      </c>
      <c r="F124" s="126">
        <v>23.7</v>
      </c>
      <c r="G124" s="129" t="s">
        <v>734</v>
      </c>
      <c r="H124" s="56"/>
      <c r="I124" s="130">
        <v>238000</v>
      </c>
      <c r="J124" s="121"/>
      <c r="K124" s="122"/>
      <c r="L124" s="123"/>
      <c r="N124" s="124"/>
    </row>
    <row r="125" spans="1:14" ht="12.75" customHeight="1">
      <c r="A125" s="86" t="s">
        <v>588</v>
      </c>
      <c r="B125" s="167">
        <v>9</v>
      </c>
      <c r="C125" s="126">
        <v>10</v>
      </c>
      <c r="D125" s="127">
        <v>38</v>
      </c>
      <c r="E125" s="128">
        <v>0.30099999999999999</v>
      </c>
      <c r="F125" s="126">
        <v>28.7</v>
      </c>
      <c r="G125" s="129" t="s">
        <v>734</v>
      </c>
      <c r="H125" s="56"/>
      <c r="I125" s="130">
        <v>245000</v>
      </c>
      <c r="J125" s="121"/>
      <c r="K125" s="122"/>
      <c r="L125" s="123"/>
      <c r="N125" s="124"/>
    </row>
    <row r="126" spans="1:14" ht="12.75" customHeight="1">
      <c r="A126" s="86" t="s">
        <v>589</v>
      </c>
      <c r="B126" s="167">
        <v>10</v>
      </c>
      <c r="C126" s="126">
        <v>11</v>
      </c>
      <c r="D126" s="127">
        <v>40</v>
      </c>
      <c r="E126" s="128">
        <v>0.30099999999999999</v>
      </c>
      <c r="F126" s="126">
        <v>28.7</v>
      </c>
      <c r="G126" s="129" t="s">
        <v>734</v>
      </c>
      <c r="H126" s="56"/>
      <c r="I126" s="130">
        <v>262000</v>
      </c>
      <c r="J126" s="121"/>
      <c r="K126" s="122"/>
      <c r="L126" s="123"/>
      <c r="N126" s="124"/>
    </row>
    <row r="127" spans="1:14" ht="12.75" customHeight="1">
      <c r="A127" s="86" t="s">
        <v>590</v>
      </c>
      <c r="B127" s="167">
        <v>11.2</v>
      </c>
      <c r="C127" s="126">
        <v>12.5</v>
      </c>
      <c r="D127" s="127">
        <v>40</v>
      </c>
      <c r="E127" s="128">
        <v>0.30099999999999999</v>
      </c>
      <c r="F127" s="126">
        <v>28.7</v>
      </c>
      <c r="G127" s="129" t="s">
        <v>734</v>
      </c>
      <c r="H127" s="56"/>
      <c r="I127" s="130">
        <v>304000</v>
      </c>
      <c r="J127" s="121"/>
      <c r="K127" s="122"/>
      <c r="L127" s="123"/>
      <c r="N127" s="124"/>
    </row>
    <row r="128" spans="1:14" ht="12.75" customHeight="1">
      <c r="A128" s="86" t="s">
        <v>591</v>
      </c>
      <c r="B128" s="167">
        <v>14</v>
      </c>
      <c r="C128" s="126">
        <v>16</v>
      </c>
      <c r="D128" s="127">
        <v>39</v>
      </c>
      <c r="E128" s="128">
        <v>0.30099999999999999</v>
      </c>
      <c r="F128" s="126">
        <v>30.9</v>
      </c>
      <c r="G128" s="129" t="s">
        <v>734</v>
      </c>
      <c r="H128" s="56"/>
      <c r="I128" s="130">
        <v>315000</v>
      </c>
      <c r="J128" s="121"/>
      <c r="K128" s="122"/>
      <c r="L128" s="123"/>
      <c r="N128" s="124"/>
    </row>
    <row r="129" spans="1:14" ht="12.75" customHeight="1">
      <c r="A129" s="86" t="s">
        <v>779</v>
      </c>
      <c r="B129" s="167">
        <v>16</v>
      </c>
      <c r="C129" s="126">
        <v>18</v>
      </c>
      <c r="D129" s="127">
        <v>39</v>
      </c>
      <c r="E129" s="128">
        <v>0.30099999999999999</v>
      </c>
      <c r="F129" s="126">
        <v>30.9</v>
      </c>
      <c r="G129" s="129" t="s">
        <v>734</v>
      </c>
      <c r="H129" s="56"/>
      <c r="I129" s="130">
        <v>393000</v>
      </c>
      <c r="J129" s="121"/>
      <c r="K129" s="122"/>
      <c r="L129" s="123"/>
      <c r="N129" s="124"/>
    </row>
    <row r="130" spans="1:14" s="19" customFormat="1" ht="21.75" customHeight="1">
      <c r="A130" s="80" t="s">
        <v>2146</v>
      </c>
      <c r="B130" s="80"/>
      <c r="C130" s="80"/>
      <c r="D130" s="80"/>
      <c r="E130" s="80"/>
      <c r="F130" s="80"/>
      <c r="G130" s="80"/>
      <c r="H130" s="80"/>
      <c r="I130" s="81"/>
      <c r="J130" s="43"/>
    </row>
    <row r="131" spans="1:14" ht="24" customHeight="1">
      <c r="A131" s="86" t="s">
        <v>434</v>
      </c>
      <c r="B131" s="856" t="s">
        <v>646</v>
      </c>
      <c r="C131" s="856"/>
      <c r="D131" s="856"/>
      <c r="E131" s="128">
        <v>9.5000000000000001E-2</v>
      </c>
      <c r="F131" s="134">
        <v>5.8</v>
      </c>
      <c r="G131" s="129" t="s">
        <v>734</v>
      </c>
      <c r="H131" s="56"/>
      <c r="I131" s="130">
        <v>44000</v>
      </c>
      <c r="J131" s="121"/>
      <c r="K131" s="122"/>
      <c r="L131" s="123"/>
      <c r="N131" s="124"/>
    </row>
    <row r="132" spans="1:14" ht="35.25" customHeight="1">
      <c r="A132" s="86" t="s">
        <v>788</v>
      </c>
      <c r="B132" s="856" t="s">
        <v>789</v>
      </c>
      <c r="C132" s="856"/>
      <c r="D132" s="856"/>
      <c r="E132" s="128">
        <v>9.5000000000000001E-2</v>
      </c>
      <c r="F132" s="134">
        <v>5.8</v>
      </c>
      <c r="G132" s="129" t="s">
        <v>734</v>
      </c>
      <c r="H132" s="56"/>
      <c r="I132" s="130">
        <v>74000</v>
      </c>
      <c r="J132" s="121"/>
      <c r="K132" s="122"/>
      <c r="L132" s="123"/>
      <c r="N132" s="124"/>
    </row>
    <row r="133" spans="1:14" s="44" customFormat="1" ht="35.4" customHeight="1">
      <c r="A133" s="862" t="s">
        <v>2188</v>
      </c>
      <c r="B133" s="863"/>
      <c r="C133" s="863"/>
      <c r="D133" s="863"/>
      <c r="E133" s="863"/>
      <c r="F133" s="863"/>
      <c r="G133" s="863"/>
      <c r="H133" s="863"/>
      <c r="I133" s="165"/>
      <c r="J133" s="43"/>
      <c r="K133" s="110" t="s">
        <v>2173</v>
      </c>
    </row>
    <row r="134" spans="1:14" s="19" customFormat="1" ht="62.4" customHeight="1">
      <c r="A134" s="72"/>
      <c r="B134" s="73"/>
      <c r="C134" s="73"/>
      <c r="D134" s="73"/>
      <c r="E134" s="73"/>
      <c r="F134" s="73"/>
      <c r="G134" s="46"/>
      <c r="H134" s="113" t="s">
        <v>1810</v>
      </c>
      <c r="I134" s="50"/>
      <c r="J134" s="43"/>
    </row>
    <row r="135" spans="1:14" ht="12.75" customHeight="1">
      <c r="A135" s="166" t="s">
        <v>592</v>
      </c>
      <c r="B135" s="170">
        <v>1.8</v>
      </c>
      <c r="C135" s="168">
        <v>2.2000000000000002</v>
      </c>
      <c r="D135" s="171">
        <v>30</v>
      </c>
      <c r="E135" s="128">
        <v>0.13900000000000001</v>
      </c>
      <c r="F135" s="170">
        <v>12.5</v>
      </c>
      <c r="G135" s="129" t="s">
        <v>734</v>
      </c>
      <c r="H135" s="56"/>
      <c r="I135" s="130">
        <v>168000</v>
      </c>
      <c r="J135" s="121"/>
      <c r="K135" s="122"/>
      <c r="L135" s="123"/>
    </row>
    <row r="136" spans="1:14" ht="12.75" customHeight="1">
      <c r="A136" s="166" t="s">
        <v>593</v>
      </c>
      <c r="B136" s="170">
        <v>2.2000000000000002</v>
      </c>
      <c r="C136" s="168">
        <v>2.6</v>
      </c>
      <c r="D136" s="171">
        <v>30</v>
      </c>
      <c r="E136" s="128">
        <v>0.13900000000000001</v>
      </c>
      <c r="F136" s="170">
        <v>12.5</v>
      </c>
      <c r="G136" s="129" t="s">
        <v>734</v>
      </c>
      <c r="H136" s="56"/>
      <c r="I136" s="130">
        <v>181000</v>
      </c>
      <c r="J136" s="121"/>
      <c r="K136" s="122"/>
      <c r="L136" s="123"/>
    </row>
    <row r="137" spans="1:14" ht="12.75" customHeight="1">
      <c r="A137" s="166" t="s">
        <v>594</v>
      </c>
      <c r="B137" s="170">
        <v>2.8</v>
      </c>
      <c r="C137" s="168">
        <v>3.2</v>
      </c>
      <c r="D137" s="171">
        <v>34</v>
      </c>
      <c r="E137" s="128">
        <v>0.13900000000000001</v>
      </c>
      <c r="F137" s="167">
        <v>13</v>
      </c>
      <c r="G137" s="129" t="s">
        <v>734</v>
      </c>
      <c r="H137" s="56"/>
      <c r="I137" s="130">
        <v>198000</v>
      </c>
      <c r="J137" s="121"/>
      <c r="K137" s="122"/>
      <c r="L137" s="123"/>
    </row>
    <row r="138" spans="1:14" ht="12.75" customHeight="1">
      <c r="A138" s="166" t="s">
        <v>595</v>
      </c>
      <c r="B138" s="170">
        <v>3.6</v>
      </c>
      <c r="C138" s="168">
        <v>4</v>
      </c>
      <c r="D138" s="171">
        <v>34</v>
      </c>
      <c r="E138" s="128">
        <v>0.13900000000000001</v>
      </c>
      <c r="F138" s="167">
        <v>13</v>
      </c>
      <c r="G138" s="129" t="s">
        <v>734</v>
      </c>
      <c r="H138" s="56"/>
      <c r="I138" s="130">
        <v>205000</v>
      </c>
      <c r="J138" s="121"/>
      <c r="K138" s="122"/>
      <c r="L138" s="123"/>
    </row>
    <row r="139" spans="1:14" ht="12.75" customHeight="1">
      <c r="A139" s="166" t="s">
        <v>596</v>
      </c>
      <c r="B139" s="170">
        <v>4.5</v>
      </c>
      <c r="C139" s="168">
        <v>5</v>
      </c>
      <c r="D139" s="171">
        <v>35</v>
      </c>
      <c r="E139" s="128">
        <v>0.20399999999999999</v>
      </c>
      <c r="F139" s="167">
        <v>18.5</v>
      </c>
      <c r="G139" s="129" t="s">
        <v>734</v>
      </c>
      <c r="H139" s="56"/>
      <c r="I139" s="130">
        <v>229000</v>
      </c>
      <c r="J139" s="121"/>
      <c r="K139" s="122"/>
      <c r="L139" s="123"/>
    </row>
    <row r="140" spans="1:14" ht="12.75" customHeight="1">
      <c r="A140" s="166" t="s">
        <v>597</v>
      </c>
      <c r="B140" s="170">
        <v>5.6</v>
      </c>
      <c r="C140" s="168">
        <v>6.3</v>
      </c>
      <c r="D140" s="171">
        <v>36</v>
      </c>
      <c r="E140" s="128">
        <v>0.20399999999999999</v>
      </c>
      <c r="F140" s="167">
        <v>18.8</v>
      </c>
      <c r="G140" s="129" t="s">
        <v>734</v>
      </c>
      <c r="H140" s="56"/>
      <c r="I140" s="130">
        <v>236000</v>
      </c>
      <c r="J140" s="121"/>
      <c r="K140" s="122"/>
      <c r="L140" s="123"/>
    </row>
    <row r="141" spans="1:14" ht="12.75" customHeight="1">
      <c r="A141" s="166" t="s">
        <v>598</v>
      </c>
      <c r="B141" s="170">
        <v>7.1</v>
      </c>
      <c r="C141" s="168">
        <v>8</v>
      </c>
      <c r="D141" s="171">
        <v>37</v>
      </c>
      <c r="E141" s="128">
        <v>0.20399999999999999</v>
      </c>
      <c r="F141" s="167">
        <v>19.5</v>
      </c>
      <c r="G141" s="129" t="s">
        <v>734</v>
      </c>
      <c r="H141" s="56"/>
      <c r="I141" s="130">
        <v>240000</v>
      </c>
      <c r="J141" s="121"/>
      <c r="K141" s="122"/>
      <c r="L141" s="123"/>
    </row>
    <row r="142" spans="1:14" s="19" customFormat="1" ht="21.75" customHeight="1">
      <c r="A142" s="80" t="s">
        <v>2146</v>
      </c>
      <c r="B142" s="80"/>
      <c r="C142" s="80"/>
      <c r="D142" s="80"/>
      <c r="E142" s="80"/>
      <c r="F142" s="80"/>
      <c r="G142" s="80"/>
      <c r="H142" s="80"/>
      <c r="I142" s="81"/>
      <c r="J142" s="43"/>
    </row>
    <row r="143" spans="1:14">
      <c r="A143" s="86" t="s">
        <v>124</v>
      </c>
      <c r="B143" s="869" t="s">
        <v>396</v>
      </c>
      <c r="C143" s="869"/>
      <c r="D143" s="869"/>
      <c r="E143" s="128">
        <v>6.8000000000000005E-2</v>
      </c>
      <c r="F143" s="172">
        <v>3.5</v>
      </c>
      <c r="G143" s="129" t="s">
        <v>734</v>
      </c>
      <c r="H143" s="56"/>
      <c r="I143" s="130">
        <v>20000</v>
      </c>
      <c r="J143" s="121"/>
      <c r="K143" s="122"/>
      <c r="L143" s="123"/>
    </row>
    <row r="144" spans="1:14">
      <c r="A144" s="86" t="s">
        <v>158</v>
      </c>
      <c r="B144" s="869" t="s">
        <v>397</v>
      </c>
      <c r="C144" s="869"/>
      <c r="D144" s="869"/>
      <c r="E144" s="128">
        <v>7.4999999999999997E-2</v>
      </c>
      <c r="F144" s="152">
        <v>4</v>
      </c>
      <c r="G144" s="129" t="s">
        <v>734</v>
      </c>
      <c r="H144" s="56"/>
      <c r="I144" s="130">
        <v>26000</v>
      </c>
      <c r="J144" s="121"/>
      <c r="K144" s="122"/>
      <c r="L144" s="123"/>
    </row>
    <row r="145" spans="1:14" s="44" customFormat="1" ht="36" customHeight="1">
      <c r="A145" s="862" t="s">
        <v>2189</v>
      </c>
      <c r="B145" s="863"/>
      <c r="C145" s="863"/>
      <c r="D145" s="863"/>
      <c r="E145" s="863"/>
      <c r="F145" s="863"/>
      <c r="G145" s="863"/>
      <c r="H145" s="863"/>
      <c r="I145" s="165"/>
      <c r="J145" s="43"/>
      <c r="K145" s="110" t="s">
        <v>2173</v>
      </c>
    </row>
    <row r="146" spans="1:14" s="19" customFormat="1" ht="54" customHeight="1">
      <c r="A146" s="72"/>
      <c r="B146" s="73"/>
      <c r="C146" s="73"/>
      <c r="D146" s="73"/>
      <c r="E146" s="73"/>
      <c r="F146" s="73"/>
      <c r="G146" s="46"/>
      <c r="H146" s="113" t="s">
        <v>1810</v>
      </c>
      <c r="I146" s="50"/>
      <c r="J146" s="43"/>
    </row>
    <row r="147" spans="1:14" ht="12.75" customHeight="1">
      <c r="A147" s="166" t="s">
        <v>599</v>
      </c>
      <c r="B147" s="170">
        <v>2.2000000000000002</v>
      </c>
      <c r="C147" s="168">
        <v>2.6</v>
      </c>
      <c r="D147" s="171">
        <v>24</v>
      </c>
      <c r="E147" s="128">
        <v>0.36599999999999999</v>
      </c>
      <c r="F147" s="167">
        <v>34</v>
      </c>
      <c r="G147" s="129" t="s">
        <v>734</v>
      </c>
      <c r="H147" s="56"/>
      <c r="I147" s="130">
        <v>179000</v>
      </c>
      <c r="J147" s="121"/>
      <c r="K147" s="122"/>
      <c r="L147" s="123"/>
    </row>
    <row r="148" spans="1:14" ht="12.75" customHeight="1">
      <c r="A148" s="166" t="s">
        <v>600</v>
      </c>
      <c r="B148" s="170">
        <v>2.8</v>
      </c>
      <c r="C148" s="168">
        <v>3.2</v>
      </c>
      <c r="D148" s="171">
        <v>29</v>
      </c>
      <c r="E148" s="128">
        <v>0.36599999999999999</v>
      </c>
      <c r="F148" s="167">
        <v>34</v>
      </c>
      <c r="G148" s="129" t="s">
        <v>734</v>
      </c>
      <c r="H148" s="56"/>
      <c r="I148" s="130">
        <v>190000</v>
      </c>
      <c r="J148" s="121"/>
      <c r="K148" s="122"/>
      <c r="L148" s="123"/>
    </row>
    <row r="149" spans="1:14" ht="12.75" customHeight="1">
      <c r="A149" s="166" t="s">
        <v>601</v>
      </c>
      <c r="B149" s="170">
        <v>3.6</v>
      </c>
      <c r="C149" s="168">
        <v>4</v>
      </c>
      <c r="D149" s="171">
        <v>29</v>
      </c>
      <c r="E149" s="128">
        <v>0.36599999999999999</v>
      </c>
      <c r="F149" s="167">
        <v>34</v>
      </c>
      <c r="G149" s="129" t="s">
        <v>734</v>
      </c>
      <c r="H149" s="56"/>
      <c r="I149" s="130">
        <v>202000</v>
      </c>
      <c r="J149" s="121"/>
      <c r="K149" s="122"/>
      <c r="L149" s="123"/>
    </row>
    <row r="150" spans="1:14" ht="12.75" customHeight="1">
      <c r="A150" s="166" t="s">
        <v>602</v>
      </c>
      <c r="B150" s="170">
        <v>4.5</v>
      </c>
      <c r="C150" s="168">
        <v>5</v>
      </c>
      <c r="D150" s="171">
        <v>30</v>
      </c>
      <c r="E150" s="128">
        <v>0.36599999999999999</v>
      </c>
      <c r="F150" s="167">
        <v>36</v>
      </c>
      <c r="G150" s="129" t="s">
        <v>734</v>
      </c>
      <c r="H150" s="56"/>
      <c r="I150" s="130">
        <v>206000</v>
      </c>
      <c r="J150" s="121"/>
      <c r="K150" s="122"/>
      <c r="L150" s="123"/>
    </row>
    <row r="151" spans="1:14" ht="12.75" customHeight="1">
      <c r="A151" s="166" t="s">
        <v>603</v>
      </c>
      <c r="B151" s="170">
        <v>5.6</v>
      </c>
      <c r="C151" s="168">
        <v>6.3</v>
      </c>
      <c r="D151" s="171">
        <v>30</v>
      </c>
      <c r="E151" s="128">
        <v>0.36599999999999999</v>
      </c>
      <c r="F151" s="167">
        <v>36</v>
      </c>
      <c r="G151" s="129" t="s">
        <v>734</v>
      </c>
      <c r="H151" s="56"/>
      <c r="I151" s="130">
        <v>210000</v>
      </c>
      <c r="J151" s="121"/>
      <c r="K151" s="122"/>
      <c r="L151" s="123"/>
    </row>
    <row r="152" spans="1:14" ht="12.75" customHeight="1">
      <c r="A152" s="166" t="s">
        <v>604</v>
      </c>
      <c r="B152" s="170">
        <v>7.1</v>
      </c>
      <c r="C152" s="168">
        <v>8</v>
      </c>
      <c r="D152" s="171">
        <v>34</v>
      </c>
      <c r="E152" s="128">
        <v>0.36599999999999999</v>
      </c>
      <c r="F152" s="167">
        <v>36</v>
      </c>
      <c r="G152" s="129" t="s">
        <v>734</v>
      </c>
      <c r="H152" s="56"/>
      <c r="I152" s="130">
        <v>220000</v>
      </c>
      <c r="J152" s="121"/>
      <c r="K152" s="122"/>
      <c r="L152" s="123"/>
    </row>
    <row r="153" spans="1:14" s="19" customFormat="1" ht="21.75" customHeight="1">
      <c r="A153" s="80" t="s">
        <v>2146</v>
      </c>
      <c r="B153" s="80"/>
      <c r="C153" s="80"/>
      <c r="D153" s="80"/>
      <c r="E153" s="80"/>
      <c r="F153" s="80"/>
      <c r="G153" s="80"/>
      <c r="H153" s="80"/>
      <c r="I153" s="81"/>
      <c r="J153" s="43"/>
    </row>
    <row r="154" spans="1:14">
      <c r="A154" s="86" t="s">
        <v>635</v>
      </c>
      <c r="B154" s="869" t="s">
        <v>399</v>
      </c>
      <c r="C154" s="869"/>
      <c r="D154" s="869"/>
      <c r="E154" s="128">
        <v>0.152</v>
      </c>
      <c r="F154" s="172">
        <v>10.5</v>
      </c>
      <c r="G154" s="129" t="s">
        <v>734</v>
      </c>
      <c r="H154" s="56"/>
      <c r="I154" s="130">
        <v>85000</v>
      </c>
      <c r="J154" s="121"/>
      <c r="K154" s="122"/>
      <c r="L154" s="123"/>
    </row>
    <row r="155" spans="1:14" s="44" customFormat="1" ht="35.4" customHeight="1">
      <c r="A155" s="862" t="s">
        <v>2190</v>
      </c>
      <c r="B155" s="863"/>
      <c r="C155" s="863"/>
      <c r="D155" s="863"/>
      <c r="E155" s="863"/>
      <c r="F155" s="863"/>
      <c r="G155" s="863"/>
      <c r="H155" s="863"/>
      <c r="I155" s="165"/>
      <c r="J155" s="43"/>
      <c r="K155" s="110" t="s">
        <v>2173</v>
      </c>
    </row>
    <row r="156" spans="1:14" s="19" customFormat="1" ht="63" customHeight="1">
      <c r="A156" s="72"/>
      <c r="B156" s="73"/>
      <c r="C156" s="73"/>
      <c r="D156" s="73"/>
      <c r="E156" s="73"/>
      <c r="F156" s="73"/>
      <c r="G156" s="46"/>
      <c r="H156" s="113" t="s">
        <v>1810</v>
      </c>
      <c r="I156" s="50"/>
      <c r="J156" s="43"/>
    </row>
    <row r="157" spans="1:14" ht="12.75" customHeight="1">
      <c r="A157" s="86" t="s">
        <v>625</v>
      </c>
      <c r="B157" s="126">
        <v>2.2000000000000002</v>
      </c>
      <c r="C157" s="173">
        <v>2.6</v>
      </c>
      <c r="D157" s="127">
        <v>21</v>
      </c>
      <c r="E157" s="128">
        <v>0.13</v>
      </c>
      <c r="F157" s="126">
        <v>18.5</v>
      </c>
      <c r="G157" s="129" t="s">
        <v>734</v>
      </c>
      <c r="H157" s="56"/>
      <c r="I157" s="130">
        <v>140000</v>
      </c>
      <c r="J157" s="121"/>
      <c r="K157" s="122"/>
      <c r="L157" s="123"/>
      <c r="N157" s="124"/>
    </row>
    <row r="158" spans="1:14" ht="12.75" customHeight="1">
      <c r="A158" s="86" t="s">
        <v>626</v>
      </c>
      <c r="B158" s="126">
        <v>2.8</v>
      </c>
      <c r="C158" s="126">
        <v>3.2</v>
      </c>
      <c r="D158" s="127">
        <v>21</v>
      </c>
      <c r="E158" s="128">
        <v>0.13</v>
      </c>
      <c r="F158" s="126">
        <v>18.5</v>
      </c>
      <c r="G158" s="129" t="s">
        <v>734</v>
      </c>
      <c r="H158" s="56"/>
      <c r="I158" s="130">
        <v>145000</v>
      </c>
      <c r="J158" s="121"/>
      <c r="K158" s="122"/>
      <c r="L158" s="123"/>
      <c r="N158" s="124"/>
    </row>
    <row r="159" spans="1:14" ht="12.75" customHeight="1">
      <c r="A159" s="86" t="s">
        <v>627</v>
      </c>
      <c r="B159" s="126">
        <v>3.6</v>
      </c>
      <c r="C159" s="126">
        <v>4</v>
      </c>
      <c r="D159" s="127">
        <v>24</v>
      </c>
      <c r="E159" s="128">
        <v>0.13</v>
      </c>
      <c r="F159" s="126">
        <v>18.5</v>
      </c>
      <c r="G159" s="129" t="s">
        <v>734</v>
      </c>
      <c r="H159" s="56"/>
      <c r="I159" s="130">
        <v>151000</v>
      </c>
      <c r="J159" s="121"/>
      <c r="K159" s="122"/>
      <c r="L159" s="123"/>
      <c r="N159" s="124"/>
    </row>
    <row r="160" spans="1:14" ht="12.75" customHeight="1">
      <c r="A160" s="86" t="s">
        <v>628</v>
      </c>
      <c r="B160" s="126">
        <v>4.5</v>
      </c>
      <c r="C160" s="126">
        <v>5</v>
      </c>
      <c r="D160" s="127">
        <v>26</v>
      </c>
      <c r="E160" s="128">
        <v>0.16700000000000001</v>
      </c>
      <c r="F160" s="126">
        <v>22.5</v>
      </c>
      <c r="G160" s="129" t="s">
        <v>734</v>
      </c>
      <c r="H160" s="56"/>
      <c r="I160" s="130">
        <v>175000</v>
      </c>
      <c r="J160" s="121"/>
      <c r="K160" s="122"/>
      <c r="L160" s="123"/>
      <c r="N160" s="124"/>
    </row>
    <row r="161" spans="1:14" ht="12.75" customHeight="1">
      <c r="A161" s="86" t="s">
        <v>629</v>
      </c>
      <c r="B161" s="126">
        <v>5.6</v>
      </c>
      <c r="C161" s="126">
        <v>6.3</v>
      </c>
      <c r="D161" s="127">
        <v>27</v>
      </c>
      <c r="E161" s="128">
        <v>0.16700000000000001</v>
      </c>
      <c r="F161" s="126">
        <v>22.5</v>
      </c>
      <c r="G161" s="129" t="s">
        <v>734</v>
      </c>
      <c r="H161" s="56"/>
      <c r="I161" s="130">
        <v>187000</v>
      </c>
      <c r="J161" s="121"/>
      <c r="K161" s="122"/>
      <c r="L161" s="123"/>
      <c r="N161" s="124"/>
    </row>
    <row r="162" spans="1:14" ht="12.75" customHeight="1">
      <c r="A162" s="86" t="s">
        <v>630</v>
      </c>
      <c r="B162" s="126">
        <v>7.1</v>
      </c>
      <c r="C162" s="126">
        <v>8</v>
      </c>
      <c r="D162" s="127">
        <v>27</v>
      </c>
      <c r="E162" s="128">
        <v>0.2</v>
      </c>
      <c r="F162" s="126">
        <v>28</v>
      </c>
      <c r="G162" s="129" t="s">
        <v>734</v>
      </c>
      <c r="H162" s="56"/>
      <c r="I162" s="130">
        <v>191000</v>
      </c>
      <c r="J162" s="121"/>
      <c r="K162" s="122"/>
      <c r="L162" s="123"/>
      <c r="N162" s="124"/>
    </row>
    <row r="163" spans="1:14" ht="12.75" customHeight="1">
      <c r="A163" s="86" t="s">
        <v>631</v>
      </c>
      <c r="B163" s="126">
        <v>8</v>
      </c>
      <c r="C163" s="126">
        <v>9</v>
      </c>
      <c r="D163" s="127">
        <v>37</v>
      </c>
      <c r="E163" s="128">
        <v>0.377</v>
      </c>
      <c r="F163" s="126">
        <v>35.5</v>
      </c>
      <c r="G163" s="129" t="s">
        <v>734</v>
      </c>
      <c r="H163" s="56"/>
      <c r="I163" s="130">
        <v>193000</v>
      </c>
      <c r="J163" s="121"/>
      <c r="K163" s="122"/>
      <c r="L163" s="123"/>
      <c r="N163" s="124"/>
    </row>
    <row r="164" spans="1:14" ht="12.75" customHeight="1">
      <c r="A164" s="86" t="s">
        <v>632</v>
      </c>
      <c r="B164" s="126">
        <v>9</v>
      </c>
      <c r="C164" s="126">
        <v>10</v>
      </c>
      <c r="D164" s="127">
        <v>37</v>
      </c>
      <c r="E164" s="128">
        <v>0.377</v>
      </c>
      <c r="F164" s="126">
        <v>36</v>
      </c>
      <c r="G164" s="129" t="s">
        <v>734</v>
      </c>
      <c r="H164" s="56"/>
      <c r="I164" s="130">
        <v>204000</v>
      </c>
      <c r="J164" s="121"/>
      <c r="K164" s="122"/>
      <c r="L164" s="123"/>
      <c r="N164" s="124"/>
    </row>
    <row r="165" spans="1:14" ht="12.75" customHeight="1">
      <c r="A165" s="86" t="s">
        <v>633</v>
      </c>
      <c r="B165" s="126">
        <v>11.2</v>
      </c>
      <c r="C165" s="126">
        <v>12.5</v>
      </c>
      <c r="D165" s="127">
        <v>38</v>
      </c>
      <c r="E165" s="128">
        <v>0.377</v>
      </c>
      <c r="F165" s="126">
        <v>36</v>
      </c>
      <c r="G165" s="129" t="s">
        <v>734</v>
      </c>
      <c r="H165" s="56"/>
      <c r="I165" s="130">
        <v>214000</v>
      </c>
      <c r="J165" s="121"/>
      <c r="K165" s="122"/>
      <c r="L165" s="123"/>
      <c r="N165" s="124"/>
    </row>
    <row r="166" spans="1:14" ht="12.75" customHeight="1">
      <c r="A166" s="86" t="s">
        <v>634</v>
      </c>
      <c r="B166" s="126">
        <v>14</v>
      </c>
      <c r="C166" s="126">
        <v>15.5</v>
      </c>
      <c r="D166" s="127">
        <v>39</v>
      </c>
      <c r="E166" s="128">
        <v>0.48599999999999999</v>
      </c>
      <c r="F166" s="126">
        <v>46.5</v>
      </c>
      <c r="G166" s="129" t="s">
        <v>734</v>
      </c>
      <c r="H166" s="56"/>
      <c r="I166" s="130">
        <v>221000</v>
      </c>
      <c r="J166" s="121"/>
      <c r="K166" s="122"/>
      <c r="L166" s="123"/>
      <c r="N166" s="124"/>
    </row>
    <row r="167" spans="1:14" s="44" customFormat="1" ht="33.6" customHeight="1">
      <c r="A167" s="862" t="s">
        <v>2191</v>
      </c>
      <c r="B167" s="863"/>
      <c r="C167" s="863"/>
      <c r="D167" s="863"/>
      <c r="E167" s="863"/>
      <c r="F167" s="863"/>
      <c r="G167" s="863"/>
      <c r="H167" s="863"/>
      <c r="I167" s="165"/>
      <c r="J167" s="43"/>
      <c r="K167" s="110" t="s">
        <v>2173</v>
      </c>
    </row>
    <row r="168" spans="1:14" s="19" customFormat="1" ht="58.95" customHeight="1">
      <c r="A168" s="72"/>
      <c r="B168" s="73"/>
      <c r="C168" s="73"/>
      <c r="D168" s="73"/>
      <c r="E168" s="73"/>
      <c r="F168" s="73"/>
      <c r="G168" s="46"/>
      <c r="H168" s="113" t="s">
        <v>1810</v>
      </c>
      <c r="I168" s="50"/>
      <c r="J168" s="43"/>
    </row>
    <row r="169" spans="1:14" ht="12.75" customHeight="1">
      <c r="A169" s="86" t="s">
        <v>616</v>
      </c>
      <c r="B169" s="126">
        <v>7.1</v>
      </c>
      <c r="C169" s="126">
        <v>8</v>
      </c>
      <c r="D169" s="127">
        <v>43</v>
      </c>
      <c r="E169" s="128">
        <v>0.36799999999999999</v>
      </c>
      <c r="F169" s="126">
        <v>45</v>
      </c>
      <c r="G169" s="129" t="s">
        <v>734</v>
      </c>
      <c r="H169" s="56"/>
      <c r="I169" s="130">
        <v>213000</v>
      </c>
      <c r="J169" s="121"/>
      <c r="K169" s="122"/>
      <c r="L169" s="123"/>
      <c r="N169" s="124"/>
    </row>
    <row r="170" spans="1:14" ht="12.75" customHeight="1">
      <c r="A170" s="86" t="s">
        <v>617</v>
      </c>
      <c r="B170" s="126">
        <v>8</v>
      </c>
      <c r="C170" s="126">
        <v>9</v>
      </c>
      <c r="D170" s="127">
        <v>43</v>
      </c>
      <c r="E170" s="128">
        <v>0.36799999999999999</v>
      </c>
      <c r="F170" s="126">
        <v>45</v>
      </c>
      <c r="G170" s="129" t="s">
        <v>734</v>
      </c>
      <c r="H170" s="56"/>
      <c r="I170" s="130">
        <v>225000</v>
      </c>
      <c r="J170" s="121"/>
      <c r="K170" s="122"/>
      <c r="L170" s="123"/>
      <c r="N170" s="124"/>
    </row>
    <row r="171" spans="1:14" ht="12.75" customHeight="1">
      <c r="A171" s="86" t="s">
        <v>618</v>
      </c>
      <c r="B171" s="126">
        <v>9</v>
      </c>
      <c r="C171" s="126">
        <v>10</v>
      </c>
      <c r="D171" s="127">
        <v>45</v>
      </c>
      <c r="E171" s="128">
        <v>0.36799999999999999</v>
      </c>
      <c r="F171" s="126">
        <v>46.5</v>
      </c>
      <c r="G171" s="129" t="s">
        <v>734</v>
      </c>
      <c r="H171" s="56"/>
      <c r="I171" s="130">
        <v>244000</v>
      </c>
      <c r="J171" s="121"/>
      <c r="K171" s="122"/>
      <c r="L171" s="123"/>
      <c r="N171" s="124"/>
    </row>
    <row r="172" spans="1:14" ht="12.75" customHeight="1">
      <c r="A172" s="86" t="s">
        <v>619</v>
      </c>
      <c r="B172" s="126">
        <v>11.2</v>
      </c>
      <c r="C172" s="126">
        <v>12.5</v>
      </c>
      <c r="D172" s="127">
        <v>46</v>
      </c>
      <c r="E172" s="128">
        <v>0.36799999999999999</v>
      </c>
      <c r="F172" s="126">
        <v>48</v>
      </c>
      <c r="G172" s="129" t="s">
        <v>734</v>
      </c>
      <c r="H172" s="56"/>
      <c r="I172" s="130">
        <v>282000</v>
      </c>
      <c r="J172" s="121"/>
      <c r="K172" s="122"/>
      <c r="L172" s="123"/>
      <c r="N172" s="124"/>
    </row>
    <row r="173" spans="1:14" ht="12.75" customHeight="1">
      <c r="A173" s="86" t="s">
        <v>620</v>
      </c>
      <c r="B173" s="126">
        <v>14</v>
      </c>
      <c r="C173" s="126">
        <v>16</v>
      </c>
      <c r="D173" s="127">
        <v>46</v>
      </c>
      <c r="E173" s="128">
        <v>0.496</v>
      </c>
      <c r="F173" s="126">
        <v>67</v>
      </c>
      <c r="G173" s="129" t="s">
        <v>734</v>
      </c>
      <c r="H173" s="56"/>
      <c r="I173" s="130">
        <v>274000</v>
      </c>
      <c r="J173" s="121"/>
      <c r="K173" s="122"/>
      <c r="L173" s="123"/>
      <c r="N173" s="124"/>
    </row>
    <row r="174" spans="1:14" ht="12.75" customHeight="1">
      <c r="A174" s="86" t="s">
        <v>621</v>
      </c>
      <c r="B174" s="126">
        <v>16</v>
      </c>
      <c r="C174" s="126">
        <v>17</v>
      </c>
      <c r="D174" s="127">
        <v>48</v>
      </c>
      <c r="E174" s="128">
        <v>0.496</v>
      </c>
      <c r="F174" s="126">
        <v>67</v>
      </c>
      <c r="G174" s="129" t="s">
        <v>734</v>
      </c>
      <c r="H174" s="56"/>
      <c r="I174" s="130">
        <v>290000</v>
      </c>
      <c r="J174" s="121"/>
      <c r="K174" s="122"/>
      <c r="L174" s="123"/>
      <c r="N174" s="124"/>
    </row>
    <row r="175" spans="1:14" ht="12.75" customHeight="1">
      <c r="A175" s="86" t="s">
        <v>622</v>
      </c>
      <c r="B175" s="126">
        <v>20</v>
      </c>
      <c r="C175" s="126">
        <v>22.5</v>
      </c>
      <c r="D175" s="127">
        <v>47</v>
      </c>
      <c r="E175" s="128">
        <v>0.82199999999999995</v>
      </c>
      <c r="F175" s="126">
        <v>124</v>
      </c>
      <c r="G175" s="129" t="s">
        <v>734</v>
      </c>
      <c r="H175" s="56"/>
      <c r="I175" s="130">
        <v>392000</v>
      </c>
      <c r="J175" s="121"/>
      <c r="K175" s="122"/>
      <c r="L175" s="123"/>
      <c r="N175" s="124"/>
    </row>
    <row r="176" spans="1:14" ht="12.75" customHeight="1">
      <c r="A176" s="86" t="s">
        <v>623</v>
      </c>
      <c r="B176" s="126">
        <v>25</v>
      </c>
      <c r="C176" s="126">
        <v>26</v>
      </c>
      <c r="D176" s="127">
        <v>47</v>
      </c>
      <c r="E176" s="128">
        <v>0.82199999999999995</v>
      </c>
      <c r="F176" s="126">
        <v>124</v>
      </c>
      <c r="G176" s="129" t="s">
        <v>734</v>
      </c>
      <c r="H176" s="56"/>
      <c r="I176" s="130">
        <v>393000</v>
      </c>
      <c r="J176" s="121"/>
      <c r="K176" s="122"/>
      <c r="L176" s="123"/>
      <c r="N176" s="124"/>
    </row>
    <row r="177" spans="1:14" ht="12.75" customHeight="1">
      <c r="A177" s="86" t="s">
        <v>624</v>
      </c>
      <c r="B177" s="126">
        <v>28</v>
      </c>
      <c r="C177" s="126">
        <v>31.5</v>
      </c>
      <c r="D177" s="127">
        <v>47</v>
      </c>
      <c r="E177" s="128">
        <v>0.82199999999999995</v>
      </c>
      <c r="F177" s="126">
        <v>124</v>
      </c>
      <c r="G177" s="129" t="s">
        <v>734</v>
      </c>
      <c r="H177" s="56"/>
      <c r="I177" s="130">
        <v>398000</v>
      </c>
      <c r="J177" s="121"/>
      <c r="K177" s="122"/>
      <c r="L177" s="123"/>
      <c r="N177" s="124"/>
    </row>
    <row r="178" spans="1:14" s="44" customFormat="1" ht="36" customHeight="1">
      <c r="A178" s="862" t="s">
        <v>2192</v>
      </c>
      <c r="B178" s="863"/>
      <c r="C178" s="863"/>
      <c r="D178" s="863"/>
      <c r="E178" s="863"/>
      <c r="F178" s="863"/>
      <c r="G178" s="863"/>
      <c r="H178" s="863"/>
      <c r="I178" s="165"/>
      <c r="J178" s="43"/>
      <c r="K178" s="110" t="s">
        <v>2173</v>
      </c>
    </row>
    <row r="179" spans="1:14" s="19" customFormat="1" ht="54" customHeight="1">
      <c r="A179" s="72"/>
      <c r="B179" s="73"/>
      <c r="C179" s="73"/>
      <c r="D179" s="73"/>
      <c r="E179" s="73"/>
      <c r="F179" s="73"/>
      <c r="G179" s="46"/>
      <c r="H179" s="113" t="s">
        <v>1810</v>
      </c>
      <c r="I179" s="50"/>
      <c r="J179" s="43"/>
    </row>
    <row r="180" spans="1:14" ht="12.75" customHeight="1">
      <c r="A180" s="161" t="s">
        <v>613</v>
      </c>
      <c r="B180" s="115">
        <v>40</v>
      </c>
      <c r="C180" s="115">
        <v>45</v>
      </c>
      <c r="D180" s="116">
        <v>49</v>
      </c>
      <c r="E180" s="117">
        <v>1.6160000000000001</v>
      </c>
      <c r="F180" s="115">
        <v>203</v>
      </c>
      <c r="G180" s="118" t="s">
        <v>734</v>
      </c>
      <c r="H180" s="119"/>
      <c r="I180" s="120">
        <v>951000</v>
      </c>
      <c r="J180" s="121"/>
      <c r="K180" s="122"/>
      <c r="L180" s="123"/>
      <c r="N180" s="124"/>
    </row>
    <row r="181" spans="1:14" ht="12.75" customHeight="1">
      <c r="A181" s="86" t="s">
        <v>614</v>
      </c>
      <c r="B181" s="126">
        <v>45</v>
      </c>
      <c r="C181" s="126">
        <v>50</v>
      </c>
      <c r="D181" s="127">
        <v>49</v>
      </c>
      <c r="E181" s="128">
        <v>1.6160000000000001</v>
      </c>
      <c r="F181" s="126">
        <v>203</v>
      </c>
      <c r="G181" s="129" t="s">
        <v>734</v>
      </c>
      <c r="H181" s="56"/>
      <c r="I181" s="130">
        <v>997000</v>
      </c>
      <c r="J181" s="121"/>
      <c r="K181" s="122"/>
      <c r="L181" s="123"/>
      <c r="N181" s="124"/>
    </row>
    <row r="182" spans="1:14" ht="12.75" customHeight="1">
      <c r="A182" s="86" t="s">
        <v>615</v>
      </c>
      <c r="B182" s="126">
        <v>56</v>
      </c>
      <c r="C182" s="126">
        <v>63</v>
      </c>
      <c r="D182" s="127">
        <v>46</v>
      </c>
      <c r="E182" s="128">
        <v>1.6160000000000001</v>
      </c>
      <c r="F182" s="126">
        <v>203</v>
      </c>
      <c r="G182" s="129" t="s">
        <v>734</v>
      </c>
      <c r="H182" s="56"/>
      <c r="I182" s="130">
        <v>1047000</v>
      </c>
      <c r="J182" s="121"/>
      <c r="K182" s="122"/>
      <c r="L182" s="123"/>
      <c r="N182" s="124"/>
    </row>
    <row r="183" spans="1:14" s="44" customFormat="1" ht="35.4" customHeight="1">
      <c r="A183" s="862" t="s">
        <v>2193</v>
      </c>
      <c r="B183" s="863"/>
      <c r="C183" s="863"/>
      <c r="D183" s="863"/>
      <c r="E183" s="863"/>
      <c r="F183" s="863"/>
      <c r="G183" s="863"/>
      <c r="H183" s="863"/>
      <c r="I183" s="165"/>
      <c r="J183" s="43"/>
      <c r="K183" s="110" t="s">
        <v>2173</v>
      </c>
    </row>
    <row r="184" spans="1:14" s="19" customFormat="1" ht="59.4" customHeight="1">
      <c r="A184" s="174"/>
      <c r="B184" s="175"/>
      <c r="C184" s="175"/>
      <c r="D184" s="175"/>
      <c r="E184" s="175"/>
      <c r="F184" s="175"/>
      <c r="G184" s="176"/>
      <c r="H184" s="177" t="s">
        <v>1810</v>
      </c>
      <c r="I184" s="178"/>
      <c r="J184" s="43"/>
    </row>
    <row r="185" spans="1:14" ht="12.75" customHeight="1">
      <c r="A185" s="86" t="s">
        <v>636</v>
      </c>
      <c r="B185" s="126">
        <v>2.2000000000000002</v>
      </c>
      <c r="C185" s="126">
        <v>2.4</v>
      </c>
      <c r="D185" s="127">
        <v>31</v>
      </c>
      <c r="E185" s="128">
        <v>9.7000000000000003E-2</v>
      </c>
      <c r="F185" s="167">
        <v>8.5</v>
      </c>
      <c r="G185" s="129" t="s">
        <v>734</v>
      </c>
      <c r="H185" s="56"/>
      <c r="I185" s="130">
        <v>124000</v>
      </c>
      <c r="J185" s="121"/>
      <c r="K185" s="122"/>
      <c r="L185" s="123"/>
      <c r="N185" s="124"/>
    </row>
    <row r="186" spans="1:14" ht="12.75" customHeight="1">
      <c r="A186" s="86" t="s">
        <v>637</v>
      </c>
      <c r="B186" s="126">
        <v>2.8</v>
      </c>
      <c r="C186" s="126">
        <v>3.2</v>
      </c>
      <c r="D186" s="127">
        <v>31</v>
      </c>
      <c r="E186" s="128">
        <v>9.7000000000000003E-2</v>
      </c>
      <c r="F186" s="167">
        <v>8.5</v>
      </c>
      <c r="G186" s="129" t="s">
        <v>734</v>
      </c>
      <c r="H186" s="56"/>
      <c r="I186" s="130">
        <v>130000</v>
      </c>
      <c r="J186" s="121"/>
      <c r="K186" s="122"/>
      <c r="L186" s="123"/>
      <c r="N186" s="124"/>
    </row>
    <row r="187" spans="1:14" ht="12.75" customHeight="1">
      <c r="A187" s="86" t="s">
        <v>638</v>
      </c>
      <c r="B187" s="126">
        <v>3.6</v>
      </c>
      <c r="C187" s="126">
        <v>4</v>
      </c>
      <c r="D187" s="127">
        <v>32</v>
      </c>
      <c r="E187" s="128">
        <v>9.7000000000000003E-2</v>
      </c>
      <c r="F187" s="167">
        <v>9.6999999999999993</v>
      </c>
      <c r="G187" s="129" t="s">
        <v>734</v>
      </c>
      <c r="H187" s="56"/>
      <c r="I187" s="130">
        <v>138000</v>
      </c>
      <c r="J187" s="121"/>
      <c r="K187" s="122"/>
      <c r="L187" s="123"/>
      <c r="N187" s="124"/>
    </row>
    <row r="188" spans="1:14" ht="12.75" customHeight="1">
      <c r="A188" s="86" t="s">
        <v>639</v>
      </c>
      <c r="B188" s="126">
        <v>4.5</v>
      </c>
      <c r="C188" s="126">
        <v>5</v>
      </c>
      <c r="D188" s="127">
        <v>31</v>
      </c>
      <c r="E188" s="128">
        <v>0.127</v>
      </c>
      <c r="F188" s="167">
        <v>13.8</v>
      </c>
      <c r="G188" s="129" t="s">
        <v>734</v>
      </c>
      <c r="H188" s="56"/>
      <c r="I188" s="130">
        <v>159000</v>
      </c>
      <c r="J188" s="121"/>
      <c r="K188" s="122"/>
      <c r="L188" s="123"/>
      <c r="N188" s="124"/>
    </row>
    <row r="189" spans="1:14" ht="12.75" customHeight="1">
      <c r="A189" s="86" t="s">
        <v>640</v>
      </c>
      <c r="B189" s="126">
        <v>5.6</v>
      </c>
      <c r="C189" s="126">
        <v>6.3</v>
      </c>
      <c r="D189" s="127">
        <v>36</v>
      </c>
      <c r="E189" s="128">
        <v>0.127</v>
      </c>
      <c r="F189" s="167">
        <v>13.8</v>
      </c>
      <c r="G189" s="129" t="s">
        <v>734</v>
      </c>
      <c r="H189" s="56"/>
      <c r="I189" s="130">
        <v>164000</v>
      </c>
      <c r="J189" s="121"/>
      <c r="K189" s="122"/>
      <c r="L189" s="123"/>
      <c r="N189" s="124"/>
    </row>
    <row r="190" spans="1:14" ht="12.75" customHeight="1">
      <c r="A190" s="86" t="s">
        <v>641</v>
      </c>
      <c r="B190" s="126">
        <v>7.1</v>
      </c>
      <c r="C190" s="126">
        <v>8</v>
      </c>
      <c r="D190" s="127">
        <v>38</v>
      </c>
      <c r="E190" s="128">
        <v>0.183</v>
      </c>
      <c r="F190" s="167">
        <v>17.399999999999999</v>
      </c>
      <c r="G190" s="129" t="s">
        <v>734</v>
      </c>
      <c r="H190" s="56"/>
      <c r="I190" s="130">
        <v>166000</v>
      </c>
      <c r="J190" s="121"/>
      <c r="K190" s="122"/>
      <c r="L190" s="123"/>
      <c r="N190" s="124"/>
    </row>
    <row r="191" spans="1:14" ht="12.75" customHeight="1">
      <c r="A191" s="86" t="s">
        <v>642</v>
      </c>
      <c r="B191" s="126">
        <v>8</v>
      </c>
      <c r="C191" s="126">
        <v>9</v>
      </c>
      <c r="D191" s="127">
        <v>38</v>
      </c>
      <c r="E191" s="128">
        <v>0.183</v>
      </c>
      <c r="F191" s="167">
        <v>17.600000000000001</v>
      </c>
      <c r="G191" s="129" t="s">
        <v>734</v>
      </c>
      <c r="H191" s="56"/>
      <c r="I191" s="130">
        <v>178000</v>
      </c>
      <c r="J191" s="121"/>
      <c r="K191" s="122"/>
      <c r="L191" s="123"/>
      <c r="N191" s="124"/>
    </row>
    <row r="192" spans="1:14" ht="12.75" customHeight="1">
      <c r="A192" s="86" t="s">
        <v>643</v>
      </c>
      <c r="B192" s="126">
        <v>9</v>
      </c>
      <c r="C192" s="126">
        <v>10</v>
      </c>
      <c r="D192" s="127">
        <v>43</v>
      </c>
      <c r="E192" s="128">
        <v>0.183</v>
      </c>
      <c r="F192" s="167">
        <v>17.600000000000001</v>
      </c>
      <c r="G192" s="129" t="s">
        <v>734</v>
      </c>
      <c r="H192" s="56"/>
      <c r="I192" s="130">
        <v>185000</v>
      </c>
      <c r="J192" s="121"/>
      <c r="K192" s="122"/>
      <c r="L192" s="123"/>
      <c r="N192" s="124"/>
    </row>
    <row r="193" spans="1:14" s="44" customFormat="1" ht="36.6" customHeight="1">
      <c r="A193" s="862" t="s">
        <v>2194</v>
      </c>
      <c r="B193" s="863"/>
      <c r="C193" s="863"/>
      <c r="D193" s="863"/>
      <c r="E193" s="863"/>
      <c r="F193" s="863"/>
      <c r="G193" s="863"/>
      <c r="H193" s="863"/>
      <c r="I193" s="165"/>
      <c r="J193" s="43"/>
      <c r="K193" s="110" t="s">
        <v>2173</v>
      </c>
    </row>
    <row r="194" spans="1:14" s="19" customFormat="1" ht="62.4" customHeight="1">
      <c r="A194" s="72"/>
      <c r="B194" s="73"/>
      <c r="C194" s="73"/>
      <c r="D194" s="73"/>
      <c r="E194" s="73"/>
      <c r="F194" s="73"/>
      <c r="G194" s="46"/>
      <c r="H194" s="113" t="s">
        <v>1810</v>
      </c>
      <c r="I194" s="50"/>
      <c r="J194" s="43"/>
    </row>
    <row r="195" spans="1:14" ht="12.75" customHeight="1">
      <c r="A195" s="86" t="s">
        <v>605</v>
      </c>
      <c r="B195" s="126">
        <v>3.6</v>
      </c>
      <c r="C195" s="126">
        <v>4</v>
      </c>
      <c r="D195" s="127">
        <v>36</v>
      </c>
      <c r="E195" s="128">
        <v>0.24</v>
      </c>
      <c r="F195" s="126">
        <v>26</v>
      </c>
      <c r="G195" s="129" t="s">
        <v>734</v>
      </c>
      <c r="H195" s="56"/>
      <c r="I195" s="130">
        <v>205000</v>
      </c>
      <c r="J195" s="121"/>
      <c r="K195" s="122"/>
      <c r="L195" s="123"/>
      <c r="N195" s="124"/>
    </row>
    <row r="196" spans="1:14" ht="12.75" customHeight="1">
      <c r="A196" s="86" t="s">
        <v>606</v>
      </c>
      <c r="B196" s="126">
        <v>4.5</v>
      </c>
      <c r="C196" s="126">
        <v>5</v>
      </c>
      <c r="D196" s="127">
        <v>38</v>
      </c>
      <c r="E196" s="128">
        <v>0.24</v>
      </c>
      <c r="F196" s="126">
        <v>28</v>
      </c>
      <c r="G196" s="129" t="s">
        <v>734</v>
      </c>
      <c r="H196" s="56"/>
      <c r="I196" s="130">
        <v>206000</v>
      </c>
      <c r="J196" s="121"/>
      <c r="K196" s="122"/>
      <c r="L196" s="123"/>
      <c r="N196" s="124"/>
    </row>
    <row r="197" spans="1:14" ht="12.75" customHeight="1">
      <c r="A197" s="86" t="s">
        <v>607</v>
      </c>
      <c r="B197" s="126">
        <v>5.6</v>
      </c>
      <c r="C197" s="126">
        <v>6.3</v>
      </c>
      <c r="D197" s="127">
        <v>38</v>
      </c>
      <c r="E197" s="128">
        <v>0.24</v>
      </c>
      <c r="F197" s="126">
        <v>28</v>
      </c>
      <c r="G197" s="129" t="s">
        <v>734</v>
      </c>
      <c r="H197" s="56"/>
      <c r="I197" s="130">
        <v>215000</v>
      </c>
      <c r="J197" s="121"/>
      <c r="K197" s="122"/>
      <c r="L197" s="123"/>
      <c r="N197" s="124"/>
    </row>
    <row r="198" spans="1:14" ht="12.75" customHeight="1">
      <c r="A198" s="86" t="s">
        <v>608</v>
      </c>
      <c r="B198" s="126">
        <v>7.1</v>
      </c>
      <c r="C198" s="126">
        <v>8</v>
      </c>
      <c r="D198" s="127">
        <v>38</v>
      </c>
      <c r="E198" s="128">
        <v>0.24</v>
      </c>
      <c r="F198" s="126">
        <v>28</v>
      </c>
      <c r="G198" s="129" t="s">
        <v>734</v>
      </c>
      <c r="H198" s="56"/>
      <c r="I198" s="130">
        <v>228000</v>
      </c>
      <c r="J198" s="121"/>
      <c r="K198" s="122"/>
      <c r="L198" s="123"/>
      <c r="N198" s="124"/>
    </row>
    <row r="199" spans="1:14" ht="12.75" customHeight="1">
      <c r="A199" s="86" t="s">
        <v>609</v>
      </c>
      <c r="B199" s="126">
        <v>8</v>
      </c>
      <c r="C199" s="126">
        <v>9</v>
      </c>
      <c r="D199" s="127">
        <v>40</v>
      </c>
      <c r="E199" s="128">
        <v>0.30399999999999999</v>
      </c>
      <c r="F199" s="126">
        <v>34.5</v>
      </c>
      <c r="G199" s="129" t="s">
        <v>734</v>
      </c>
      <c r="H199" s="56"/>
      <c r="I199" s="130">
        <v>245000</v>
      </c>
      <c r="J199" s="121"/>
      <c r="K199" s="122"/>
      <c r="L199" s="123"/>
      <c r="N199" s="124"/>
    </row>
    <row r="200" spans="1:14" ht="12.75" customHeight="1">
      <c r="A200" s="86" t="s">
        <v>610</v>
      </c>
      <c r="B200" s="126">
        <v>9</v>
      </c>
      <c r="C200" s="126">
        <v>10</v>
      </c>
      <c r="D200" s="127">
        <v>40</v>
      </c>
      <c r="E200" s="128">
        <v>0.30399999999999999</v>
      </c>
      <c r="F200" s="126">
        <v>34.5</v>
      </c>
      <c r="G200" s="129" t="s">
        <v>734</v>
      </c>
      <c r="H200" s="56"/>
      <c r="I200" s="130">
        <v>250000</v>
      </c>
      <c r="J200" s="121"/>
      <c r="K200" s="122"/>
      <c r="L200" s="123"/>
      <c r="N200" s="124"/>
    </row>
    <row r="201" spans="1:14" ht="12.75" customHeight="1">
      <c r="A201" s="86" t="s">
        <v>611</v>
      </c>
      <c r="B201" s="126">
        <v>11.2</v>
      </c>
      <c r="C201" s="126">
        <v>12.5</v>
      </c>
      <c r="D201" s="127">
        <v>42</v>
      </c>
      <c r="E201" s="128">
        <v>0.441</v>
      </c>
      <c r="F201" s="126">
        <v>54</v>
      </c>
      <c r="G201" s="129" t="s">
        <v>734</v>
      </c>
      <c r="H201" s="56"/>
      <c r="I201" s="130">
        <v>296000</v>
      </c>
      <c r="J201" s="121"/>
      <c r="K201" s="122"/>
      <c r="L201" s="123"/>
      <c r="N201" s="124"/>
    </row>
    <row r="202" spans="1:14" ht="12.75" customHeight="1">
      <c r="A202" s="86" t="s">
        <v>612</v>
      </c>
      <c r="B202" s="126">
        <v>14</v>
      </c>
      <c r="C202" s="126">
        <v>15</v>
      </c>
      <c r="D202" s="127">
        <v>42</v>
      </c>
      <c r="E202" s="128">
        <v>0.441</v>
      </c>
      <c r="F202" s="126">
        <v>54</v>
      </c>
      <c r="G202" s="129" t="s">
        <v>734</v>
      </c>
      <c r="H202" s="56"/>
      <c r="I202" s="130">
        <v>314000</v>
      </c>
      <c r="J202" s="121"/>
      <c r="K202" s="122"/>
      <c r="L202" s="123"/>
      <c r="N202" s="124"/>
    </row>
    <row r="203" spans="1:14" s="19" customFormat="1" ht="5.25" customHeight="1">
      <c r="A203" s="63"/>
      <c r="B203" s="64"/>
      <c r="C203" s="65"/>
      <c r="D203" s="66"/>
      <c r="E203" s="67"/>
      <c r="F203" s="66"/>
      <c r="G203" s="68"/>
      <c r="H203" s="69"/>
      <c r="I203" s="70"/>
      <c r="J203" s="43"/>
    </row>
    <row r="204" spans="1:14" s="19" customFormat="1" ht="36.75" customHeight="1">
      <c r="A204" s="105" t="s">
        <v>2195</v>
      </c>
      <c r="B204" s="106"/>
      <c r="C204" s="106"/>
      <c r="D204" s="106"/>
      <c r="E204" s="106"/>
      <c r="F204" s="106"/>
      <c r="G204" s="106"/>
      <c r="H204" s="106"/>
      <c r="I204" s="107"/>
      <c r="J204" s="29"/>
    </row>
    <row r="205" spans="1:14" s="44" customFormat="1" ht="35.4" customHeight="1">
      <c r="A205" s="862" t="s">
        <v>2196</v>
      </c>
      <c r="B205" s="863"/>
      <c r="C205" s="863"/>
      <c r="D205" s="863"/>
      <c r="E205" s="863"/>
      <c r="F205" s="863"/>
      <c r="G205" s="863"/>
      <c r="H205" s="863"/>
      <c r="I205" s="165"/>
      <c r="J205" s="43"/>
      <c r="K205" s="110" t="s">
        <v>2173</v>
      </c>
    </row>
    <row r="206" spans="1:14" s="19" customFormat="1" ht="60.6" customHeight="1">
      <c r="A206" s="72"/>
      <c r="B206" s="73"/>
      <c r="C206" s="73"/>
      <c r="D206" s="73"/>
      <c r="E206" s="73"/>
      <c r="F206" s="73"/>
      <c r="G206" s="46"/>
      <c r="H206" s="113" t="s">
        <v>1810</v>
      </c>
      <c r="I206" s="50"/>
      <c r="J206" s="43"/>
    </row>
    <row r="207" spans="1:14" ht="12.75" customHeight="1">
      <c r="A207" s="166" t="s">
        <v>320</v>
      </c>
      <c r="B207" s="167">
        <v>2.2000000000000002</v>
      </c>
      <c r="C207" s="168">
        <v>2.4</v>
      </c>
      <c r="D207" s="169">
        <v>22</v>
      </c>
      <c r="E207" s="128">
        <v>0.159</v>
      </c>
      <c r="F207" s="179">
        <v>18</v>
      </c>
      <c r="G207" s="129" t="s">
        <v>734</v>
      </c>
      <c r="H207" s="56"/>
      <c r="I207" s="130">
        <v>146000</v>
      </c>
      <c r="J207" s="121"/>
      <c r="K207" s="122"/>
      <c r="L207" s="123"/>
      <c r="N207" s="124"/>
    </row>
    <row r="208" spans="1:14" ht="12.75" customHeight="1">
      <c r="A208" s="166" t="s">
        <v>321</v>
      </c>
      <c r="B208" s="167">
        <v>2.8</v>
      </c>
      <c r="C208" s="168">
        <v>3.2</v>
      </c>
      <c r="D208" s="169">
        <v>22</v>
      </c>
      <c r="E208" s="128">
        <v>0.159</v>
      </c>
      <c r="F208" s="179">
        <v>18</v>
      </c>
      <c r="G208" s="129" t="s">
        <v>734</v>
      </c>
      <c r="H208" s="56"/>
      <c r="I208" s="130">
        <v>154000</v>
      </c>
      <c r="J208" s="121"/>
      <c r="K208" s="122"/>
      <c r="L208" s="123"/>
      <c r="N208" s="124"/>
    </row>
    <row r="209" spans="1:14" ht="12.75" customHeight="1">
      <c r="A209" s="166" t="s">
        <v>322</v>
      </c>
      <c r="B209" s="167">
        <v>3.6</v>
      </c>
      <c r="C209" s="168">
        <v>4</v>
      </c>
      <c r="D209" s="169">
        <v>28</v>
      </c>
      <c r="E209" s="128">
        <v>0.159</v>
      </c>
      <c r="F209" s="179">
        <v>19.2</v>
      </c>
      <c r="G209" s="129" t="s">
        <v>734</v>
      </c>
      <c r="H209" s="56"/>
      <c r="I209" s="130">
        <v>166000</v>
      </c>
      <c r="J209" s="121"/>
      <c r="K209" s="122"/>
      <c r="L209" s="123"/>
      <c r="N209" s="124"/>
    </row>
    <row r="210" spans="1:14" ht="12.75" customHeight="1">
      <c r="A210" s="166" t="s">
        <v>323</v>
      </c>
      <c r="B210" s="167">
        <v>4.5</v>
      </c>
      <c r="C210" s="168">
        <v>5</v>
      </c>
      <c r="D210" s="169">
        <v>28</v>
      </c>
      <c r="E210" s="128">
        <v>0.159</v>
      </c>
      <c r="F210" s="179">
        <v>19.2</v>
      </c>
      <c r="G210" s="129" t="s">
        <v>734</v>
      </c>
      <c r="H210" s="56"/>
      <c r="I210" s="130">
        <v>176000</v>
      </c>
      <c r="J210" s="121"/>
      <c r="K210" s="122"/>
      <c r="L210" s="123"/>
      <c r="N210" s="124"/>
    </row>
    <row r="211" spans="1:14" s="19" customFormat="1" ht="21.75" customHeight="1">
      <c r="A211" s="80" t="s">
        <v>2146</v>
      </c>
      <c r="B211" s="80"/>
      <c r="C211" s="80"/>
      <c r="D211" s="80"/>
      <c r="E211" s="80"/>
      <c r="F211" s="80"/>
      <c r="G211" s="80"/>
      <c r="H211" s="80"/>
      <c r="I211" s="81"/>
      <c r="J211" s="43"/>
    </row>
    <row r="212" spans="1:14" ht="21.75" customHeight="1">
      <c r="A212" s="86" t="s">
        <v>453</v>
      </c>
      <c r="B212" s="857" t="s">
        <v>433</v>
      </c>
      <c r="C212" s="857"/>
      <c r="D212" s="857"/>
      <c r="E212" s="128">
        <v>6.3E-2</v>
      </c>
      <c r="F212" s="134">
        <v>2.5</v>
      </c>
      <c r="G212" s="129" t="s">
        <v>734</v>
      </c>
      <c r="H212" s="56"/>
      <c r="I212" s="130">
        <v>30000</v>
      </c>
      <c r="J212" s="121"/>
      <c r="K212" s="122"/>
      <c r="L212" s="123"/>
      <c r="N212" s="124"/>
    </row>
    <row r="213" spans="1:14" s="44" customFormat="1" ht="33" customHeight="1">
      <c r="A213" s="862" t="s">
        <v>2197</v>
      </c>
      <c r="B213" s="863"/>
      <c r="C213" s="863"/>
      <c r="D213" s="863"/>
      <c r="E213" s="863"/>
      <c r="F213" s="863"/>
      <c r="G213" s="863"/>
      <c r="H213" s="863"/>
      <c r="I213" s="165"/>
      <c r="J213" s="43"/>
      <c r="K213" s="110" t="s">
        <v>2173</v>
      </c>
    </row>
    <row r="214" spans="1:14" s="19" customFormat="1" ht="60" customHeight="1">
      <c r="A214" s="72"/>
      <c r="B214" s="73"/>
      <c r="C214" s="73"/>
      <c r="D214" s="73"/>
      <c r="E214" s="73"/>
      <c r="F214" s="73"/>
      <c r="G214" s="46"/>
      <c r="H214" s="113" t="s">
        <v>1810</v>
      </c>
      <c r="I214" s="50"/>
      <c r="J214" s="43"/>
    </row>
    <row r="215" spans="1:14" ht="12.75" customHeight="1">
      <c r="A215" s="86" t="s">
        <v>324</v>
      </c>
      <c r="B215" s="167">
        <v>2.8</v>
      </c>
      <c r="C215" s="126">
        <v>3.2</v>
      </c>
      <c r="D215" s="127">
        <v>23</v>
      </c>
      <c r="E215" s="128">
        <v>0.16200000000000001</v>
      </c>
      <c r="F215" s="126">
        <v>21.3</v>
      </c>
      <c r="G215" s="129" t="s">
        <v>734</v>
      </c>
      <c r="H215" s="56"/>
      <c r="I215" s="130">
        <v>153000</v>
      </c>
      <c r="J215" s="121"/>
      <c r="K215" s="122"/>
      <c r="L215" s="123"/>
      <c r="N215" s="124"/>
    </row>
    <row r="216" spans="1:14" ht="12.75" customHeight="1">
      <c r="A216" s="86" t="s">
        <v>325</v>
      </c>
      <c r="B216" s="167">
        <v>3.6</v>
      </c>
      <c r="C216" s="126">
        <v>4</v>
      </c>
      <c r="D216" s="127">
        <v>23</v>
      </c>
      <c r="E216" s="128">
        <v>0.16200000000000001</v>
      </c>
      <c r="F216" s="126">
        <v>21.3</v>
      </c>
      <c r="G216" s="129" t="s">
        <v>734</v>
      </c>
      <c r="H216" s="56"/>
      <c r="I216" s="130">
        <v>158000</v>
      </c>
      <c r="J216" s="121"/>
      <c r="K216" s="122"/>
      <c r="L216" s="123"/>
      <c r="N216" s="124"/>
    </row>
    <row r="217" spans="1:14" ht="12.75" customHeight="1">
      <c r="A217" s="86" t="s">
        <v>326</v>
      </c>
      <c r="B217" s="167">
        <v>4.5</v>
      </c>
      <c r="C217" s="126">
        <v>5</v>
      </c>
      <c r="D217" s="127">
        <v>26</v>
      </c>
      <c r="E217" s="128">
        <v>0.16200000000000001</v>
      </c>
      <c r="F217" s="126">
        <v>23.2</v>
      </c>
      <c r="G217" s="129" t="s">
        <v>734</v>
      </c>
      <c r="H217" s="56"/>
      <c r="I217" s="130">
        <v>189000</v>
      </c>
      <c r="J217" s="121"/>
      <c r="K217" s="122"/>
      <c r="L217" s="123"/>
      <c r="N217" s="124"/>
    </row>
    <row r="218" spans="1:14" ht="12.75" customHeight="1">
      <c r="A218" s="86" t="s">
        <v>327</v>
      </c>
      <c r="B218" s="167">
        <v>5.6</v>
      </c>
      <c r="C218" s="126">
        <v>6.3</v>
      </c>
      <c r="D218" s="127">
        <v>26</v>
      </c>
      <c r="E218" s="128">
        <v>0.16200000000000001</v>
      </c>
      <c r="F218" s="126">
        <v>23.2</v>
      </c>
      <c r="G218" s="129" t="s">
        <v>734</v>
      </c>
      <c r="H218" s="56"/>
      <c r="I218" s="130">
        <v>191000</v>
      </c>
      <c r="J218" s="121"/>
      <c r="K218" s="122"/>
      <c r="L218" s="123"/>
      <c r="N218" s="124"/>
    </row>
    <row r="219" spans="1:14" ht="12.75" customHeight="1">
      <c r="A219" s="86" t="s">
        <v>328</v>
      </c>
      <c r="B219" s="167">
        <v>7.1</v>
      </c>
      <c r="C219" s="126">
        <v>8</v>
      </c>
      <c r="D219" s="127">
        <v>27</v>
      </c>
      <c r="E219" s="128">
        <v>0.16200000000000001</v>
      </c>
      <c r="F219" s="126">
        <v>23.2</v>
      </c>
      <c r="G219" s="129" t="s">
        <v>734</v>
      </c>
      <c r="H219" s="56"/>
      <c r="I219" s="130">
        <v>235000</v>
      </c>
      <c r="J219" s="121"/>
      <c r="K219" s="122"/>
      <c r="L219" s="123"/>
      <c r="N219" s="124"/>
    </row>
    <row r="220" spans="1:14" ht="12.75" customHeight="1">
      <c r="A220" s="86" t="s">
        <v>329</v>
      </c>
      <c r="B220" s="167">
        <v>8</v>
      </c>
      <c r="C220" s="126">
        <v>9</v>
      </c>
      <c r="D220" s="127">
        <v>28</v>
      </c>
      <c r="E220" s="128">
        <v>0.16200000000000001</v>
      </c>
      <c r="F220" s="126">
        <v>23.2</v>
      </c>
      <c r="G220" s="129" t="s">
        <v>734</v>
      </c>
      <c r="H220" s="56"/>
      <c r="I220" s="130">
        <v>245000</v>
      </c>
      <c r="J220" s="121"/>
      <c r="K220" s="122"/>
      <c r="L220" s="123"/>
      <c r="N220" s="124"/>
    </row>
    <row r="221" spans="1:14" ht="12.75" customHeight="1">
      <c r="A221" s="86" t="s">
        <v>330</v>
      </c>
      <c r="B221" s="167">
        <v>9</v>
      </c>
      <c r="C221" s="126">
        <v>10</v>
      </c>
      <c r="D221" s="127">
        <v>28</v>
      </c>
      <c r="E221" s="128">
        <v>0.21199999999999999</v>
      </c>
      <c r="F221" s="126">
        <v>28.4</v>
      </c>
      <c r="G221" s="129" t="s">
        <v>734</v>
      </c>
      <c r="H221" s="56"/>
      <c r="I221" s="130">
        <v>250000</v>
      </c>
      <c r="J221" s="121"/>
      <c r="K221" s="122"/>
      <c r="L221" s="123"/>
      <c r="N221" s="124"/>
    </row>
    <row r="222" spans="1:14" ht="12.75" customHeight="1">
      <c r="A222" s="86" t="s">
        <v>331</v>
      </c>
      <c r="B222" s="167">
        <v>10</v>
      </c>
      <c r="C222" s="126">
        <v>11</v>
      </c>
      <c r="D222" s="127">
        <v>30</v>
      </c>
      <c r="E222" s="128">
        <v>0.21199999999999999</v>
      </c>
      <c r="F222" s="126">
        <v>28.4</v>
      </c>
      <c r="G222" s="129" t="s">
        <v>734</v>
      </c>
      <c r="H222" s="56"/>
      <c r="I222" s="130">
        <v>268000</v>
      </c>
      <c r="J222" s="121"/>
      <c r="K222" s="122"/>
      <c r="L222" s="123"/>
      <c r="N222" s="124"/>
    </row>
    <row r="223" spans="1:14" ht="12.75" customHeight="1">
      <c r="A223" s="86" t="s">
        <v>332</v>
      </c>
      <c r="B223" s="167">
        <v>11.2</v>
      </c>
      <c r="C223" s="126">
        <v>12.5</v>
      </c>
      <c r="D223" s="127">
        <v>30</v>
      </c>
      <c r="E223" s="128">
        <v>0.21199999999999999</v>
      </c>
      <c r="F223" s="126">
        <v>28.4</v>
      </c>
      <c r="G223" s="129" t="s">
        <v>734</v>
      </c>
      <c r="H223" s="56"/>
      <c r="I223" s="130">
        <v>315000</v>
      </c>
      <c r="J223" s="121"/>
      <c r="K223" s="122"/>
      <c r="L223" s="123"/>
      <c r="N223" s="124"/>
    </row>
    <row r="224" spans="1:14" ht="12.75" customHeight="1">
      <c r="A224" s="86" t="s">
        <v>333</v>
      </c>
      <c r="B224" s="167">
        <v>14</v>
      </c>
      <c r="C224" s="126">
        <v>16</v>
      </c>
      <c r="D224" s="127">
        <v>31</v>
      </c>
      <c r="E224" s="128">
        <v>0.21199999999999999</v>
      </c>
      <c r="F224" s="126">
        <v>30.7</v>
      </c>
      <c r="G224" s="129" t="s">
        <v>734</v>
      </c>
      <c r="H224" s="56"/>
      <c r="I224" s="130">
        <v>332000</v>
      </c>
      <c r="J224" s="121"/>
      <c r="K224" s="122"/>
      <c r="L224" s="123"/>
      <c r="N224" s="124"/>
    </row>
    <row r="225" spans="1:14" ht="12.75" customHeight="1">
      <c r="A225" s="86" t="s">
        <v>785</v>
      </c>
      <c r="B225" s="126">
        <v>16</v>
      </c>
      <c r="C225" s="126">
        <v>18</v>
      </c>
      <c r="D225" s="127">
        <v>37</v>
      </c>
      <c r="E225" s="128">
        <v>0.36899999999999999</v>
      </c>
      <c r="F225" s="126">
        <v>35.299999999999997</v>
      </c>
      <c r="G225" s="129" t="s">
        <v>734</v>
      </c>
      <c r="H225" s="56"/>
      <c r="I225" s="130">
        <v>419000</v>
      </c>
      <c r="J225" s="121"/>
      <c r="K225" s="122"/>
      <c r="L225" s="123"/>
      <c r="N225" s="124"/>
    </row>
    <row r="226" spans="1:14" s="19" customFormat="1" ht="21.75" customHeight="1">
      <c r="A226" s="80" t="s">
        <v>2146</v>
      </c>
      <c r="B226" s="80"/>
      <c r="C226" s="80"/>
      <c r="D226" s="80"/>
      <c r="E226" s="80"/>
      <c r="F226" s="80"/>
      <c r="G226" s="80"/>
      <c r="H226" s="80"/>
      <c r="I226" s="81"/>
      <c r="J226" s="43"/>
    </row>
    <row r="227" spans="1:14" ht="33.75" customHeight="1">
      <c r="A227" s="86" t="s">
        <v>434</v>
      </c>
      <c r="B227" s="856" t="s">
        <v>559</v>
      </c>
      <c r="C227" s="856"/>
      <c r="D227" s="856"/>
      <c r="E227" s="128">
        <v>9.5000000000000001E-2</v>
      </c>
      <c r="F227" s="134">
        <v>5.8</v>
      </c>
      <c r="G227" s="129" t="s">
        <v>734</v>
      </c>
      <c r="H227" s="56"/>
      <c r="I227" s="130">
        <v>44000</v>
      </c>
      <c r="J227" s="121"/>
      <c r="K227" s="122"/>
      <c r="L227" s="123"/>
      <c r="N227" s="124"/>
    </row>
    <row r="228" spans="1:14" ht="36.75" customHeight="1">
      <c r="A228" s="86" t="s">
        <v>786</v>
      </c>
      <c r="B228" s="856" t="s">
        <v>787</v>
      </c>
      <c r="C228" s="856"/>
      <c r="D228" s="856"/>
      <c r="E228" s="128">
        <v>0.124</v>
      </c>
      <c r="F228" s="134">
        <v>7.4</v>
      </c>
      <c r="G228" s="129" t="s">
        <v>734</v>
      </c>
      <c r="H228" s="56"/>
      <c r="I228" s="130">
        <v>56000</v>
      </c>
      <c r="J228" s="121"/>
      <c r="K228" s="122"/>
      <c r="L228" s="123"/>
      <c r="N228" s="124"/>
    </row>
    <row r="229" spans="1:14" s="44" customFormat="1" ht="33.6" customHeight="1">
      <c r="A229" s="862" t="s">
        <v>2198</v>
      </c>
      <c r="B229" s="863"/>
      <c r="C229" s="863"/>
      <c r="D229" s="863"/>
      <c r="E229" s="863"/>
      <c r="F229" s="863"/>
      <c r="G229" s="863"/>
      <c r="H229" s="863"/>
      <c r="I229" s="165"/>
      <c r="J229" s="43"/>
      <c r="K229" s="110" t="s">
        <v>2173</v>
      </c>
    </row>
    <row r="230" spans="1:14" s="19" customFormat="1" ht="62.4" customHeight="1">
      <c r="A230" s="72"/>
      <c r="B230" s="73"/>
      <c r="C230" s="73"/>
      <c r="D230" s="73"/>
      <c r="E230" s="73"/>
      <c r="F230" s="73"/>
      <c r="G230" s="46"/>
      <c r="H230" s="113" t="s">
        <v>1810</v>
      </c>
      <c r="I230" s="50"/>
      <c r="J230" s="43"/>
    </row>
    <row r="231" spans="1:14" ht="12.75" customHeight="1">
      <c r="A231" s="166" t="s">
        <v>334</v>
      </c>
      <c r="B231" s="170">
        <v>1.8</v>
      </c>
      <c r="C231" s="168">
        <v>2.2000000000000002</v>
      </c>
      <c r="D231" s="171">
        <v>30</v>
      </c>
      <c r="E231" s="128">
        <v>0.13900000000000001</v>
      </c>
      <c r="F231" s="170">
        <v>11.8</v>
      </c>
      <c r="G231" s="129" t="s">
        <v>734</v>
      </c>
      <c r="H231" s="56"/>
      <c r="I231" s="130">
        <v>185000</v>
      </c>
      <c r="J231" s="121"/>
      <c r="K231" s="122"/>
      <c r="L231" s="123"/>
    </row>
    <row r="232" spans="1:14" ht="12.75" customHeight="1">
      <c r="A232" s="166" t="s">
        <v>335</v>
      </c>
      <c r="B232" s="170">
        <v>2.2000000000000002</v>
      </c>
      <c r="C232" s="168">
        <v>2.6</v>
      </c>
      <c r="D232" s="171">
        <v>30</v>
      </c>
      <c r="E232" s="128">
        <v>0.13900000000000001</v>
      </c>
      <c r="F232" s="170">
        <v>11.8</v>
      </c>
      <c r="G232" s="129" t="s">
        <v>734</v>
      </c>
      <c r="H232" s="56"/>
      <c r="I232" s="130">
        <v>210000</v>
      </c>
      <c r="J232" s="121"/>
      <c r="K232" s="122"/>
      <c r="L232" s="123"/>
    </row>
    <row r="233" spans="1:14" ht="12.75" customHeight="1">
      <c r="A233" s="166" t="s">
        <v>336</v>
      </c>
      <c r="B233" s="170">
        <v>2.8</v>
      </c>
      <c r="C233" s="168">
        <v>3.2</v>
      </c>
      <c r="D233" s="171">
        <v>34</v>
      </c>
      <c r="E233" s="128">
        <v>0.13900000000000001</v>
      </c>
      <c r="F233" s="170">
        <v>12.3</v>
      </c>
      <c r="G233" s="129" t="s">
        <v>734</v>
      </c>
      <c r="H233" s="56"/>
      <c r="I233" s="130">
        <v>250000</v>
      </c>
      <c r="J233" s="121"/>
      <c r="K233" s="122"/>
      <c r="L233" s="123"/>
    </row>
    <row r="234" spans="1:14" ht="12.75" customHeight="1">
      <c r="A234" s="166" t="s">
        <v>337</v>
      </c>
      <c r="B234" s="170">
        <v>3.6</v>
      </c>
      <c r="C234" s="168">
        <v>4</v>
      </c>
      <c r="D234" s="171">
        <v>34</v>
      </c>
      <c r="E234" s="128">
        <v>0.13900000000000001</v>
      </c>
      <c r="F234" s="170">
        <v>12.3</v>
      </c>
      <c r="G234" s="129" t="s">
        <v>734</v>
      </c>
      <c r="H234" s="56"/>
      <c r="I234" s="130">
        <v>259000</v>
      </c>
      <c r="J234" s="121"/>
      <c r="K234" s="122"/>
      <c r="L234" s="123"/>
    </row>
    <row r="235" spans="1:14" ht="12.75" customHeight="1">
      <c r="A235" s="166" t="s">
        <v>338</v>
      </c>
      <c r="B235" s="170">
        <v>4.5</v>
      </c>
      <c r="C235" s="168">
        <v>5</v>
      </c>
      <c r="D235" s="171">
        <v>35</v>
      </c>
      <c r="E235" s="128">
        <v>0.20399999999999999</v>
      </c>
      <c r="F235" s="170">
        <v>16.100000000000001</v>
      </c>
      <c r="G235" s="129" t="s">
        <v>734</v>
      </c>
      <c r="H235" s="56"/>
      <c r="I235" s="130">
        <v>262000</v>
      </c>
      <c r="J235" s="121"/>
      <c r="K235" s="122"/>
      <c r="L235" s="123"/>
    </row>
    <row r="236" spans="1:14" ht="12.75" customHeight="1">
      <c r="A236" s="166" t="s">
        <v>339</v>
      </c>
      <c r="B236" s="170">
        <v>5.6</v>
      </c>
      <c r="C236" s="168">
        <v>6.3</v>
      </c>
      <c r="D236" s="171">
        <v>36</v>
      </c>
      <c r="E236" s="128">
        <v>0.20399999999999999</v>
      </c>
      <c r="F236" s="170">
        <v>16.399999999999999</v>
      </c>
      <c r="G236" s="129" t="s">
        <v>734</v>
      </c>
      <c r="H236" s="56"/>
      <c r="I236" s="130">
        <v>268000</v>
      </c>
      <c r="J236" s="121"/>
      <c r="K236" s="122"/>
      <c r="L236" s="123"/>
    </row>
    <row r="237" spans="1:14" ht="12.75" customHeight="1">
      <c r="A237" s="166" t="s">
        <v>340</v>
      </c>
      <c r="B237" s="170">
        <v>7.1</v>
      </c>
      <c r="C237" s="168">
        <v>8</v>
      </c>
      <c r="D237" s="171">
        <v>37</v>
      </c>
      <c r="E237" s="128">
        <v>0.20399999999999999</v>
      </c>
      <c r="F237" s="170">
        <v>17.600000000000001</v>
      </c>
      <c r="G237" s="129" t="s">
        <v>734</v>
      </c>
      <c r="H237" s="56"/>
      <c r="I237" s="130">
        <v>274000</v>
      </c>
      <c r="J237" s="121"/>
      <c r="K237" s="122"/>
      <c r="L237" s="123"/>
    </row>
    <row r="238" spans="1:14" s="19" customFormat="1" ht="21.75" customHeight="1">
      <c r="A238" s="80" t="s">
        <v>2146</v>
      </c>
      <c r="B238" s="80"/>
      <c r="C238" s="80"/>
      <c r="D238" s="80"/>
      <c r="E238" s="80"/>
      <c r="F238" s="80"/>
      <c r="G238" s="80"/>
      <c r="H238" s="80"/>
      <c r="I238" s="81"/>
      <c r="J238" s="43"/>
    </row>
    <row r="239" spans="1:14" ht="26.4" customHeight="1">
      <c r="A239" s="86" t="s">
        <v>124</v>
      </c>
      <c r="B239" s="856" t="s">
        <v>396</v>
      </c>
      <c r="C239" s="856"/>
      <c r="D239" s="856"/>
      <c r="E239" s="128">
        <v>6.8000000000000005E-2</v>
      </c>
      <c r="F239" s="172">
        <v>3.5</v>
      </c>
      <c r="G239" s="129" t="s">
        <v>734</v>
      </c>
      <c r="H239" s="56"/>
      <c r="I239" s="130">
        <v>20000</v>
      </c>
      <c r="J239" s="121"/>
      <c r="K239" s="122"/>
      <c r="L239" s="123"/>
    </row>
    <row r="240" spans="1:14" ht="25.2" customHeight="1">
      <c r="A240" s="86" t="s">
        <v>158</v>
      </c>
      <c r="B240" s="856" t="s">
        <v>397</v>
      </c>
      <c r="C240" s="856"/>
      <c r="D240" s="856"/>
      <c r="E240" s="128">
        <v>7.4999999999999997E-2</v>
      </c>
      <c r="F240" s="152">
        <v>4</v>
      </c>
      <c r="G240" s="129" t="s">
        <v>734</v>
      </c>
      <c r="H240" s="56"/>
      <c r="I240" s="130">
        <v>26000</v>
      </c>
      <c r="J240" s="121"/>
      <c r="K240" s="122"/>
      <c r="L240" s="123"/>
    </row>
    <row r="241" spans="1:14" s="44" customFormat="1" ht="37.950000000000003" customHeight="1">
      <c r="A241" s="862" t="s">
        <v>2199</v>
      </c>
      <c r="B241" s="863"/>
      <c r="C241" s="863"/>
      <c r="D241" s="863"/>
      <c r="E241" s="863"/>
      <c r="F241" s="863"/>
      <c r="G241" s="863"/>
      <c r="H241" s="863"/>
      <c r="I241" s="165"/>
      <c r="J241" s="43"/>
      <c r="K241" s="110" t="s">
        <v>2173</v>
      </c>
    </row>
    <row r="242" spans="1:14" s="19" customFormat="1" ht="62.4" customHeight="1">
      <c r="A242" s="72"/>
      <c r="B242" s="73"/>
      <c r="C242" s="73"/>
      <c r="D242" s="73"/>
      <c r="E242" s="73"/>
      <c r="F242" s="73"/>
      <c r="G242" s="46"/>
      <c r="H242" s="113" t="s">
        <v>1810</v>
      </c>
      <c r="I242" s="50"/>
      <c r="J242" s="43"/>
    </row>
    <row r="243" spans="1:14" ht="12.75" customHeight="1">
      <c r="A243" s="166" t="s">
        <v>341</v>
      </c>
      <c r="B243" s="170">
        <v>2.2000000000000002</v>
      </c>
      <c r="C243" s="168">
        <v>2.6</v>
      </c>
      <c r="D243" s="171">
        <v>24</v>
      </c>
      <c r="E243" s="128">
        <v>0.36599999999999999</v>
      </c>
      <c r="F243" s="167">
        <v>33.5</v>
      </c>
      <c r="G243" s="129" t="s">
        <v>734</v>
      </c>
      <c r="H243" s="56"/>
      <c r="I243" s="130">
        <v>206000</v>
      </c>
      <c r="J243" s="121"/>
      <c r="K243" s="122"/>
      <c r="L243" s="123"/>
    </row>
    <row r="244" spans="1:14" ht="12.75" customHeight="1">
      <c r="A244" s="166" t="s">
        <v>342</v>
      </c>
      <c r="B244" s="170">
        <v>2.8</v>
      </c>
      <c r="C244" s="168">
        <v>3.2</v>
      </c>
      <c r="D244" s="171">
        <v>24</v>
      </c>
      <c r="E244" s="128">
        <v>0.36599999999999999</v>
      </c>
      <c r="F244" s="167">
        <v>33.5</v>
      </c>
      <c r="G244" s="129" t="s">
        <v>734</v>
      </c>
      <c r="H244" s="56"/>
      <c r="I244" s="130">
        <v>223000</v>
      </c>
      <c r="J244" s="121"/>
      <c r="K244" s="122"/>
      <c r="L244" s="123"/>
    </row>
    <row r="245" spans="1:14" ht="12.75" customHeight="1">
      <c r="A245" s="166" t="s">
        <v>343</v>
      </c>
      <c r="B245" s="170">
        <v>3.6</v>
      </c>
      <c r="C245" s="168">
        <v>4</v>
      </c>
      <c r="D245" s="171">
        <v>25</v>
      </c>
      <c r="E245" s="128">
        <v>0.36599999999999999</v>
      </c>
      <c r="F245" s="167">
        <v>33.5</v>
      </c>
      <c r="G245" s="129" t="s">
        <v>734</v>
      </c>
      <c r="H245" s="56"/>
      <c r="I245" s="130">
        <v>233000</v>
      </c>
      <c r="J245" s="121"/>
      <c r="K245" s="122"/>
      <c r="L245" s="123"/>
    </row>
    <row r="246" spans="1:14" ht="12.75" customHeight="1">
      <c r="A246" s="166" t="s">
        <v>344</v>
      </c>
      <c r="B246" s="170">
        <v>4.5</v>
      </c>
      <c r="C246" s="168">
        <v>5</v>
      </c>
      <c r="D246" s="171">
        <v>30</v>
      </c>
      <c r="E246" s="128">
        <v>0.36599999999999999</v>
      </c>
      <c r="F246" s="167">
        <v>35</v>
      </c>
      <c r="G246" s="129" t="s">
        <v>734</v>
      </c>
      <c r="H246" s="56"/>
      <c r="I246" s="130">
        <v>239000</v>
      </c>
      <c r="J246" s="121"/>
      <c r="K246" s="122"/>
      <c r="L246" s="123"/>
    </row>
    <row r="247" spans="1:14" ht="12.75" customHeight="1">
      <c r="A247" s="166" t="s">
        <v>345</v>
      </c>
      <c r="B247" s="170">
        <v>5.6</v>
      </c>
      <c r="C247" s="168">
        <v>6.3</v>
      </c>
      <c r="D247" s="171">
        <v>30</v>
      </c>
      <c r="E247" s="128">
        <v>0.36599999999999999</v>
      </c>
      <c r="F247" s="167">
        <v>35</v>
      </c>
      <c r="G247" s="129" t="s">
        <v>734</v>
      </c>
      <c r="H247" s="56"/>
      <c r="I247" s="130">
        <v>255000</v>
      </c>
      <c r="J247" s="121"/>
      <c r="K247" s="122"/>
      <c r="L247" s="123"/>
    </row>
    <row r="248" spans="1:14" ht="12.75" customHeight="1">
      <c r="A248" s="166" t="s">
        <v>346</v>
      </c>
      <c r="B248" s="170">
        <v>7.1</v>
      </c>
      <c r="C248" s="168">
        <v>8</v>
      </c>
      <c r="D248" s="171">
        <v>34</v>
      </c>
      <c r="E248" s="128">
        <v>0.36599999999999999</v>
      </c>
      <c r="F248" s="167">
        <v>35</v>
      </c>
      <c r="G248" s="129" t="s">
        <v>734</v>
      </c>
      <c r="H248" s="56"/>
      <c r="I248" s="130">
        <v>263000</v>
      </c>
      <c r="J248" s="121"/>
      <c r="K248" s="122"/>
      <c r="L248" s="123"/>
    </row>
    <row r="249" spans="1:14" s="19" customFormat="1" ht="21.75" customHeight="1">
      <c r="A249" s="80" t="s">
        <v>2146</v>
      </c>
      <c r="B249" s="80"/>
      <c r="C249" s="80"/>
      <c r="D249" s="80"/>
      <c r="E249" s="80"/>
      <c r="F249" s="80"/>
      <c r="G249" s="80"/>
      <c r="H249" s="80"/>
      <c r="I249" s="81"/>
      <c r="J249" s="43"/>
    </row>
    <row r="250" spans="1:14">
      <c r="A250" s="86" t="s">
        <v>398</v>
      </c>
      <c r="B250" s="869" t="s">
        <v>399</v>
      </c>
      <c r="C250" s="869"/>
      <c r="D250" s="869"/>
      <c r="E250" s="128">
        <v>0.152</v>
      </c>
      <c r="F250" s="172">
        <v>10.5</v>
      </c>
      <c r="G250" s="129" t="s">
        <v>734</v>
      </c>
      <c r="H250" s="56"/>
      <c r="I250" s="130">
        <v>85000</v>
      </c>
      <c r="J250" s="121"/>
      <c r="K250" s="122"/>
      <c r="L250" s="123"/>
    </row>
    <row r="251" spans="1:14" s="44" customFormat="1" ht="35.4" customHeight="1">
      <c r="A251" s="862" t="s">
        <v>2200</v>
      </c>
      <c r="B251" s="863"/>
      <c r="C251" s="863"/>
      <c r="D251" s="863"/>
      <c r="E251" s="863"/>
      <c r="F251" s="863"/>
      <c r="G251" s="863"/>
      <c r="H251" s="863"/>
      <c r="I251" s="165"/>
      <c r="J251" s="43"/>
      <c r="K251" s="110" t="s">
        <v>2173</v>
      </c>
    </row>
    <row r="252" spans="1:14" s="19" customFormat="1" ht="63.6" customHeight="1">
      <c r="A252" s="72"/>
      <c r="B252" s="73"/>
      <c r="C252" s="73"/>
      <c r="D252" s="73"/>
      <c r="E252" s="73"/>
      <c r="F252" s="73"/>
      <c r="G252" s="46"/>
      <c r="H252" s="113" t="s">
        <v>1810</v>
      </c>
      <c r="I252" s="50"/>
      <c r="J252" s="43"/>
    </row>
    <row r="253" spans="1:14" ht="12.75" customHeight="1">
      <c r="A253" s="86" t="s">
        <v>347</v>
      </c>
      <c r="B253" s="126">
        <v>2.2000000000000002</v>
      </c>
      <c r="C253" s="173">
        <v>2.6</v>
      </c>
      <c r="D253" s="127">
        <v>23</v>
      </c>
      <c r="E253" s="128">
        <v>0.13</v>
      </c>
      <c r="F253" s="126">
        <v>18</v>
      </c>
      <c r="G253" s="129" t="s">
        <v>734</v>
      </c>
      <c r="H253" s="56"/>
      <c r="I253" s="130">
        <v>151000</v>
      </c>
      <c r="J253" s="121"/>
      <c r="K253" s="122"/>
      <c r="L253" s="123"/>
      <c r="N253" s="124"/>
    </row>
    <row r="254" spans="1:14" ht="12.75" customHeight="1">
      <c r="A254" s="86" t="s">
        <v>348</v>
      </c>
      <c r="B254" s="126">
        <v>2.8</v>
      </c>
      <c r="C254" s="126">
        <v>3.2</v>
      </c>
      <c r="D254" s="127">
        <v>23</v>
      </c>
      <c r="E254" s="128">
        <v>0.13</v>
      </c>
      <c r="F254" s="126">
        <v>18</v>
      </c>
      <c r="G254" s="129" t="s">
        <v>734</v>
      </c>
      <c r="H254" s="56"/>
      <c r="I254" s="130">
        <v>155000</v>
      </c>
      <c r="J254" s="121"/>
      <c r="K254" s="122"/>
      <c r="L254" s="123"/>
      <c r="N254" s="124"/>
    </row>
    <row r="255" spans="1:14" ht="12.75" customHeight="1">
      <c r="A255" s="86" t="s">
        <v>349</v>
      </c>
      <c r="B255" s="126">
        <v>3.6</v>
      </c>
      <c r="C255" s="126">
        <v>4</v>
      </c>
      <c r="D255" s="127">
        <v>25</v>
      </c>
      <c r="E255" s="128">
        <v>0.13</v>
      </c>
      <c r="F255" s="126">
        <v>18</v>
      </c>
      <c r="G255" s="129" t="s">
        <v>734</v>
      </c>
      <c r="H255" s="56"/>
      <c r="I255" s="130">
        <v>158000</v>
      </c>
      <c r="J255" s="121"/>
      <c r="K255" s="122"/>
      <c r="L255" s="123"/>
      <c r="N255" s="124"/>
    </row>
    <row r="256" spans="1:14" ht="12.75" customHeight="1">
      <c r="A256" s="86" t="s">
        <v>350</v>
      </c>
      <c r="B256" s="126">
        <v>4.5</v>
      </c>
      <c r="C256" s="126">
        <v>5</v>
      </c>
      <c r="D256" s="127">
        <v>25</v>
      </c>
      <c r="E256" s="128">
        <v>0.16700000000000001</v>
      </c>
      <c r="F256" s="126">
        <v>21.5</v>
      </c>
      <c r="G256" s="129" t="s">
        <v>734</v>
      </c>
      <c r="H256" s="56"/>
      <c r="I256" s="130">
        <v>185000</v>
      </c>
      <c r="J256" s="121"/>
      <c r="K256" s="122"/>
      <c r="L256" s="123"/>
      <c r="N256" s="124"/>
    </row>
    <row r="257" spans="1:14" ht="12.75" customHeight="1">
      <c r="A257" s="86" t="s">
        <v>351</v>
      </c>
      <c r="B257" s="126">
        <v>5.6</v>
      </c>
      <c r="C257" s="126">
        <v>6.3</v>
      </c>
      <c r="D257" s="127">
        <v>28</v>
      </c>
      <c r="E257" s="128">
        <v>0.16700000000000001</v>
      </c>
      <c r="F257" s="126">
        <v>21.5</v>
      </c>
      <c r="G257" s="129" t="s">
        <v>734</v>
      </c>
      <c r="H257" s="56"/>
      <c r="I257" s="130">
        <v>190000</v>
      </c>
      <c r="J257" s="121"/>
      <c r="K257" s="122"/>
      <c r="L257" s="123"/>
      <c r="N257" s="124"/>
    </row>
    <row r="258" spans="1:14" ht="12.75" customHeight="1">
      <c r="A258" s="86" t="s">
        <v>352</v>
      </c>
      <c r="B258" s="126">
        <v>7.1</v>
      </c>
      <c r="C258" s="126">
        <v>8</v>
      </c>
      <c r="D258" s="127">
        <v>28</v>
      </c>
      <c r="E258" s="128">
        <v>0.2</v>
      </c>
      <c r="F258" s="126">
        <v>27.5</v>
      </c>
      <c r="G258" s="129" t="s">
        <v>734</v>
      </c>
      <c r="H258" s="56"/>
      <c r="I258" s="130">
        <v>206000</v>
      </c>
      <c r="J258" s="121"/>
      <c r="K258" s="122"/>
      <c r="L258" s="123"/>
      <c r="N258" s="124"/>
    </row>
    <row r="259" spans="1:14" ht="12.75" customHeight="1">
      <c r="A259" s="86" t="s">
        <v>353</v>
      </c>
      <c r="B259" s="126">
        <v>8</v>
      </c>
      <c r="C259" s="126">
        <v>9</v>
      </c>
      <c r="D259" s="127">
        <v>28</v>
      </c>
      <c r="E259" s="128">
        <v>0.371</v>
      </c>
      <c r="F259" s="126">
        <v>36.5</v>
      </c>
      <c r="G259" s="129" t="s">
        <v>734</v>
      </c>
      <c r="H259" s="56"/>
      <c r="I259" s="130">
        <v>215000</v>
      </c>
      <c r="J259" s="121"/>
      <c r="K259" s="122"/>
      <c r="L259" s="123"/>
      <c r="N259" s="124"/>
    </row>
    <row r="260" spans="1:14" ht="12.75" customHeight="1">
      <c r="A260" s="86" t="s">
        <v>354</v>
      </c>
      <c r="B260" s="126">
        <v>9</v>
      </c>
      <c r="C260" s="126">
        <v>10</v>
      </c>
      <c r="D260" s="127">
        <v>28</v>
      </c>
      <c r="E260" s="128">
        <v>0.371</v>
      </c>
      <c r="F260" s="126">
        <v>37</v>
      </c>
      <c r="G260" s="129" t="s">
        <v>734</v>
      </c>
      <c r="H260" s="56"/>
      <c r="I260" s="130">
        <v>232000</v>
      </c>
      <c r="J260" s="121"/>
      <c r="K260" s="122"/>
      <c r="L260" s="123"/>
      <c r="N260" s="124"/>
    </row>
    <row r="261" spans="1:14" ht="12.75" customHeight="1">
      <c r="A261" s="86" t="s">
        <v>355</v>
      </c>
      <c r="B261" s="126">
        <v>11.2</v>
      </c>
      <c r="C261" s="126">
        <v>12.5</v>
      </c>
      <c r="D261" s="127">
        <v>33</v>
      </c>
      <c r="E261" s="128">
        <v>0.371</v>
      </c>
      <c r="F261" s="126">
        <v>37</v>
      </c>
      <c r="G261" s="129" t="s">
        <v>734</v>
      </c>
      <c r="H261" s="56"/>
      <c r="I261" s="130">
        <v>255000</v>
      </c>
      <c r="J261" s="121"/>
      <c r="K261" s="122"/>
      <c r="L261" s="123"/>
      <c r="N261" s="124"/>
    </row>
    <row r="262" spans="1:14" ht="12.75" customHeight="1">
      <c r="A262" s="86" t="s">
        <v>356</v>
      </c>
      <c r="B262" s="126">
        <v>14</v>
      </c>
      <c r="C262" s="126">
        <v>15.5</v>
      </c>
      <c r="D262" s="127">
        <v>33</v>
      </c>
      <c r="E262" s="128">
        <v>0.48599999999999999</v>
      </c>
      <c r="F262" s="126">
        <v>46.5</v>
      </c>
      <c r="G262" s="129" t="s">
        <v>734</v>
      </c>
      <c r="H262" s="56"/>
      <c r="I262" s="130">
        <v>260000</v>
      </c>
      <c r="J262" s="121"/>
      <c r="K262" s="122"/>
      <c r="L262" s="123"/>
      <c r="N262" s="124"/>
    </row>
    <row r="263" spans="1:14" s="44" customFormat="1" ht="35.4" customHeight="1">
      <c r="A263" s="862" t="s">
        <v>2201</v>
      </c>
      <c r="B263" s="863"/>
      <c r="C263" s="863"/>
      <c r="D263" s="863"/>
      <c r="E263" s="863"/>
      <c r="F263" s="863"/>
      <c r="G263" s="863"/>
      <c r="H263" s="863"/>
      <c r="I263" s="165"/>
      <c r="J263" s="43"/>
      <c r="K263" s="110" t="s">
        <v>2173</v>
      </c>
    </row>
    <row r="264" spans="1:14" s="19" customFormat="1" ht="68.400000000000006" customHeight="1">
      <c r="A264" s="72"/>
      <c r="B264" s="73"/>
      <c r="C264" s="73"/>
      <c r="D264" s="73"/>
      <c r="E264" s="73"/>
      <c r="F264" s="73"/>
      <c r="G264" s="46"/>
      <c r="H264" s="113" t="s">
        <v>1810</v>
      </c>
      <c r="I264" s="50"/>
      <c r="J264" s="43"/>
    </row>
    <row r="265" spans="1:14" ht="12.75" customHeight="1">
      <c r="A265" s="86" t="s">
        <v>357</v>
      </c>
      <c r="B265" s="126">
        <v>7.1</v>
      </c>
      <c r="C265" s="173">
        <v>8</v>
      </c>
      <c r="D265" s="127">
        <v>42</v>
      </c>
      <c r="E265" s="128">
        <v>0.36799999999999999</v>
      </c>
      <c r="F265" s="126">
        <v>41</v>
      </c>
      <c r="G265" s="129" t="s">
        <v>734</v>
      </c>
      <c r="H265" s="56"/>
      <c r="I265" s="130">
        <v>262000</v>
      </c>
      <c r="K265" s="122"/>
      <c r="L265" s="123"/>
      <c r="N265" s="124"/>
    </row>
    <row r="266" spans="1:14" ht="12.75" customHeight="1">
      <c r="A266" s="86" t="s">
        <v>358</v>
      </c>
      <c r="B266" s="126">
        <v>8</v>
      </c>
      <c r="C266" s="126">
        <v>9</v>
      </c>
      <c r="D266" s="127">
        <v>42</v>
      </c>
      <c r="E266" s="128">
        <v>0.36799999999999999</v>
      </c>
      <c r="F266" s="126">
        <v>41</v>
      </c>
      <c r="G266" s="129" t="s">
        <v>734</v>
      </c>
      <c r="H266" s="56"/>
      <c r="I266" s="130">
        <v>263000</v>
      </c>
      <c r="J266" s="121"/>
      <c r="K266" s="122"/>
      <c r="L266" s="123"/>
      <c r="N266" s="124"/>
    </row>
    <row r="267" spans="1:14" ht="12.75" customHeight="1">
      <c r="A267" s="86" t="s">
        <v>359</v>
      </c>
      <c r="B267" s="126">
        <v>9</v>
      </c>
      <c r="C267" s="126">
        <v>10</v>
      </c>
      <c r="D267" s="127">
        <v>45</v>
      </c>
      <c r="E267" s="128">
        <v>0.36799999999999999</v>
      </c>
      <c r="F267" s="126">
        <v>51</v>
      </c>
      <c r="G267" s="129" t="s">
        <v>734</v>
      </c>
      <c r="H267" s="56"/>
      <c r="I267" s="130">
        <v>304000</v>
      </c>
      <c r="J267" s="121"/>
      <c r="K267" s="122"/>
      <c r="L267" s="123"/>
      <c r="N267" s="124"/>
    </row>
    <row r="268" spans="1:14" ht="12.75" customHeight="1">
      <c r="A268" s="86" t="s">
        <v>360</v>
      </c>
      <c r="B268" s="126">
        <v>11.2</v>
      </c>
      <c r="C268" s="126">
        <v>12.5</v>
      </c>
      <c r="D268" s="127">
        <v>45</v>
      </c>
      <c r="E268" s="128">
        <v>0.36799999999999999</v>
      </c>
      <c r="F268" s="126">
        <v>51</v>
      </c>
      <c r="G268" s="129" t="s">
        <v>734</v>
      </c>
      <c r="H268" s="56"/>
      <c r="I268" s="130">
        <v>320000</v>
      </c>
      <c r="J268" s="121"/>
      <c r="K268" s="122"/>
      <c r="L268" s="123"/>
      <c r="N268" s="124"/>
    </row>
    <row r="269" spans="1:14" ht="12.75" customHeight="1">
      <c r="A269" s="86" t="s">
        <v>361</v>
      </c>
      <c r="B269" s="126">
        <v>14</v>
      </c>
      <c r="C269" s="126">
        <v>16</v>
      </c>
      <c r="D269" s="127">
        <v>48</v>
      </c>
      <c r="E269" s="128">
        <v>0.496</v>
      </c>
      <c r="F269" s="126">
        <v>68</v>
      </c>
      <c r="G269" s="129" t="s">
        <v>734</v>
      </c>
      <c r="H269" s="56"/>
      <c r="I269" s="130">
        <v>343000</v>
      </c>
      <c r="J269" s="121"/>
      <c r="K269" s="122"/>
      <c r="L269" s="123"/>
      <c r="N269" s="124"/>
    </row>
    <row r="270" spans="1:14" ht="12.75" customHeight="1">
      <c r="A270" s="86" t="s">
        <v>362</v>
      </c>
      <c r="B270" s="126">
        <v>16</v>
      </c>
      <c r="C270" s="126">
        <v>17</v>
      </c>
      <c r="D270" s="127">
        <v>50</v>
      </c>
      <c r="E270" s="128">
        <v>0.496</v>
      </c>
      <c r="F270" s="126">
        <v>68</v>
      </c>
      <c r="G270" s="129" t="s">
        <v>734</v>
      </c>
      <c r="H270" s="56"/>
      <c r="I270" s="130">
        <v>359000</v>
      </c>
      <c r="J270" s="121"/>
      <c r="K270" s="122"/>
      <c r="L270" s="123"/>
      <c r="N270" s="124"/>
    </row>
    <row r="271" spans="1:14" ht="12.75" customHeight="1">
      <c r="A271" s="86" t="s">
        <v>363</v>
      </c>
      <c r="B271" s="126">
        <v>20</v>
      </c>
      <c r="C271" s="126">
        <v>22.5</v>
      </c>
      <c r="D271" s="127">
        <v>50</v>
      </c>
      <c r="E271" s="128">
        <v>0.82199999999999995</v>
      </c>
      <c r="F271" s="126">
        <v>130</v>
      </c>
      <c r="G271" s="129" t="s">
        <v>734</v>
      </c>
      <c r="H271" s="56"/>
      <c r="I271" s="130">
        <v>480000</v>
      </c>
      <c r="J271" s="121"/>
      <c r="K271" s="122"/>
      <c r="L271" s="123"/>
      <c r="N271" s="124"/>
    </row>
    <row r="272" spans="1:14" ht="12.75" customHeight="1">
      <c r="A272" s="86" t="s">
        <v>364</v>
      </c>
      <c r="B272" s="126">
        <v>25</v>
      </c>
      <c r="C272" s="126">
        <v>26</v>
      </c>
      <c r="D272" s="127">
        <v>50</v>
      </c>
      <c r="E272" s="128">
        <v>0.82199999999999995</v>
      </c>
      <c r="F272" s="126">
        <v>130</v>
      </c>
      <c r="G272" s="129" t="s">
        <v>734</v>
      </c>
      <c r="H272" s="56"/>
      <c r="I272" s="130">
        <v>489000</v>
      </c>
      <c r="J272" s="121"/>
      <c r="K272" s="122"/>
      <c r="L272" s="123"/>
      <c r="N272" s="124"/>
    </row>
    <row r="273" spans="1:14" ht="12.75" customHeight="1">
      <c r="A273" s="86" t="s">
        <v>365</v>
      </c>
      <c r="B273" s="126">
        <v>28</v>
      </c>
      <c r="C273" s="126">
        <v>31.5</v>
      </c>
      <c r="D273" s="127">
        <v>50</v>
      </c>
      <c r="E273" s="128">
        <v>0.82199999999999995</v>
      </c>
      <c r="F273" s="126">
        <v>130</v>
      </c>
      <c r="G273" s="129" t="s">
        <v>734</v>
      </c>
      <c r="H273" s="56"/>
      <c r="I273" s="130">
        <v>507000</v>
      </c>
      <c r="J273" s="121"/>
      <c r="K273" s="122"/>
      <c r="L273" s="123"/>
      <c r="N273" s="124"/>
    </row>
    <row r="274" spans="1:14" ht="12.75" customHeight="1">
      <c r="A274" s="86" t="s">
        <v>400</v>
      </c>
      <c r="B274" s="126">
        <v>40</v>
      </c>
      <c r="C274" s="126">
        <v>45</v>
      </c>
      <c r="D274" s="127">
        <v>52</v>
      </c>
      <c r="E274" s="128">
        <v>1.6160000000000001</v>
      </c>
      <c r="F274" s="126">
        <v>210</v>
      </c>
      <c r="G274" s="129" t="s">
        <v>734</v>
      </c>
      <c r="H274" s="56"/>
      <c r="I274" s="130">
        <v>1050000</v>
      </c>
      <c r="J274" s="121"/>
      <c r="K274" s="122"/>
      <c r="L274" s="123"/>
      <c r="N274" s="124"/>
    </row>
    <row r="275" spans="1:14" ht="12.75" customHeight="1">
      <c r="A275" s="86" t="s">
        <v>401</v>
      </c>
      <c r="B275" s="126">
        <v>45</v>
      </c>
      <c r="C275" s="126">
        <v>56</v>
      </c>
      <c r="D275" s="127">
        <v>52</v>
      </c>
      <c r="E275" s="128">
        <v>1.6160000000000001</v>
      </c>
      <c r="F275" s="126">
        <v>210</v>
      </c>
      <c r="G275" s="129" t="s">
        <v>734</v>
      </c>
      <c r="H275" s="56"/>
      <c r="I275" s="130">
        <v>1074000</v>
      </c>
      <c r="J275" s="121"/>
      <c r="K275" s="122"/>
      <c r="L275" s="123"/>
      <c r="N275" s="124"/>
    </row>
    <row r="276" spans="1:14" ht="12.75" customHeight="1">
      <c r="A276" s="86" t="s">
        <v>366</v>
      </c>
      <c r="B276" s="126">
        <v>56</v>
      </c>
      <c r="C276" s="126">
        <v>63</v>
      </c>
      <c r="D276" s="127">
        <v>51</v>
      </c>
      <c r="E276" s="128">
        <v>1.6160000000000001</v>
      </c>
      <c r="F276" s="126">
        <v>218</v>
      </c>
      <c r="G276" s="129" t="s">
        <v>734</v>
      </c>
      <c r="H276" s="56"/>
      <c r="I276" s="130">
        <v>1095000</v>
      </c>
      <c r="J276" s="121"/>
      <c r="K276" s="122"/>
      <c r="L276" s="123"/>
      <c r="N276" s="124"/>
    </row>
    <row r="277" spans="1:14" s="44" customFormat="1" ht="36" customHeight="1">
      <c r="A277" s="862" t="s">
        <v>2202</v>
      </c>
      <c r="B277" s="863"/>
      <c r="C277" s="863"/>
      <c r="D277" s="863"/>
      <c r="E277" s="863"/>
      <c r="F277" s="863"/>
      <c r="G277" s="863"/>
      <c r="H277" s="863"/>
      <c r="I277" s="165"/>
      <c r="J277" s="43"/>
      <c r="K277" s="110" t="s">
        <v>2173</v>
      </c>
    </row>
    <row r="278" spans="1:14" s="19" customFormat="1" ht="72" customHeight="1">
      <c r="A278" s="72"/>
      <c r="B278" s="73"/>
      <c r="C278" s="73"/>
      <c r="D278" s="73"/>
      <c r="E278" s="73"/>
      <c r="F278" s="73"/>
      <c r="G278" s="46"/>
      <c r="H278" s="113" t="s">
        <v>1810</v>
      </c>
      <c r="I278" s="50"/>
      <c r="J278" s="43"/>
    </row>
    <row r="279" spans="1:14" ht="12.75" customHeight="1">
      <c r="A279" s="180" t="s">
        <v>367</v>
      </c>
      <c r="B279" s="126">
        <v>12.5</v>
      </c>
      <c r="C279" s="126">
        <v>10.5</v>
      </c>
      <c r="D279" s="126">
        <v>42</v>
      </c>
      <c r="E279" s="128">
        <v>0.496</v>
      </c>
      <c r="F279" s="126">
        <v>68</v>
      </c>
      <c r="G279" s="129" t="s">
        <v>734</v>
      </c>
      <c r="H279" s="56"/>
      <c r="I279" s="130">
        <v>389000</v>
      </c>
      <c r="J279" s="121"/>
      <c r="K279" s="122"/>
      <c r="L279" s="123"/>
      <c r="N279" s="124"/>
    </row>
    <row r="280" spans="1:14" ht="12.75" customHeight="1">
      <c r="A280" s="180" t="s">
        <v>368</v>
      </c>
      <c r="B280" s="126">
        <v>14</v>
      </c>
      <c r="C280" s="126">
        <v>12</v>
      </c>
      <c r="D280" s="126">
        <v>42</v>
      </c>
      <c r="E280" s="128">
        <v>0.496</v>
      </c>
      <c r="F280" s="126">
        <v>68</v>
      </c>
      <c r="G280" s="129" t="s">
        <v>734</v>
      </c>
      <c r="H280" s="56"/>
      <c r="I280" s="130">
        <v>398000</v>
      </c>
      <c r="J280" s="121"/>
      <c r="K280" s="122"/>
      <c r="L280" s="123"/>
      <c r="N280" s="124"/>
    </row>
    <row r="281" spans="1:14" ht="12.75" customHeight="1">
      <c r="A281" s="180" t="s">
        <v>369</v>
      </c>
      <c r="B281" s="126">
        <v>20</v>
      </c>
      <c r="C281" s="126">
        <v>12.8</v>
      </c>
      <c r="D281" s="126">
        <v>43</v>
      </c>
      <c r="E281" s="128">
        <v>0.82199999999999995</v>
      </c>
      <c r="F281" s="126">
        <v>130</v>
      </c>
      <c r="G281" s="129" t="s">
        <v>734</v>
      </c>
      <c r="H281" s="56"/>
      <c r="I281" s="130">
        <v>661000</v>
      </c>
      <c r="J281" s="121"/>
      <c r="K281" s="122"/>
      <c r="L281" s="123"/>
      <c r="N281" s="124"/>
    </row>
    <row r="282" spans="1:14" ht="12.75" customHeight="1">
      <c r="A282" s="180" t="s">
        <v>370</v>
      </c>
      <c r="B282" s="126">
        <v>25</v>
      </c>
      <c r="C282" s="126">
        <v>16</v>
      </c>
      <c r="D282" s="126">
        <v>43</v>
      </c>
      <c r="E282" s="128">
        <v>0.82199999999999995</v>
      </c>
      <c r="F282" s="126">
        <v>130</v>
      </c>
      <c r="G282" s="129" t="s">
        <v>734</v>
      </c>
      <c r="H282" s="56"/>
      <c r="I282" s="130">
        <v>673000</v>
      </c>
      <c r="J282" s="121"/>
      <c r="K282" s="122"/>
      <c r="L282" s="123"/>
      <c r="N282" s="124"/>
    </row>
    <row r="283" spans="1:14" ht="12.75" customHeight="1">
      <c r="A283" s="180" t="s">
        <v>371</v>
      </c>
      <c r="B283" s="126">
        <v>28</v>
      </c>
      <c r="C283" s="126">
        <v>18</v>
      </c>
      <c r="D283" s="126">
        <v>43</v>
      </c>
      <c r="E283" s="128">
        <v>0.82199999999999995</v>
      </c>
      <c r="F283" s="126">
        <v>130</v>
      </c>
      <c r="G283" s="129" t="s">
        <v>734</v>
      </c>
      <c r="H283" s="56"/>
      <c r="I283" s="130">
        <v>684000</v>
      </c>
      <c r="J283" s="121"/>
      <c r="K283" s="122"/>
      <c r="L283" s="123"/>
      <c r="N283" s="124"/>
    </row>
    <row r="284" spans="1:14" ht="12.75" customHeight="1">
      <c r="A284" s="180" t="s">
        <v>402</v>
      </c>
      <c r="B284" s="126">
        <v>45</v>
      </c>
      <c r="C284" s="126">
        <v>28</v>
      </c>
      <c r="D284" s="126">
        <v>48</v>
      </c>
      <c r="E284" s="128">
        <v>1.6160000000000001</v>
      </c>
      <c r="F284" s="126">
        <v>195</v>
      </c>
      <c r="G284" s="129" t="s">
        <v>734</v>
      </c>
      <c r="H284" s="56"/>
      <c r="I284" s="130">
        <v>1106000</v>
      </c>
      <c r="J284" s="121"/>
      <c r="K284" s="122"/>
      <c r="L284" s="123"/>
      <c r="N284" s="124"/>
    </row>
    <row r="285" spans="1:14" ht="12.75" customHeight="1">
      <c r="A285" s="180" t="s">
        <v>372</v>
      </c>
      <c r="B285" s="126">
        <v>56</v>
      </c>
      <c r="C285" s="126">
        <v>39</v>
      </c>
      <c r="D285" s="126">
        <v>51</v>
      </c>
      <c r="E285" s="128">
        <v>1.6160000000000001</v>
      </c>
      <c r="F285" s="126">
        <v>218</v>
      </c>
      <c r="G285" s="129" t="s">
        <v>734</v>
      </c>
      <c r="H285" s="56"/>
      <c r="I285" s="130">
        <v>1177000</v>
      </c>
      <c r="J285" s="121"/>
      <c r="K285" s="122"/>
      <c r="L285" s="123"/>
      <c r="N285" s="124"/>
    </row>
    <row r="286" spans="1:14" s="44" customFormat="1" ht="37.950000000000003" customHeight="1">
      <c r="A286" s="862" t="s">
        <v>2203</v>
      </c>
      <c r="B286" s="863"/>
      <c r="C286" s="863"/>
      <c r="D286" s="863"/>
      <c r="E286" s="863"/>
      <c r="F286" s="863"/>
      <c r="G286" s="863"/>
      <c r="H286" s="863"/>
      <c r="I286" s="165"/>
      <c r="J286" s="43"/>
      <c r="K286" s="110" t="s">
        <v>2173</v>
      </c>
    </row>
    <row r="287" spans="1:14" s="19" customFormat="1" ht="64.95" customHeight="1">
      <c r="A287" s="72"/>
      <c r="B287" s="73"/>
      <c r="C287" s="73"/>
      <c r="D287" s="73"/>
      <c r="E287" s="73"/>
      <c r="F287" s="73"/>
      <c r="G287" s="46"/>
      <c r="H287" s="113" t="s">
        <v>1810</v>
      </c>
      <c r="I287" s="50"/>
      <c r="J287" s="43"/>
    </row>
    <row r="288" spans="1:14" ht="12.75" customHeight="1">
      <c r="A288" s="86" t="s">
        <v>373</v>
      </c>
      <c r="B288" s="126">
        <v>2.2000000000000002</v>
      </c>
      <c r="C288" s="126">
        <v>2.4</v>
      </c>
      <c r="D288" s="127">
        <v>29</v>
      </c>
      <c r="E288" s="128">
        <v>8.3000000000000004E-2</v>
      </c>
      <c r="F288" s="167">
        <v>8.4</v>
      </c>
      <c r="G288" s="129" t="s">
        <v>734</v>
      </c>
      <c r="H288" s="56"/>
      <c r="I288" s="130">
        <v>133000</v>
      </c>
      <c r="J288" s="121"/>
      <c r="K288" s="122"/>
      <c r="L288" s="123"/>
      <c r="N288" s="124"/>
    </row>
    <row r="289" spans="1:14" ht="12.75" customHeight="1">
      <c r="A289" s="86" t="s">
        <v>374</v>
      </c>
      <c r="B289" s="126">
        <v>2.8</v>
      </c>
      <c r="C289" s="126">
        <v>3.2</v>
      </c>
      <c r="D289" s="127">
        <v>29</v>
      </c>
      <c r="E289" s="128">
        <v>8.3000000000000004E-2</v>
      </c>
      <c r="F289" s="167">
        <v>9.5</v>
      </c>
      <c r="G289" s="129" t="s">
        <v>734</v>
      </c>
      <c r="H289" s="56"/>
      <c r="I289" s="130">
        <v>143000</v>
      </c>
      <c r="J289" s="121"/>
      <c r="K289" s="122"/>
      <c r="L289" s="123"/>
      <c r="N289" s="124"/>
    </row>
    <row r="290" spans="1:14" ht="12.75" customHeight="1">
      <c r="A290" s="86" t="s">
        <v>375</v>
      </c>
      <c r="B290" s="126">
        <v>3.6</v>
      </c>
      <c r="C290" s="126">
        <v>4</v>
      </c>
      <c r="D290" s="127">
        <v>30</v>
      </c>
      <c r="E290" s="128">
        <v>0.153</v>
      </c>
      <c r="F290" s="167">
        <v>11.4</v>
      </c>
      <c r="G290" s="129" t="s">
        <v>734</v>
      </c>
      <c r="H290" s="56"/>
      <c r="I290" s="130">
        <v>158000</v>
      </c>
      <c r="J290" s="121"/>
      <c r="K290" s="122"/>
      <c r="L290" s="123"/>
      <c r="N290" s="124"/>
    </row>
    <row r="291" spans="1:14" ht="12.75" customHeight="1">
      <c r="A291" s="86" t="s">
        <v>376</v>
      </c>
      <c r="B291" s="126">
        <v>4.5</v>
      </c>
      <c r="C291" s="126">
        <v>5</v>
      </c>
      <c r="D291" s="127">
        <v>31</v>
      </c>
      <c r="E291" s="128">
        <v>0.153</v>
      </c>
      <c r="F291" s="167">
        <v>16.899999999999999</v>
      </c>
      <c r="G291" s="129" t="s">
        <v>734</v>
      </c>
      <c r="H291" s="56"/>
      <c r="I291" s="130">
        <v>170000</v>
      </c>
      <c r="J291" s="121"/>
      <c r="K291" s="122"/>
      <c r="L291" s="123"/>
      <c r="N291" s="124"/>
    </row>
    <row r="292" spans="1:14" ht="12.75" customHeight="1">
      <c r="A292" s="86" t="s">
        <v>377</v>
      </c>
      <c r="B292" s="126">
        <v>5.6</v>
      </c>
      <c r="C292" s="126">
        <v>6.3</v>
      </c>
      <c r="D292" s="127">
        <v>34</v>
      </c>
      <c r="E292" s="128">
        <v>0.153</v>
      </c>
      <c r="F292" s="167">
        <v>16.899999999999999</v>
      </c>
      <c r="G292" s="129" t="s">
        <v>734</v>
      </c>
      <c r="H292" s="56"/>
      <c r="I292" s="130">
        <v>183000</v>
      </c>
      <c r="J292" s="121"/>
      <c r="K292" s="122"/>
      <c r="L292" s="123"/>
      <c r="N292" s="124"/>
    </row>
    <row r="293" spans="1:14" ht="12.75" customHeight="1">
      <c r="A293" s="86" t="s">
        <v>378</v>
      </c>
      <c r="B293" s="126">
        <v>7.1</v>
      </c>
      <c r="C293" s="126">
        <v>8</v>
      </c>
      <c r="D293" s="127">
        <v>36</v>
      </c>
      <c r="E293" s="128">
        <v>0.223</v>
      </c>
      <c r="F293" s="167">
        <v>22.4</v>
      </c>
      <c r="G293" s="129" t="s">
        <v>734</v>
      </c>
      <c r="H293" s="56"/>
      <c r="I293" s="130">
        <v>194000</v>
      </c>
      <c r="J293" s="121"/>
      <c r="K293" s="122"/>
      <c r="L293" s="123"/>
      <c r="N293" s="124"/>
    </row>
    <row r="294" spans="1:14" ht="12.75" customHeight="1">
      <c r="A294" s="86" t="s">
        <v>379</v>
      </c>
      <c r="B294" s="126">
        <v>8</v>
      </c>
      <c r="C294" s="126">
        <v>9</v>
      </c>
      <c r="D294" s="127">
        <v>36</v>
      </c>
      <c r="E294" s="128">
        <v>0.223</v>
      </c>
      <c r="F294" s="167">
        <v>22.4</v>
      </c>
      <c r="G294" s="129" t="s">
        <v>734</v>
      </c>
      <c r="H294" s="56"/>
      <c r="I294" s="130">
        <v>200000</v>
      </c>
      <c r="J294" s="121"/>
      <c r="K294" s="122"/>
      <c r="L294" s="123"/>
      <c r="N294" s="124"/>
    </row>
    <row r="295" spans="1:14" ht="12.75" customHeight="1">
      <c r="A295" s="86" t="s">
        <v>380</v>
      </c>
      <c r="B295" s="126">
        <v>9</v>
      </c>
      <c r="C295" s="126">
        <v>10</v>
      </c>
      <c r="D295" s="127">
        <v>38</v>
      </c>
      <c r="E295" s="128">
        <v>0.223</v>
      </c>
      <c r="F295" s="167">
        <v>22.4</v>
      </c>
      <c r="G295" s="129" t="s">
        <v>734</v>
      </c>
      <c r="H295" s="56"/>
      <c r="I295" s="130">
        <v>214000</v>
      </c>
      <c r="J295" s="121"/>
      <c r="K295" s="122"/>
      <c r="L295" s="123"/>
      <c r="N295" s="124"/>
    </row>
    <row r="296" spans="1:14" s="44" customFormat="1" ht="36.6" customHeight="1">
      <c r="A296" s="862" t="s">
        <v>2204</v>
      </c>
      <c r="B296" s="863"/>
      <c r="C296" s="863"/>
      <c r="D296" s="863"/>
      <c r="E296" s="863"/>
      <c r="F296" s="863"/>
      <c r="G296" s="863"/>
      <c r="H296" s="863"/>
      <c r="I296" s="165"/>
      <c r="J296" s="43"/>
      <c r="K296" s="110" t="s">
        <v>2173</v>
      </c>
    </row>
    <row r="297" spans="1:14" s="19" customFormat="1" ht="61.95" customHeight="1">
      <c r="A297" s="72"/>
      <c r="B297" s="73"/>
      <c r="C297" s="73"/>
      <c r="D297" s="73"/>
      <c r="E297" s="73"/>
      <c r="F297" s="73"/>
      <c r="G297" s="46"/>
      <c r="H297" s="113" t="s">
        <v>1810</v>
      </c>
      <c r="I297" s="50"/>
      <c r="J297" s="43"/>
    </row>
    <row r="298" spans="1:14" ht="12.75" customHeight="1">
      <c r="A298" s="161" t="s">
        <v>381</v>
      </c>
      <c r="B298" s="115">
        <v>3.6</v>
      </c>
      <c r="C298" s="115">
        <v>4</v>
      </c>
      <c r="D298" s="116">
        <v>36</v>
      </c>
      <c r="E298" s="117">
        <v>0.24</v>
      </c>
      <c r="F298" s="115">
        <v>33</v>
      </c>
      <c r="G298" s="118" t="s">
        <v>734</v>
      </c>
      <c r="H298" s="119"/>
      <c r="I298" s="120">
        <v>228000</v>
      </c>
      <c r="J298" s="121"/>
      <c r="K298" s="122"/>
      <c r="L298" s="123"/>
      <c r="N298" s="124"/>
    </row>
    <row r="299" spans="1:14" ht="12.75" customHeight="1">
      <c r="A299" s="86" t="s">
        <v>382</v>
      </c>
      <c r="B299" s="126">
        <v>4.5</v>
      </c>
      <c r="C299" s="126">
        <v>5</v>
      </c>
      <c r="D299" s="127">
        <v>38</v>
      </c>
      <c r="E299" s="128">
        <v>0.24</v>
      </c>
      <c r="F299" s="126">
        <v>34</v>
      </c>
      <c r="G299" s="129" t="s">
        <v>734</v>
      </c>
      <c r="H299" s="56"/>
      <c r="I299" s="130">
        <v>236000</v>
      </c>
      <c r="J299" s="121"/>
      <c r="K299" s="122"/>
      <c r="L299" s="123"/>
      <c r="N299" s="124"/>
    </row>
    <row r="300" spans="1:14" ht="12.75" customHeight="1">
      <c r="A300" s="86" t="s">
        <v>383</v>
      </c>
      <c r="B300" s="126">
        <v>5.6</v>
      </c>
      <c r="C300" s="126">
        <v>6.3</v>
      </c>
      <c r="D300" s="127">
        <v>38</v>
      </c>
      <c r="E300" s="128">
        <v>0.24</v>
      </c>
      <c r="F300" s="126">
        <v>34</v>
      </c>
      <c r="G300" s="129" t="s">
        <v>734</v>
      </c>
      <c r="H300" s="56"/>
      <c r="I300" s="130">
        <v>240000</v>
      </c>
      <c r="J300" s="121"/>
      <c r="K300" s="122"/>
      <c r="L300" s="123"/>
      <c r="N300" s="124"/>
    </row>
    <row r="301" spans="1:14" ht="12.75" customHeight="1">
      <c r="A301" s="86" t="s">
        <v>384</v>
      </c>
      <c r="B301" s="126">
        <v>7.1</v>
      </c>
      <c r="C301" s="126">
        <v>8</v>
      </c>
      <c r="D301" s="127">
        <v>38</v>
      </c>
      <c r="E301" s="128">
        <v>0.24</v>
      </c>
      <c r="F301" s="126">
        <v>34</v>
      </c>
      <c r="G301" s="129" t="s">
        <v>734</v>
      </c>
      <c r="H301" s="56"/>
      <c r="I301" s="130">
        <v>259000</v>
      </c>
      <c r="J301" s="121"/>
      <c r="K301" s="122"/>
      <c r="L301" s="123"/>
      <c r="N301" s="124"/>
    </row>
    <row r="302" spans="1:14" ht="12.75" customHeight="1">
      <c r="A302" s="86" t="s">
        <v>385</v>
      </c>
      <c r="B302" s="126">
        <v>8</v>
      </c>
      <c r="C302" s="126">
        <v>9</v>
      </c>
      <c r="D302" s="127">
        <v>40</v>
      </c>
      <c r="E302" s="128">
        <v>0.30399999999999999</v>
      </c>
      <c r="F302" s="126">
        <v>41</v>
      </c>
      <c r="G302" s="129" t="s">
        <v>734</v>
      </c>
      <c r="H302" s="56"/>
      <c r="I302" s="130">
        <v>270000</v>
      </c>
      <c r="J302" s="121"/>
      <c r="K302" s="122"/>
      <c r="L302" s="123"/>
      <c r="N302" s="124"/>
    </row>
    <row r="303" spans="1:14" ht="12.75" customHeight="1">
      <c r="A303" s="86" t="s">
        <v>386</v>
      </c>
      <c r="B303" s="126">
        <v>9</v>
      </c>
      <c r="C303" s="126">
        <v>10</v>
      </c>
      <c r="D303" s="127">
        <v>40</v>
      </c>
      <c r="E303" s="128">
        <v>0.30399999999999999</v>
      </c>
      <c r="F303" s="126">
        <v>41</v>
      </c>
      <c r="G303" s="129" t="s">
        <v>734</v>
      </c>
      <c r="H303" s="56"/>
      <c r="I303" s="130">
        <v>285000</v>
      </c>
      <c r="J303" s="121"/>
      <c r="K303" s="122"/>
      <c r="L303" s="123"/>
      <c r="N303" s="124"/>
    </row>
    <row r="304" spans="1:14" ht="12.75" customHeight="1">
      <c r="A304" s="86" t="s">
        <v>387</v>
      </c>
      <c r="B304" s="126">
        <v>11.2</v>
      </c>
      <c r="C304" s="126">
        <v>12.5</v>
      </c>
      <c r="D304" s="127">
        <v>42</v>
      </c>
      <c r="E304" s="128">
        <v>0.48</v>
      </c>
      <c r="F304" s="126">
        <v>58</v>
      </c>
      <c r="G304" s="129" t="s">
        <v>734</v>
      </c>
      <c r="H304" s="56"/>
      <c r="I304" s="130">
        <v>319000</v>
      </c>
      <c r="J304" s="121"/>
      <c r="K304" s="122"/>
      <c r="L304" s="123"/>
      <c r="N304" s="124"/>
    </row>
    <row r="305" spans="1:14" ht="12.75" customHeight="1">
      <c r="A305" s="86" t="s">
        <v>388</v>
      </c>
      <c r="B305" s="126">
        <v>14</v>
      </c>
      <c r="C305" s="126">
        <v>15</v>
      </c>
      <c r="D305" s="127">
        <v>42</v>
      </c>
      <c r="E305" s="128">
        <v>0.48</v>
      </c>
      <c r="F305" s="126">
        <v>58</v>
      </c>
      <c r="G305" s="129" t="s">
        <v>734</v>
      </c>
      <c r="H305" s="56"/>
      <c r="I305" s="130">
        <v>324000</v>
      </c>
      <c r="J305" s="121"/>
      <c r="K305" s="122"/>
      <c r="L305" s="123"/>
      <c r="N305" s="124"/>
    </row>
    <row r="306" spans="1:14" ht="12.75" customHeight="1">
      <c r="A306" s="86" t="s">
        <v>784</v>
      </c>
      <c r="B306" s="126">
        <v>16</v>
      </c>
      <c r="C306" s="126">
        <v>18</v>
      </c>
      <c r="D306" s="127">
        <v>44</v>
      </c>
      <c r="E306" s="128">
        <v>0.48</v>
      </c>
      <c r="F306" s="126">
        <v>58</v>
      </c>
      <c r="G306" s="129" t="s">
        <v>734</v>
      </c>
      <c r="H306" s="56"/>
      <c r="I306" s="130">
        <v>423000</v>
      </c>
      <c r="J306" s="121"/>
      <c r="K306" s="122"/>
      <c r="L306" s="123"/>
      <c r="N306" s="124"/>
    </row>
    <row r="307" spans="1:14" s="44" customFormat="1" ht="35.4" customHeight="1">
      <c r="A307" s="862" t="s">
        <v>2205</v>
      </c>
      <c r="B307" s="863"/>
      <c r="C307" s="863"/>
      <c r="D307" s="863"/>
      <c r="E307" s="863"/>
      <c r="F307" s="863"/>
      <c r="G307" s="863"/>
      <c r="H307" s="863"/>
      <c r="I307" s="165"/>
      <c r="J307" s="43"/>
      <c r="K307" s="110" t="s">
        <v>2173</v>
      </c>
    </row>
    <row r="308" spans="1:14" s="19" customFormat="1" ht="54" customHeight="1">
      <c r="A308" s="72"/>
      <c r="B308" s="73"/>
      <c r="C308" s="73"/>
      <c r="D308" s="73"/>
      <c r="E308" s="73"/>
      <c r="F308" s="73"/>
      <c r="G308" s="46"/>
      <c r="H308" s="113" t="s">
        <v>1810</v>
      </c>
      <c r="I308" s="50"/>
      <c r="J308" s="43"/>
    </row>
    <row r="309" spans="1:14" ht="12.75" customHeight="1">
      <c r="A309" s="86" t="s">
        <v>389</v>
      </c>
      <c r="B309" s="126">
        <v>2.2000000000000002</v>
      </c>
      <c r="C309" s="126">
        <v>2.4</v>
      </c>
      <c r="D309" s="127">
        <v>29</v>
      </c>
      <c r="E309" s="128">
        <v>0.23200000000000001</v>
      </c>
      <c r="F309" s="126">
        <v>33</v>
      </c>
      <c r="G309" s="129" t="s">
        <v>734</v>
      </c>
      <c r="H309" s="56"/>
      <c r="I309" s="130">
        <v>189000</v>
      </c>
      <c r="J309" s="121"/>
      <c r="K309" s="122"/>
      <c r="L309" s="123"/>
      <c r="N309" s="124"/>
    </row>
    <row r="310" spans="1:14" ht="12.75" customHeight="1">
      <c r="A310" s="86" t="s">
        <v>390</v>
      </c>
      <c r="B310" s="126">
        <v>2.8</v>
      </c>
      <c r="C310" s="126">
        <v>3.2</v>
      </c>
      <c r="D310" s="127">
        <v>29</v>
      </c>
      <c r="E310" s="128">
        <v>0.23200000000000001</v>
      </c>
      <c r="F310" s="126">
        <v>33</v>
      </c>
      <c r="G310" s="129" t="s">
        <v>734</v>
      </c>
      <c r="H310" s="56"/>
      <c r="I310" s="130">
        <v>190000</v>
      </c>
      <c r="J310" s="121"/>
      <c r="K310" s="122"/>
      <c r="L310" s="123"/>
      <c r="N310" s="124"/>
    </row>
    <row r="311" spans="1:14" ht="12.75" customHeight="1">
      <c r="A311" s="86" t="s">
        <v>391</v>
      </c>
      <c r="B311" s="126">
        <v>3.6</v>
      </c>
      <c r="C311" s="126">
        <v>4</v>
      </c>
      <c r="D311" s="127">
        <v>30</v>
      </c>
      <c r="E311" s="128">
        <v>0.27500000000000002</v>
      </c>
      <c r="F311" s="126">
        <v>38.6</v>
      </c>
      <c r="G311" s="129" t="s">
        <v>734</v>
      </c>
      <c r="H311" s="56"/>
      <c r="I311" s="130">
        <v>206000</v>
      </c>
      <c r="J311" s="121"/>
      <c r="K311" s="122"/>
      <c r="L311" s="123"/>
      <c r="N311" s="124"/>
    </row>
    <row r="312" spans="1:14" ht="12.75" customHeight="1">
      <c r="A312" s="86" t="s">
        <v>392</v>
      </c>
      <c r="B312" s="126">
        <v>4.5</v>
      </c>
      <c r="C312" s="126">
        <v>5</v>
      </c>
      <c r="D312" s="127">
        <v>30</v>
      </c>
      <c r="E312" s="128">
        <v>0.27500000000000002</v>
      </c>
      <c r="F312" s="126">
        <v>38.6</v>
      </c>
      <c r="G312" s="129" t="s">
        <v>734</v>
      </c>
      <c r="H312" s="56"/>
      <c r="I312" s="130">
        <v>220000</v>
      </c>
      <c r="J312" s="121"/>
      <c r="K312" s="122"/>
      <c r="L312" s="123"/>
      <c r="N312" s="124"/>
    </row>
    <row r="313" spans="1:14" ht="12.75" customHeight="1">
      <c r="A313" s="86" t="s">
        <v>393</v>
      </c>
      <c r="B313" s="126">
        <v>5.6</v>
      </c>
      <c r="C313" s="126">
        <v>6.3</v>
      </c>
      <c r="D313" s="127">
        <v>31</v>
      </c>
      <c r="E313" s="128">
        <v>0.33900000000000002</v>
      </c>
      <c r="F313" s="126">
        <v>46</v>
      </c>
      <c r="G313" s="129" t="s">
        <v>734</v>
      </c>
      <c r="H313" s="56"/>
      <c r="I313" s="130">
        <v>235000</v>
      </c>
      <c r="J313" s="121"/>
      <c r="K313" s="122"/>
      <c r="L313" s="123"/>
      <c r="N313" s="124"/>
    </row>
    <row r="314" spans="1:14" ht="12.75" customHeight="1">
      <c r="A314" s="86" t="s">
        <v>394</v>
      </c>
      <c r="B314" s="126">
        <v>7.1</v>
      </c>
      <c r="C314" s="126">
        <v>8</v>
      </c>
      <c r="D314" s="127">
        <v>33</v>
      </c>
      <c r="E314" s="128">
        <v>0.33900000000000002</v>
      </c>
      <c r="F314" s="126">
        <v>46</v>
      </c>
      <c r="G314" s="129" t="s">
        <v>734</v>
      </c>
      <c r="H314" s="56"/>
      <c r="I314" s="130">
        <v>239000</v>
      </c>
      <c r="J314" s="121"/>
      <c r="K314" s="122"/>
      <c r="L314" s="123"/>
      <c r="N314" s="124"/>
    </row>
    <row r="315" spans="1:14" ht="12.75" customHeight="1">
      <c r="A315" s="86" t="s">
        <v>395</v>
      </c>
      <c r="B315" s="126">
        <v>8</v>
      </c>
      <c r="C315" s="126">
        <v>9</v>
      </c>
      <c r="D315" s="127">
        <v>33</v>
      </c>
      <c r="E315" s="128">
        <v>0.33900000000000002</v>
      </c>
      <c r="F315" s="126">
        <v>47.5</v>
      </c>
      <c r="G315" s="129" t="s">
        <v>734</v>
      </c>
      <c r="H315" s="56"/>
      <c r="I315" s="130">
        <v>259000</v>
      </c>
      <c r="J315" s="121"/>
      <c r="K315" s="122"/>
      <c r="L315" s="123"/>
      <c r="N315" s="124"/>
    </row>
    <row r="316" spans="1:14" s="44" customFormat="1" ht="35.4" customHeight="1">
      <c r="A316" s="862" t="s">
        <v>2206</v>
      </c>
      <c r="B316" s="863"/>
      <c r="C316" s="863"/>
      <c r="D316" s="863"/>
      <c r="E316" s="863"/>
      <c r="F316" s="863"/>
      <c r="G316" s="863"/>
      <c r="H316" s="863"/>
      <c r="I316" s="165"/>
      <c r="J316" s="43"/>
      <c r="K316" s="110" t="s">
        <v>2173</v>
      </c>
    </row>
    <row r="317" spans="1:14" s="19" customFormat="1" ht="64.95" customHeight="1">
      <c r="A317" s="72"/>
      <c r="B317" s="73"/>
      <c r="C317" s="73"/>
      <c r="D317" s="73"/>
      <c r="E317" s="73"/>
      <c r="F317" s="73"/>
      <c r="G317" s="46"/>
      <c r="H317" s="113" t="s">
        <v>1810</v>
      </c>
      <c r="I317" s="50"/>
      <c r="J317" s="43"/>
    </row>
    <row r="318" spans="1:14" ht="12.75" customHeight="1">
      <c r="A318" s="86" t="s">
        <v>403</v>
      </c>
      <c r="B318" s="126">
        <v>2.2000000000000002</v>
      </c>
      <c r="C318" s="126">
        <v>2.4</v>
      </c>
      <c r="D318" s="127">
        <v>29</v>
      </c>
      <c r="E318" s="128">
        <v>0.252</v>
      </c>
      <c r="F318" s="126">
        <v>35</v>
      </c>
      <c r="G318" s="129" t="s">
        <v>734</v>
      </c>
      <c r="H318" s="56"/>
      <c r="I318" s="130">
        <v>185000</v>
      </c>
      <c r="J318" s="121"/>
      <c r="K318" s="122"/>
      <c r="L318" s="123"/>
      <c r="N318" s="124"/>
    </row>
    <row r="319" spans="1:14" ht="12.75" customHeight="1">
      <c r="A319" s="86" t="s">
        <v>404</v>
      </c>
      <c r="B319" s="126">
        <v>2.8</v>
      </c>
      <c r="C319" s="126">
        <v>3.2</v>
      </c>
      <c r="D319" s="127">
        <v>29</v>
      </c>
      <c r="E319" s="128">
        <v>0.252</v>
      </c>
      <c r="F319" s="126">
        <v>35</v>
      </c>
      <c r="G319" s="129" t="s">
        <v>734</v>
      </c>
      <c r="H319" s="56"/>
      <c r="I319" s="130">
        <v>189000</v>
      </c>
      <c r="J319" s="121"/>
      <c r="K319" s="122"/>
      <c r="L319" s="123"/>
      <c r="N319" s="124"/>
    </row>
    <row r="320" spans="1:14" ht="12.75" customHeight="1">
      <c r="A320" s="86" t="s">
        <v>405</v>
      </c>
      <c r="B320" s="126">
        <v>3.6</v>
      </c>
      <c r="C320" s="126">
        <v>4</v>
      </c>
      <c r="D320" s="127">
        <v>30</v>
      </c>
      <c r="E320" s="128">
        <v>0.29399999999999998</v>
      </c>
      <c r="F320" s="126">
        <v>40.700000000000003</v>
      </c>
      <c r="G320" s="129" t="s">
        <v>734</v>
      </c>
      <c r="H320" s="56"/>
      <c r="I320" s="130">
        <v>205000</v>
      </c>
      <c r="J320" s="121"/>
      <c r="K320" s="122"/>
      <c r="L320" s="123"/>
      <c r="N320" s="124"/>
    </row>
    <row r="321" spans="1:14" ht="12.75" customHeight="1">
      <c r="A321" s="86" t="s">
        <v>406</v>
      </c>
      <c r="B321" s="126">
        <v>4.5</v>
      </c>
      <c r="C321" s="126">
        <v>5</v>
      </c>
      <c r="D321" s="127">
        <v>30</v>
      </c>
      <c r="E321" s="128">
        <v>0.29399999999999998</v>
      </c>
      <c r="F321" s="126">
        <v>40.700000000000003</v>
      </c>
      <c r="G321" s="129" t="s">
        <v>734</v>
      </c>
      <c r="H321" s="56"/>
      <c r="I321" s="130">
        <v>223000</v>
      </c>
      <c r="J321" s="121"/>
      <c r="K321" s="122"/>
      <c r="L321" s="123"/>
      <c r="N321" s="124"/>
    </row>
    <row r="322" spans="1:14" ht="12.75" customHeight="1">
      <c r="A322" s="86" t="s">
        <v>407</v>
      </c>
      <c r="B322" s="126">
        <v>5.6</v>
      </c>
      <c r="C322" s="126">
        <v>6.3</v>
      </c>
      <c r="D322" s="127">
        <v>31</v>
      </c>
      <c r="E322" s="128">
        <v>0.35799999999999998</v>
      </c>
      <c r="F322" s="126">
        <v>48.6</v>
      </c>
      <c r="G322" s="129" t="s">
        <v>734</v>
      </c>
      <c r="H322" s="56"/>
      <c r="I322" s="130">
        <v>236000</v>
      </c>
      <c r="J322" s="121"/>
      <c r="K322" s="122"/>
      <c r="L322" s="123"/>
      <c r="N322" s="124"/>
    </row>
    <row r="323" spans="1:14" ht="12.75" customHeight="1">
      <c r="A323" s="86" t="s">
        <v>408</v>
      </c>
      <c r="B323" s="126">
        <v>7.1</v>
      </c>
      <c r="C323" s="126">
        <v>8</v>
      </c>
      <c r="D323" s="127">
        <v>33</v>
      </c>
      <c r="E323" s="128">
        <v>0.35799999999999998</v>
      </c>
      <c r="F323" s="126">
        <v>48.6</v>
      </c>
      <c r="G323" s="129" t="s">
        <v>734</v>
      </c>
      <c r="H323" s="56"/>
      <c r="I323" s="130">
        <v>240000</v>
      </c>
      <c r="J323" s="121"/>
      <c r="K323" s="122"/>
      <c r="L323" s="123"/>
      <c r="N323" s="124"/>
    </row>
    <row r="324" spans="1:14" ht="12.75" customHeight="1">
      <c r="A324" s="86" t="s">
        <v>409</v>
      </c>
      <c r="B324" s="126">
        <v>8</v>
      </c>
      <c r="C324" s="126">
        <v>9</v>
      </c>
      <c r="D324" s="127">
        <v>33</v>
      </c>
      <c r="E324" s="128">
        <v>0.35799999999999998</v>
      </c>
      <c r="F324" s="126">
        <v>49.5</v>
      </c>
      <c r="G324" s="129" t="s">
        <v>734</v>
      </c>
      <c r="H324" s="56"/>
      <c r="I324" s="130">
        <v>260000</v>
      </c>
      <c r="J324" s="121"/>
      <c r="K324" s="122"/>
      <c r="L324" s="123"/>
      <c r="N324" s="124"/>
    </row>
    <row r="325" spans="1:14" s="44" customFormat="1" ht="36.6" customHeight="1">
      <c r="A325" s="862" t="s">
        <v>2207</v>
      </c>
      <c r="B325" s="863"/>
      <c r="C325" s="863"/>
      <c r="D325" s="863"/>
      <c r="E325" s="863"/>
      <c r="F325" s="863"/>
      <c r="G325" s="863"/>
      <c r="H325" s="863"/>
      <c r="I325" s="165"/>
      <c r="J325" s="43"/>
      <c r="K325" s="110" t="s">
        <v>2173</v>
      </c>
    </row>
    <row r="326" spans="1:14" s="19" customFormat="1" ht="61.95" customHeight="1">
      <c r="A326" s="72"/>
      <c r="B326" s="73"/>
      <c r="C326" s="73"/>
      <c r="D326" s="73"/>
      <c r="E326" s="73"/>
      <c r="F326" s="73"/>
      <c r="G326" s="46"/>
      <c r="H326" s="113" t="s">
        <v>1810</v>
      </c>
      <c r="I326" s="50"/>
      <c r="J326" s="43"/>
    </row>
    <row r="327" spans="1:14" ht="12.75" customHeight="1">
      <c r="A327" s="86" t="s">
        <v>410</v>
      </c>
      <c r="B327" s="126">
        <v>2.2000000000000002</v>
      </c>
      <c r="C327" s="126">
        <v>2.4</v>
      </c>
      <c r="D327" s="127">
        <v>29</v>
      </c>
      <c r="E327" s="128">
        <v>0.18</v>
      </c>
      <c r="F327" s="126">
        <v>25.5</v>
      </c>
      <c r="G327" s="129" t="s">
        <v>734</v>
      </c>
      <c r="H327" s="56"/>
      <c r="I327" s="130">
        <v>168000</v>
      </c>
      <c r="J327" s="121"/>
      <c r="K327" s="122"/>
      <c r="L327" s="123"/>
      <c r="N327" s="124"/>
    </row>
    <row r="328" spans="1:14" ht="12.75" customHeight="1">
      <c r="A328" s="86" t="s">
        <v>411</v>
      </c>
      <c r="B328" s="126">
        <v>2.8</v>
      </c>
      <c r="C328" s="126">
        <v>3.2</v>
      </c>
      <c r="D328" s="127">
        <v>29</v>
      </c>
      <c r="E328" s="128">
        <v>0.18</v>
      </c>
      <c r="F328" s="126">
        <v>25.5</v>
      </c>
      <c r="G328" s="129" t="s">
        <v>734</v>
      </c>
      <c r="H328" s="56"/>
      <c r="I328" s="130">
        <v>170000</v>
      </c>
      <c r="J328" s="121"/>
      <c r="K328" s="122"/>
      <c r="L328" s="123"/>
      <c r="N328" s="124"/>
    </row>
    <row r="329" spans="1:14" ht="12.75" customHeight="1">
      <c r="A329" s="86" t="s">
        <v>412</v>
      </c>
      <c r="B329" s="126">
        <v>3.6</v>
      </c>
      <c r="C329" s="126">
        <v>4</v>
      </c>
      <c r="D329" s="127">
        <v>30</v>
      </c>
      <c r="E329" s="128">
        <v>0.222</v>
      </c>
      <c r="F329" s="126">
        <v>30.5</v>
      </c>
      <c r="G329" s="129" t="s">
        <v>734</v>
      </c>
      <c r="H329" s="56"/>
      <c r="I329" s="130">
        <v>190000</v>
      </c>
      <c r="J329" s="121"/>
      <c r="K329" s="122"/>
      <c r="L329" s="123"/>
      <c r="N329" s="124"/>
    </row>
    <row r="330" spans="1:14" ht="12.75" customHeight="1">
      <c r="A330" s="86" t="s">
        <v>413</v>
      </c>
      <c r="B330" s="126">
        <v>4.5</v>
      </c>
      <c r="C330" s="126">
        <v>5</v>
      </c>
      <c r="D330" s="127">
        <v>30</v>
      </c>
      <c r="E330" s="128">
        <v>0.222</v>
      </c>
      <c r="F330" s="126">
        <v>30.5</v>
      </c>
      <c r="G330" s="129" t="s">
        <v>734</v>
      </c>
      <c r="H330" s="56"/>
      <c r="I330" s="130">
        <v>204000</v>
      </c>
      <c r="J330" s="121"/>
      <c r="K330" s="122"/>
      <c r="L330" s="123"/>
      <c r="N330" s="124"/>
    </row>
    <row r="331" spans="1:14" ht="12.75" customHeight="1">
      <c r="A331" s="86" t="s">
        <v>414</v>
      </c>
      <c r="B331" s="126">
        <v>5.6</v>
      </c>
      <c r="C331" s="126">
        <v>6.3</v>
      </c>
      <c r="D331" s="127">
        <v>31</v>
      </c>
      <c r="E331" s="128">
        <v>0.314</v>
      </c>
      <c r="F331" s="126">
        <v>35.5</v>
      </c>
      <c r="G331" s="129" t="s">
        <v>734</v>
      </c>
      <c r="H331" s="56"/>
      <c r="I331" s="130">
        <v>223000</v>
      </c>
      <c r="J331" s="121"/>
      <c r="K331" s="122"/>
      <c r="L331" s="123"/>
      <c r="N331" s="124"/>
    </row>
    <row r="332" spans="1:14" ht="12.75" customHeight="1">
      <c r="A332" s="86" t="s">
        <v>415</v>
      </c>
      <c r="B332" s="126">
        <v>7.1</v>
      </c>
      <c r="C332" s="126">
        <v>8</v>
      </c>
      <c r="D332" s="127">
        <v>33</v>
      </c>
      <c r="E332" s="128">
        <v>0.314</v>
      </c>
      <c r="F332" s="126">
        <v>35.5</v>
      </c>
      <c r="G332" s="129" t="s">
        <v>734</v>
      </c>
      <c r="H332" s="56"/>
      <c r="I332" s="130">
        <v>228000</v>
      </c>
      <c r="J332" s="121"/>
      <c r="K332" s="122"/>
      <c r="L332" s="123"/>
      <c r="N332" s="124"/>
    </row>
    <row r="333" spans="1:14" ht="12.75" customHeight="1">
      <c r="A333" s="86" t="s">
        <v>416</v>
      </c>
      <c r="B333" s="126">
        <v>8</v>
      </c>
      <c r="C333" s="126">
        <v>9</v>
      </c>
      <c r="D333" s="127">
        <v>33</v>
      </c>
      <c r="E333" s="128">
        <v>0.314</v>
      </c>
      <c r="F333" s="126">
        <v>37</v>
      </c>
      <c r="G333" s="129" t="s">
        <v>734</v>
      </c>
      <c r="H333" s="56"/>
      <c r="I333" s="130">
        <v>239000</v>
      </c>
      <c r="J333" s="121"/>
      <c r="K333" s="122"/>
      <c r="L333" s="123"/>
      <c r="N333" s="124"/>
    </row>
    <row r="334" spans="1:14" s="19" customFormat="1" ht="5.25" customHeight="1">
      <c r="A334" s="63"/>
      <c r="B334" s="64"/>
      <c r="C334" s="65"/>
      <c r="D334" s="66"/>
      <c r="E334" s="67"/>
      <c r="F334" s="66"/>
      <c r="G334" s="68"/>
      <c r="H334" s="69"/>
      <c r="I334" s="70"/>
      <c r="J334" s="43"/>
    </row>
    <row r="335" spans="1:14" s="19" customFormat="1" ht="36.75" customHeight="1">
      <c r="A335" s="105" t="s">
        <v>2208</v>
      </c>
      <c r="B335" s="106"/>
      <c r="C335" s="106"/>
      <c r="D335" s="106"/>
      <c r="E335" s="106"/>
      <c r="F335" s="106"/>
      <c r="G335" s="106"/>
      <c r="H335" s="106"/>
      <c r="I335" s="107"/>
      <c r="J335" s="29"/>
      <c r="K335" s="110"/>
    </row>
    <row r="336" spans="1:14" ht="31.2" customHeight="1">
      <c r="A336" s="862" t="s">
        <v>2145</v>
      </c>
      <c r="B336" s="863"/>
      <c r="C336" s="863"/>
      <c r="D336" s="863"/>
      <c r="E336" s="863"/>
      <c r="F336" s="863"/>
      <c r="G336" s="863"/>
      <c r="H336" s="863"/>
      <c r="I336" s="181"/>
      <c r="J336" s="121"/>
      <c r="K336" s="110" t="s">
        <v>2173</v>
      </c>
      <c r="L336" s="123"/>
      <c r="N336" s="124"/>
    </row>
    <row r="337" spans="1:14" ht="12.75" customHeight="1">
      <c r="A337" s="166" t="s">
        <v>45</v>
      </c>
      <c r="B337" s="167">
        <v>2.8</v>
      </c>
      <c r="C337" s="168">
        <v>3.2</v>
      </c>
      <c r="D337" s="169">
        <v>23</v>
      </c>
      <c r="E337" s="128">
        <v>0.13</v>
      </c>
      <c r="F337" s="179">
        <v>20</v>
      </c>
      <c r="G337" s="129" t="s">
        <v>734</v>
      </c>
      <c r="H337" s="56"/>
      <c r="I337" s="130">
        <v>144000</v>
      </c>
      <c r="J337" s="121"/>
      <c r="K337" s="122"/>
      <c r="L337" s="123"/>
      <c r="N337" s="124"/>
    </row>
    <row r="338" spans="1:14" ht="33" customHeight="1">
      <c r="A338" s="862" t="s">
        <v>2147</v>
      </c>
      <c r="B338" s="863"/>
      <c r="C338" s="863"/>
      <c r="D338" s="863"/>
      <c r="E338" s="863"/>
      <c r="F338" s="863"/>
      <c r="G338" s="863"/>
      <c r="H338" s="863"/>
      <c r="I338" s="181"/>
      <c r="J338" s="121"/>
      <c r="K338" s="110" t="s">
        <v>2173</v>
      </c>
      <c r="L338" s="123"/>
      <c r="N338" s="124"/>
    </row>
    <row r="339" spans="1:14" ht="12.75" customHeight="1">
      <c r="A339" s="86" t="s">
        <v>313</v>
      </c>
      <c r="B339" s="126">
        <v>10</v>
      </c>
      <c r="C339" s="126">
        <v>11.1</v>
      </c>
      <c r="D339" s="127">
        <v>40</v>
      </c>
      <c r="E339" s="128">
        <v>0.30099999999999999</v>
      </c>
      <c r="F339" s="127">
        <v>34.1</v>
      </c>
      <c r="G339" s="129" t="s">
        <v>734</v>
      </c>
      <c r="H339" s="56"/>
      <c r="I339" s="130">
        <v>262000</v>
      </c>
      <c r="J339" s="121"/>
      <c r="K339" s="122"/>
      <c r="L339" s="123"/>
      <c r="N339" s="124"/>
    </row>
    <row r="340" spans="1:14" s="19" customFormat="1" ht="21.75" customHeight="1">
      <c r="A340" s="80" t="s">
        <v>2146</v>
      </c>
      <c r="B340" s="80"/>
      <c r="C340" s="80"/>
      <c r="D340" s="80"/>
      <c r="E340" s="80"/>
      <c r="F340" s="80"/>
      <c r="G340" s="80"/>
      <c r="H340" s="80"/>
      <c r="I340" s="81"/>
      <c r="J340" s="43"/>
    </row>
    <row r="341" spans="1:14" ht="12.75" customHeight="1">
      <c r="A341" s="125" t="s">
        <v>82</v>
      </c>
      <c r="B341" s="182" t="s">
        <v>113</v>
      </c>
      <c r="C341" s="182"/>
      <c r="D341" s="182"/>
      <c r="E341" s="128">
        <v>6.3E-2</v>
      </c>
      <c r="F341" s="172">
        <v>4.5</v>
      </c>
      <c r="G341" s="129" t="s">
        <v>734</v>
      </c>
      <c r="H341" s="56"/>
      <c r="I341" s="130">
        <v>20000</v>
      </c>
      <c r="J341" s="121"/>
      <c r="K341" s="122"/>
      <c r="L341" s="123"/>
      <c r="N341" s="124"/>
    </row>
    <row r="342" spans="1:14" ht="12.75" customHeight="1">
      <c r="A342" s="86" t="s">
        <v>83</v>
      </c>
      <c r="B342" s="182" t="s">
        <v>750</v>
      </c>
      <c r="C342" s="182"/>
      <c r="D342" s="182"/>
      <c r="E342" s="128">
        <v>9.6000000000000002E-2</v>
      </c>
      <c r="F342" s="172">
        <v>8</v>
      </c>
      <c r="G342" s="129" t="s">
        <v>734</v>
      </c>
      <c r="H342" s="56"/>
      <c r="I342" s="130">
        <v>23000</v>
      </c>
      <c r="J342" s="121"/>
      <c r="K342" s="122"/>
      <c r="L342" s="123"/>
      <c r="N342" s="124"/>
    </row>
    <row r="343" spans="1:14" ht="35.4" customHeight="1">
      <c r="A343" s="862" t="s">
        <v>2209</v>
      </c>
      <c r="B343" s="863"/>
      <c r="C343" s="863"/>
      <c r="D343" s="863"/>
      <c r="E343" s="863"/>
      <c r="F343" s="863"/>
      <c r="G343" s="863"/>
      <c r="H343" s="863"/>
      <c r="I343" s="181"/>
      <c r="J343" s="121"/>
      <c r="K343" s="110" t="s">
        <v>2173</v>
      </c>
      <c r="L343" s="123"/>
      <c r="N343" s="124"/>
    </row>
    <row r="344" spans="1:14" ht="12.75" customHeight="1">
      <c r="A344" s="180" t="s">
        <v>46</v>
      </c>
      <c r="B344" s="126">
        <v>8</v>
      </c>
      <c r="C344" s="126">
        <v>9</v>
      </c>
      <c r="D344" s="126">
        <v>45</v>
      </c>
      <c r="E344" s="128">
        <v>0.36799999999999999</v>
      </c>
      <c r="F344" s="126">
        <v>50</v>
      </c>
      <c r="G344" s="129" t="s">
        <v>734</v>
      </c>
      <c r="H344" s="56"/>
      <c r="I344" s="130">
        <v>228000</v>
      </c>
      <c r="J344" s="121"/>
      <c r="K344" s="122"/>
      <c r="L344" s="123"/>
      <c r="N344" s="124"/>
    </row>
    <row r="345" spans="1:14" ht="27.9" customHeight="1">
      <c r="A345" s="862" t="s">
        <v>2210</v>
      </c>
      <c r="B345" s="863"/>
      <c r="C345" s="863"/>
      <c r="D345" s="863"/>
      <c r="E345" s="863"/>
      <c r="F345" s="863"/>
      <c r="G345" s="863"/>
      <c r="H345" s="863"/>
      <c r="I345" s="181"/>
      <c r="J345" s="121"/>
      <c r="K345" s="122"/>
      <c r="L345" s="123"/>
      <c r="N345" s="124"/>
    </row>
    <row r="346" spans="1:14" ht="12.75" customHeight="1">
      <c r="A346" s="86" t="s">
        <v>236</v>
      </c>
      <c r="B346" s="126">
        <v>2.2000000000000002</v>
      </c>
      <c r="C346" s="126">
        <v>2.4</v>
      </c>
      <c r="D346" s="127">
        <v>29</v>
      </c>
      <c r="E346" s="128">
        <v>0.115</v>
      </c>
      <c r="F346" s="167">
        <v>12.1</v>
      </c>
      <c r="G346" s="129" t="s">
        <v>734</v>
      </c>
      <c r="H346" s="56"/>
      <c r="I346" s="130">
        <v>129000</v>
      </c>
      <c r="J346" s="121"/>
      <c r="K346" s="122"/>
      <c r="L346" s="123"/>
      <c r="N346" s="124"/>
    </row>
    <row r="347" spans="1:14" ht="12.75" customHeight="1">
      <c r="A347" s="86" t="s">
        <v>237</v>
      </c>
      <c r="B347" s="126">
        <v>3.6</v>
      </c>
      <c r="C347" s="126">
        <v>4</v>
      </c>
      <c r="D347" s="127">
        <v>30</v>
      </c>
      <c r="E347" s="128">
        <v>0.153</v>
      </c>
      <c r="F347" s="167">
        <v>15.5</v>
      </c>
      <c r="G347" s="129" t="s">
        <v>734</v>
      </c>
      <c r="H347" s="56"/>
      <c r="I347" s="130">
        <v>136000</v>
      </c>
      <c r="J347" s="121"/>
      <c r="K347" s="122"/>
      <c r="L347" s="123"/>
      <c r="N347" s="124"/>
    </row>
    <row r="348" spans="1:14" ht="12.75" customHeight="1">
      <c r="A348" s="86" t="s">
        <v>238</v>
      </c>
      <c r="B348" s="126">
        <v>4.5</v>
      </c>
      <c r="C348" s="126">
        <v>5</v>
      </c>
      <c r="D348" s="127">
        <v>31</v>
      </c>
      <c r="E348" s="128">
        <v>0.153</v>
      </c>
      <c r="F348" s="167">
        <v>16.899999999999999</v>
      </c>
      <c r="G348" s="129" t="s">
        <v>734</v>
      </c>
      <c r="H348" s="56"/>
      <c r="I348" s="130">
        <v>159000</v>
      </c>
      <c r="J348" s="121"/>
      <c r="K348" s="122"/>
      <c r="L348" s="123"/>
      <c r="N348" s="124"/>
    </row>
    <row r="349" spans="1:14" ht="12.75" customHeight="1">
      <c r="A349" s="86" t="s">
        <v>239</v>
      </c>
      <c r="B349" s="126">
        <v>5.6</v>
      </c>
      <c r="C349" s="126">
        <v>6.3</v>
      </c>
      <c r="D349" s="127">
        <v>34</v>
      </c>
      <c r="E349" s="128">
        <v>0.153</v>
      </c>
      <c r="F349" s="167">
        <v>16.899999999999999</v>
      </c>
      <c r="G349" s="129" t="s">
        <v>734</v>
      </c>
      <c r="H349" s="56"/>
      <c r="I349" s="130">
        <v>164000</v>
      </c>
      <c r="J349" s="121"/>
      <c r="K349" s="122"/>
      <c r="L349" s="123"/>
      <c r="N349" s="124"/>
    </row>
    <row r="350" spans="1:14" ht="12.75" customHeight="1">
      <c r="A350" s="86" t="s">
        <v>240</v>
      </c>
      <c r="B350" s="126">
        <v>8</v>
      </c>
      <c r="C350" s="126">
        <v>9</v>
      </c>
      <c r="D350" s="127">
        <v>36</v>
      </c>
      <c r="E350" s="128">
        <v>0.223</v>
      </c>
      <c r="F350" s="167">
        <v>22.4</v>
      </c>
      <c r="G350" s="129" t="s">
        <v>734</v>
      </c>
      <c r="H350" s="56"/>
      <c r="I350" s="130">
        <v>178000</v>
      </c>
      <c r="J350" s="121"/>
      <c r="K350" s="122"/>
      <c r="L350" s="123"/>
      <c r="N350" s="124"/>
    </row>
    <row r="351" spans="1:14" ht="12.75" customHeight="1">
      <c r="A351" s="86" t="s">
        <v>241</v>
      </c>
      <c r="B351" s="126">
        <v>9</v>
      </c>
      <c r="C351" s="126">
        <v>10</v>
      </c>
      <c r="D351" s="127">
        <v>38</v>
      </c>
      <c r="E351" s="128">
        <v>0.223</v>
      </c>
      <c r="F351" s="167">
        <v>22.4</v>
      </c>
      <c r="G351" s="129" t="s">
        <v>734</v>
      </c>
      <c r="H351" s="56"/>
      <c r="I351" s="130">
        <v>187000</v>
      </c>
      <c r="J351" s="121"/>
      <c r="K351" s="122"/>
      <c r="L351" s="123"/>
      <c r="N351" s="124"/>
    </row>
    <row r="352" spans="1:14" ht="12.75" customHeight="1">
      <c r="A352" s="86" t="s">
        <v>39</v>
      </c>
      <c r="B352" s="126">
        <v>4.5</v>
      </c>
      <c r="C352" s="126">
        <v>5</v>
      </c>
      <c r="D352" s="127">
        <v>34</v>
      </c>
      <c r="E352" s="128">
        <v>0.154</v>
      </c>
      <c r="F352" s="167">
        <v>19.5</v>
      </c>
      <c r="G352" s="129" t="s">
        <v>734</v>
      </c>
      <c r="H352" s="56"/>
      <c r="I352" s="130">
        <v>154000</v>
      </c>
      <c r="J352" s="121"/>
      <c r="K352" s="122"/>
      <c r="L352" s="123"/>
      <c r="N352" s="124"/>
    </row>
    <row r="353" spans="1:14" ht="12.75" customHeight="1">
      <c r="A353" s="86" t="s">
        <v>40</v>
      </c>
      <c r="B353" s="126">
        <v>8</v>
      </c>
      <c r="C353" s="126">
        <v>9</v>
      </c>
      <c r="D353" s="127">
        <v>38</v>
      </c>
      <c r="E353" s="128">
        <v>0.19400000000000001</v>
      </c>
      <c r="F353" s="167">
        <v>25</v>
      </c>
      <c r="G353" s="129" t="s">
        <v>734</v>
      </c>
      <c r="H353" s="56"/>
      <c r="I353" s="130">
        <v>168000</v>
      </c>
      <c r="J353" s="121"/>
      <c r="K353" s="122"/>
      <c r="L353" s="123"/>
      <c r="N353" s="124"/>
    </row>
    <row r="354" spans="1:14" ht="12.75" customHeight="1">
      <c r="A354" s="86" t="s">
        <v>41</v>
      </c>
      <c r="B354" s="126">
        <v>9</v>
      </c>
      <c r="C354" s="126">
        <v>10</v>
      </c>
      <c r="D354" s="127">
        <v>38</v>
      </c>
      <c r="E354" s="128">
        <v>0.19400000000000001</v>
      </c>
      <c r="F354" s="167">
        <v>25</v>
      </c>
      <c r="G354" s="129" t="s">
        <v>734</v>
      </c>
      <c r="H354" s="56"/>
      <c r="I354" s="130">
        <v>175000</v>
      </c>
      <c r="J354" s="121"/>
      <c r="K354" s="122"/>
      <c r="L354" s="123"/>
      <c r="N354" s="124"/>
    </row>
    <row r="355" spans="1:14" s="19" customFormat="1" ht="5.25" customHeight="1">
      <c r="A355" s="63"/>
      <c r="B355" s="64"/>
      <c r="C355" s="65"/>
      <c r="D355" s="66"/>
      <c r="E355" s="67"/>
      <c r="F355" s="66"/>
      <c r="G355" s="68"/>
      <c r="H355" s="69"/>
      <c r="I355" s="70"/>
      <c r="J355" s="43"/>
    </row>
    <row r="356" spans="1:14" s="19" customFormat="1" ht="36.75" customHeight="1">
      <c r="A356" s="105" t="s">
        <v>3</v>
      </c>
      <c r="B356" s="106"/>
      <c r="C356" s="106"/>
      <c r="D356" s="106"/>
      <c r="E356" s="106"/>
      <c r="F356" s="106"/>
      <c r="G356" s="106"/>
      <c r="H356" s="106"/>
      <c r="I356" s="107"/>
      <c r="J356" s="29"/>
    </row>
    <row r="357" spans="1:14" ht="18" customHeight="1">
      <c r="A357" s="862" t="s">
        <v>156</v>
      </c>
      <c r="B357" s="863"/>
      <c r="C357" s="863"/>
      <c r="D357" s="863"/>
      <c r="E357" s="863"/>
      <c r="F357" s="863"/>
      <c r="G357" s="863"/>
      <c r="H357" s="863"/>
      <c r="I357" s="181"/>
      <c r="J357" s="121"/>
      <c r="K357" s="122"/>
      <c r="L357" s="123"/>
      <c r="N357" s="124"/>
    </row>
    <row r="358" spans="1:14" ht="12.75" customHeight="1">
      <c r="A358" s="161" t="s">
        <v>195</v>
      </c>
      <c r="B358" s="183" t="s">
        <v>293</v>
      </c>
      <c r="C358" s="184"/>
      <c r="D358" s="184"/>
      <c r="E358" s="117">
        <v>1E-3</v>
      </c>
      <c r="F358" s="162">
        <v>0.28000000000000003</v>
      </c>
      <c r="G358" s="118" t="s">
        <v>734</v>
      </c>
      <c r="H358" s="162"/>
      <c r="I358" s="120">
        <v>14000</v>
      </c>
      <c r="J358" s="121"/>
      <c r="K358" s="122"/>
      <c r="L358" s="123"/>
    </row>
    <row r="359" spans="1:14" ht="12.75" customHeight="1">
      <c r="A359" s="86" t="s">
        <v>196</v>
      </c>
      <c r="B359" s="185" t="s">
        <v>293</v>
      </c>
      <c r="C359" s="186"/>
      <c r="D359" s="186"/>
      <c r="E359" s="128">
        <v>3.0000000000000001E-3</v>
      </c>
      <c r="F359" s="90">
        <v>0.6</v>
      </c>
      <c r="G359" s="129" t="s">
        <v>734</v>
      </c>
      <c r="H359" s="90"/>
      <c r="I359" s="130">
        <v>18000</v>
      </c>
      <c r="J359" s="121"/>
      <c r="K359" s="122"/>
      <c r="L359" s="123"/>
    </row>
    <row r="360" spans="1:14" ht="12.75" customHeight="1">
      <c r="A360" s="86" t="s">
        <v>197</v>
      </c>
      <c r="B360" s="185" t="s">
        <v>293</v>
      </c>
      <c r="C360" s="186"/>
      <c r="D360" s="186"/>
      <c r="E360" s="128">
        <v>3.0000000000000001E-3</v>
      </c>
      <c r="F360" s="90">
        <v>0.67</v>
      </c>
      <c r="G360" s="129" t="s">
        <v>734</v>
      </c>
      <c r="H360" s="90"/>
      <c r="I360" s="130">
        <v>31000</v>
      </c>
      <c r="J360" s="121"/>
      <c r="K360" s="122"/>
      <c r="L360" s="123"/>
    </row>
    <row r="361" spans="1:14" ht="12.75" customHeight="1">
      <c r="A361" s="86" t="s">
        <v>201</v>
      </c>
      <c r="B361" s="185" t="s">
        <v>293</v>
      </c>
      <c r="C361" s="186"/>
      <c r="D361" s="186"/>
      <c r="E361" s="128">
        <v>1.0999999999999999E-2</v>
      </c>
      <c r="F361" s="90">
        <v>1.5</v>
      </c>
      <c r="G361" s="129" t="s">
        <v>734</v>
      </c>
      <c r="H361" s="90"/>
      <c r="I361" s="130">
        <v>48000</v>
      </c>
      <c r="J361" s="121"/>
      <c r="K361" s="122"/>
      <c r="L361" s="123"/>
    </row>
    <row r="362" spans="1:14" ht="12.75" customHeight="1">
      <c r="A362" s="86" t="s">
        <v>202</v>
      </c>
      <c r="B362" s="185" t="s">
        <v>293</v>
      </c>
      <c r="C362" s="186"/>
      <c r="D362" s="186"/>
      <c r="E362" s="128"/>
      <c r="F362" s="90">
        <v>1.6</v>
      </c>
      <c r="G362" s="129" t="s">
        <v>734</v>
      </c>
      <c r="H362" s="90"/>
      <c r="I362" s="130">
        <v>51000</v>
      </c>
      <c r="J362" s="121"/>
      <c r="K362" s="122"/>
      <c r="L362" s="123"/>
    </row>
    <row r="363" spans="1:14" ht="18" customHeight="1">
      <c r="A363" s="862" t="s">
        <v>156</v>
      </c>
      <c r="B363" s="863"/>
      <c r="C363" s="863"/>
      <c r="D363" s="863"/>
      <c r="E363" s="863"/>
      <c r="F363" s="863"/>
      <c r="G363" s="863"/>
      <c r="H363" s="863"/>
      <c r="I363" s="181"/>
      <c r="J363" s="121"/>
      <c r="K363" s="122"/>
      <c r="L363" s="123"/>
      <c r="N363" s="124"/>
    </row>
    <row r="364" spans="1:14" ht="12.75" customHeight="1">
      <c r="A364" s="86" t="s">
        <v>1032</v>
      </c>
      <c r="B364" s="185" t="s">
        <v>293</v>
      </c>
      <c r="C364" s="186"/>
      <c r="D364" s="186"/>
      <c r="E364" s="128">
        <v>1E-3</v>
      </c>
      <c r="F364" s="90">
        <v>0.28000000000000003</v>
      </c>
      <c r="G364" s="129" t="s">
        <v>734</v>
      </c>
      <c r="H364" s="90"/>
      <c r="I364" s="130">
        <v>14000</v>
      </c>
      <c r="J364" s="121"/>
      <c r="K364" s="122"/>
      <c r="L364" s="123"/>
    </row>
    <row r="365" spans="1:14" ht="12.75" customHeight="1">
      <c r="A365" s="86" t="s">
        <v>1033</v>
      </c>
      <c r="B365" s="185" t="s">
        <v>293</v>
      </c>
      <c r="C365" s="186"/>
      <c r="D365" s="186"/>
      <c r="E365" s="128">
        <v>3.0000000000000001E-3</v>
      </c>
      <c r="F365" s="90">
        <v>0.6</v>
      </c>
      <c r="G365" s="129" t="s">
        <v>734</v>
      </c>
      <c r="H365" s="90"/>
      <c r="I365" s="130">
        <v>18000</v>
      </c>
      <c r="J365" s="121"/>
      <c r="K365" s="122"/>
      <c r="L365" s="123"/>
    </row>
    <row r="366" spans="1:14" ht="12.75" customHeight="1">
      <c r="A366" s="86" t="s">
        <v>1034</v>
      </c>
      <c r="B366" s="185" t="s">
        <v>293</v>
      </c>
      <c r="C366" s="186"/>
      <c r="D366" s="186"/>
      <c r="E366" s="128">
        <v>3.0000000000000001E-3</v>
      </c>
      <c r="F366" s="90">
        <v>0.67</v>
      </c>
      <c r="G366" s="129" t="s">
        <v>734</v>
      </c>
      <c r="H366" s="90"/>
      <c r="I366" s="130">
        <v>31000</v>
      </c>
      <c r="J366" s="121"/>
      <c r="K366" s="122"/>
      <c r="L366" s="123"/>
    </row>
    <row r="367" spans="1:14" ht="12.75" customHeight="1">
      <c r="A367" s="86" t="s">
        <v>1035</v>
      </c>
      <c r="B367" s="185" t="s">
        <v>293</v>
      </c>
      <c r="C367" s="186"/>
      <c r="D367" s="186"/>
      <c r="E367" s="128">
        <v>1.0999999999999999E-2</v>
      </c>
      <c r="F367" s="90">
        <v>1.5</v>
      </c>
      <c r="G367" s="129" t="s">
        <v>734</v>
      </c>
      <c r="H367" s="90"/>
      <c r="I367" s="130">
        <v>48000</v>
      </c>
      <c r="J367" s="121"/>
      <c r="K367" s="122"/>
      <c r="L367" s="123"/>
    </row>
    <row r="368" spans="1:14" ht="12.75" customHeight="1">
      <c r="A368" s="86" t="s">
        <v>1036</v>
      </c>
      <c r="B368" s="185" t="s">
        <v>293</v>
      </c>
      <c r="C368" s="186"/>
      <c r="D368" s="186"/>
      <c r="E368" s="128"/>
      <c r="F368" s="90"/>
      <c r="G368" s="129" t="s">
        <v>734</v>
      </c>
      <c r="H368" s="90"/>
      <c r="I368" s="130">
        <v>51000</v>
      </c>
      <c r="J368" s="121"/>
      <c r="K368" s="122"/>
      <c r="L368" s="123"/>
    </row>
    <row r="369" spans="1:14" ht="12.75" customHeight="1">
      <c r="A369" s="86" t="s">
        <v>1037</v>
      </c>
      <c r="B369" s="185" t="s">
        <v>293</v>
      </c>
      <c r="C369" s="186"/>
      <c r="D369" s="186"/>
      <c r="E369" s="128">
        <v>2.3E-2</v>
      </c>
      <c r="F369" s="90">
        <v>3.1</v>
      </c>
      <c r="G369" s="129" t="s">
        <v>734</v>
      </c>
      <c r="H369" s="90"/>
      <c r="I369" s="130">
        <v>64000</v>
      </c>
      <c r="J369" s="121"/>
      <c r="K369" s="122"/>
      <c r="L369" s="123"/>
    </row>
    <row r="370" spans="1:14" ht="12.75" customHeight="1">
      <c r="A370" s="86" t="s">
        <v>1038</v>
      </c>
      <c r="B370" s="185" t="s">
        <v>293</v>
      </c>
      <c r="C370" s="186"/>
      <c r="D370" s="186"/>
      <c r="E370" s="128"/>
      <c r="F370" s="90"/>
      <c r="G370" s="129" t="s">
        <v>734</v>
      </c>
      <c r="H370" s="90"/>
      <c r="I370" s="130">
        <v>83000</v>
      </c>
      <c r="J370" s="121"/>
      <c r="K370" s="122"/>
      <c r="L370" s="123"/>
    </row>
    <row r="371" spans="1:14" ht="18" customHeight="1">
      <c r="A371" s="862" t="s">
        <v>285</v>
      </c>
      <c r="B371" s="863"/>
      <c r="C371" s="863"/>
      <c r="D371" s="863"/>
      <c r="E371" s="863"/>
      <c r="F371" s="863"/>
      <c r="G371" s="863"/>
      <c r="H371" s="863"/>
      <c r="I371" s="181"/>
      <c r="J371" s="121"/>
      <c r="K371" s="122"/>
      <c r="L371" s="123"/>
      <c r="N371" s="124"/>
    </row>
    <row r="372" spans="1:14" ht="13.5" customHeight="1">
      <c r="A372" s="86" t="s">
        <v>198</v>
      </c>
      <c r="B372" s="185" t="s">
        <v>87</v>
      </c>
      <c r="C372" s="186"/>
      <c r="D372" s="186"/>
      <c r="E372" s="128">
        <v>7.0000000000000001E-3</v>
      </c>
      <c r="F372" s="152">
        <v>1.5</v>
      </c>
      <c r="G372" s="129" t="s">
        <v>734</v>
      </c>
      <c r="H372" s="90"/>
      <c r="I372" s="130">
        <v>38000</v>
      </c>
      <c r="J372" s="121"/>
      <c r="K372" s="122"/>
      <c r="L372" s="123"/>
    </row>
    <row r="373" spans="1:14" ht="13.5" customHeight="1">
      <c r="A373" s="86" t="s">
        <v>199</v>
      </c>
      <c r="B373" s="185" t="s">
        <v>89</v>
      </c>
      <c r="C373" s="186"/>
      <c r="D373" s="186"/>
      <c r="E373" s="128">
        <v>1.6E-2</v>
      </c>
      <c r="F373" s="152">
        <v>3.4</v>
      </c>
      <c r="G373" s="129" t="s">
        <v>734</v>
      </c>
      <c r="H373" s="90"/>
      <c r="I373" s="130">
        <v>66000</v>
      </c>
      <c r="J373" s="121"/>
      <c r="K373" s="122"/>
      <c r="L373" s="123"/>
    </row>
    <row r="374" spans="1:14" ht="13.5" customHeight="1">
      <c r="A374" s="86" t="s">
        <v>203</v>
      </c>
      <c r="B374" s="185" t="s">
        <v>91</v>
      </c>
      <c r="C374" s="186"/>
      <c r="D374" s="186"/>
      <c r="E374" s="128">
        <v>1.4E-2</v>
      </c>
      <c r="F374" s="152">
        <v>3.4</v>
      </c>
      <c r="G374" s="129" t="s">
        <v>734</v>
      </c>
      <c r="H374" s="90"/>
      <c r="I374" s="130">
        <v>123000</v>
      </c>
      <c r="J374" s="121"/>
      <c r="K374" s="122"/>
      <c r="L374" s="123"/>
    </row>
    <row r="375" spans="1:14" ht="18" customHeight="1">
      <c r="A375" s="862" t="s">
        <v>286</v>
      </c>
      <c r="B375" s="863"/>
      <c r="C375" s="863"/>
      <c r="D375" s="863"/>
      <c r="E375" s="863"/>
      <c r="F375" s="863"/>
      <c r="G375" s="863"/>
      <c r="H375" s="863"/>
      <c r="I375" s="181"/>
      <c r="J375" s="121"/>
      <c r="K375" s="122"/>
      <c r="L375" s="123"/>
      <c r="N375" s="124"/>
    </row>
    <row r="376" spans="1:14" ht="13.5" customHeight="1">
      <c r="A376" s="86" t="s">
        <v>243</v>
      </c>
      <c r="B376" s="185" t="s">
        <v>87</v>
      </c>
      <c r="C376" s="186"/>
      <c r="D376" s="186"/>
      <c r="E376" s="128"/>
      <c r="F376" s="152">
        <v>2</v>
      </c>
      <c r="G376" s="129" t="s">
        <v>734</v>
      </c>
      <c r="H376" s="90"/>
      <c r="I376" s="130">
        <v>84000</v>
      </c>
      <c r="J376" s="121"/>
      <c r="K376" s="122"/>
      <c r="L376" s="123"/>
    </row>
    <row r="377" spans="1:14" ht="13.5" customHeight="1">
      <c r="A377" s="86" t="s">
        <v>244</v>
      </c>
      <c r="B377" s="185" t="s">
        <v>89</v>
      </c>
      <c r="C377" s="186"/>
      <c r="D377" s="186"/>
      <c r="E377" s="128"/>
      <c r="F377" s="152">
        <v>4.3</v>
      </c>
      <c r="G377" s="129" t="s">
        <v>734</v>
      </c>
      <c r="H377" s="90"/>
      <c r="I377" s="130">
        <v>144000</v>
      </c>
      <c r="J377" s="121"/>
      <c r="K377" s="122"/>
      <c r="L377" s="123"/>
    </row>
    <row r="378" spans="1:14" ht="18" customHeight="1">
      <c r="A378" s="862" t="s">
        <v>156</v>
      </c>
      <c r="B378" s="863"/>
      <c r="C378" s="863"/>
      <c r="D378" s="863"/>
      <c r="E378" s="863"/>
      <c r="F378" s="863"/>
      <c r="G378" s="863"/>
      <c r="H378" s="863"/>
      <c r="I378" s="181"/>
      <c r="J378" s="121"/>
      <c r="K378" s="122"/>
      <c r="L378" s="123"/>
      <c r="N378" s="124"/>
    </row>
    <row r="379" spans="1:14" ht="14.25" customHeight="1">
      <c r="A379" s="86" t="s">
        <v>128</v>
      </c>
      <c r="B379" s="185" t="s">
        <v>293</v>
      </c>
      <c r="C379" s="186"/>
      <c r="D379" s="186"/>
      <c r="E379" s="128">
        <v>1E-3</v>
      </c>
      <c r="F379" s="152">
        <v>0.6</v>
      </c>
      <c r="G379" s="129" t="s">
        <v>734</v>
      </c>
      <c r="H379" s="90"/>
      <c r="I379" s="130">
        <v>18000</v>
      </c>
      <c r="J379" s="121"/>
      <c r="K379" s="122"/>
      <c r="L379" s="123"/>
    </row>
    <row r="380" spans="1:14" ht="13.5" customHeight="1">
      <c r="A380" s="182" t="s">
        <v>86</v>
      </c>
      <c r="B380" s="185" t="s">
        <v>293</v>
      </c>
      <c r="C380" s="187"/>
      <c r="D380" s="187"/>
      <c r="E380" s="128">
        <v>0.01</v>
      </c>
      <c r="F380" s="170">
        <v>2.5</v>
      </c>
      <c r="G380" s="129" t="s">
        <v>734</v>
      </c>
      <c r="H380" s="56"/>
      <c r="I380" s="130">
        <v>41000</v>
      </c>
      <c r="J380" s="121"/>
      <c r="K380" s="122"/>
      <c r="L380" s="123"/>
    </row>
    <row r="381" spans="1:14" ht="18" customHeight="1">
      <c r="A381" s="862" t="s">
        <v>285</v>
      </c>
      <c r="B381" s="863"/>
      <c r="C381" s="863"/>
      <c r="D381" s="863"/>
      <c r="E381" s="863"/>
      <c r="F381" s="863"/>
      <c r="G381" s="863"/>
      <c r="H381" s="863"/>
      <c r="I381" s="181"/>
      <c r="J381" s="121"/>
      <c r="K381" s="122"/>
      <c r="L381" s="123"/>
      <c r="N381" s="124"/>
    </row>
    <row r="382" spans="1:14" ht="13.5" customHeight="1">
      <c r="A382" s="188" t="s">
        <v>88</v>
      </c>
      <c r="B382" s="182" t="s">
        <v>89</v>
      </c>
      <c r="C382" s="186"/>
      <c r="D382" s="186"/>
      <c r="E382" s="128">
        <v>1.6E-2</v>
      </c>
      <c r="F382" s="170">
        <v>3.4</v>
      </c>
      <c r="G382" s="129" t="s">
        <v>734</v>
      </c>
      <c r="H382" s="56"/>
      <c r="I382" s="130">
        <v>54000</v>
      </c>
      <c r="J382" s="121"/>
      <c r="K382" s="122"/>
      <c r="L382" s="123"/>
    </row>
    <row r="383" spans="1:14" ht="13.5" customHeight="1">
      <c r="A383" s="86" t="s">
        <v>129</v>
      </c>
      <c r="B383" s="185" t="s">
        <v>89</v>
      </c>
      <c r="C383" s="186"/>
      <c r="D383" s="186"/>
      <c r="E383" s="128">
        <v>1.6E-2</v>
      </c>
      <c r="F383" s="152">
        <v>3.4</v>
      </c>
      <c r="G383" s="129" t="s">
        <v>734</v>
      </c>
      <c r="H383" s="90"/>
      <c r="I383" s="130">
        <v>64000</v>
      </c>
      <c r="J383" s="121"/>
      <c r="K383" s="122"/>
      <c r="L383" s="123"/>
    </row>
    <row r="384" spans="1:14" ht="13.5" customHeight="1">
      <c r="A384" s="86" t="s">
        <v>90</v>
      </c>
      <c r="B384" s="185" t="s">
        <v>91</v>
      </c>
      <c r="C384" s="186"/>
      <c r="D384" s="186"/>
      <c r="E384" s="128">
        <v>2.1999999999999999E-2</v>
      </c>
      <c r="F384" s="152">
        <v>5.8</v>
      </c>
      <c r="G384" s="129" t="s">
        <v>734</v>
      </c>
      <c r="H384" s="90"/>
      <c r="I384" s="130">
        <v>106000</v>
      </c>
      <c r="J384" s="121"/>
      <c r="K384" s="122"/>
      <c r="L384" s="123"/>
    </row>
    <row r="385" spans="1:14" ht="43.95" customHeight="1">
      <c r="A385" s="862" t="s">
        <v>564</v>
      </c>
      <c r="B385" s="863"/>
      <c r="C385" s="863"/>
      <c r="D385" s="863"/>
      <c r="E385" s="863"/>
      <c r="F385" s="863"/>
      <c r="G385" s="863"/>
      <c r="H385" s="863"/>
      <c r="I385" s="181"/>
      <c r="J385" s="121"/>
      <c r="K385" s="122"/>
      <c r="L385" s="123"/>
      <c r="N385" s="124"/>
    </row>
    <row r="386" spans="1:14" ht="13.5" customHeight="1">
      <c r="A386" s="86" t="s">
        <v>538</v>
      </c>
      <c r="B386" s="189" t="s">
        <v>561</v>
      </c>
      <c r="C386" s="189"/>
      <c r="D386" s="189"/>
      <c r="E386" s="128">
        <v>3.0000000000000001E-3</v>
      </c>
      <c r="F386" s="126">
        <v>0.8</v>
      </c>
      <c r="G386" s="129" t="s">
        <v>734</v>
      </c>
      <c r="H386" s="56"/>
      <c r="I386" s="130">
        <v>9000</v>
      </c>
      <c r="J386" s="121"/>
      <c r="K386" s="122"/>
      <c r="L386" s="123"/>
      <c r="N386" s="124"/>
    </row>
    <row r="387" spans="1:14" ht="13.5" customHeight="1">
      <c r="A387" s="86" t="s">
        <v>539</v>
      </c>
      <c r="B387" s="189" t="s">
        <v>561</v>
      </c>
      <c r="C387" s="189"/>
      <c r="D387" s="189"/>
      <c r="E387" s="128">
        <v>4.0000000000000001E-3</v>
      </c>
      <c r="F387" s="126">
        <v>1.2</v>
      </c>
      <c r="G387" s="129" t="s">
        <v>734</v>
      </c>
      <c r="H387" s="56"/>
      <c r="I387" s="130">
        <v>21000</v>
      </c>
      <c r="J387" s="121"/>
      <c r="K387" s="122"/>
      <c r="L387" s="123"/>
      <c r="N387" s="124"/>
    </row>
    <row r="388" spans="1:14" ht="13.5" customHeight="1">
      <c r="A388" s="86" t="s">
        <v>540</v>
      </c>
      <c r="B388" s="189" t="s">
        <v>561</v>
      </c>
      <c r="C388" s="189"/>
      <c r="D388" s="189"/>
      <c r="E388" s="128">
        <v>8.9999999999999993E-3</v>
      </c>
      <c r="F388" s="126">
        <v>1.2</v>
      </c>
      <c r="G388" s="129" t="s">
        <v>734</v>
      </c>
      <c r="H388" s="56"/>
      <c r="I388" s="130">
        <v>39000</v>
      </c>
      <c r="J388" s="121"/>
      <c r="K388" s="122"/>
      <c r="L388" s="123"/>
      <c r="N388" s="124"/>
    </row>
    <row r="389" spans="1:14" ht="13.5" customHeight="1">
      <c r="A389" s="86" t="s">
        <v>541</v>
      </c>
      <c r="B389" s="189" t="s">
        <v>561</v>
      </c>
      <c r="C389" s="189"/>
      <c r="D389" s="189"/>
      <c r="E389" s="128">
        <v>1.4E-2</v>
      </c>
      <c r="F389" s="126">
        <v>2.6</v>
      </c>
      <c r="G389" s="129" t="s">
        <v>734</v>
      </c>
      <c r="H389" s="56"/>
      <c r="I389" s="130">
        <v>51000</v>
      </c>
      <c r="J389" s="121"/>
      <c r="K389" s="122"/>
      <c r="L389" s="123"/>
      <c r="N389" s="124"/>
    </row>
    <row r="390" spans="1:14" ht="13.5" customHeight="1">
      <c r="A390" s="86" t="s">
        <v>542</v>
      </c>
      <c r="B390" s="189" t="s">
        <v>561</v>
      </c>
      <c r="C390" s="189"/>
      <c r="D390" s="189"/>
      <c r="E390" s="128">
        <v>2.1999999999999999E-2</v>
      </c>
      <c r="F390" s="126">
        <v>3.8</v>
      </c>
      <c r="G390" s="129" t="s">
        <v>734</v>
      </c>
      <c r="H390" s="56"/>
      <c r="I390" s="130">
        <v>75000</v>
      </c>
      <c r="J390" s="121"/>
      <c r="K390" s="122"/>
      <c r="L390" s="123"/>
      <c r="N390" s="124"/>
    </row>
    <row r="391" spans="1:14" ht="46.2" customHeight="1">
      <c r="A391" s="862" t="s">
        <v>565</v>
      </c>
      <c r="B391" s="863"/>
      <c r="C391" s="863"/>
      <c r="D391" s="863"/>
      <c r="E391" s="863"/>
      <c r="F391" s="863"/>
      <c r="G391" s="863"/>
      <c r="H391" s="863"/>
      <c r="I391" s="181"/>
      <c r="J391" s="121"/>
      <c r="K391" s="122"/>
      <c r="L391" s="123"/>
      <c r="N391" s="124"/>
    </row>
    <row r="392" spans="1:14" ht="14.25" customHeight="1">
      <c r="A392" s="86" t="s">
        <v>543</v>
      </c>
      <c r="B392" s="189" t="s">
        <v>562</v>
      </c>
      <c r="C392" s="189"/>
      <c r="D392" s="189"/>
      <c r="E392" s="128">
        <v>1.7000000000000001E-2</v>
      </c>
      <c r="F392" s="126">
        <v>3.7</v>
      </c>
      <c r="G392" s="129" t="s">
        <v>734</v>
      </c>
      <c r="H392" s="56"/>
      <c r="I392" s="130">
        <v>89000</v>
      </c>
      <c r="J392" s="121"/>
      <c r="K392" s="122"/>
      <c r="L392" s="123"/>
      <c r="N392" s="124"/>
    </row>
    <row r="393" spans="1:14" ht="14.25" customHeight="1">
      <c r="A393" s="86" t="s">
        <v>544</v>
      </c>
      <c r="B393" s="189" t="s">
        <v>563</v>
      </c>
      <c r="C393" s="189"/>
      <c r="D393" s="189"/>
      <c r="E393" s="128">
        <v>0.03</v>
      </c>
      <c r="F393" s="126">
        <v>6.1</v>
      </c>
      <c r="G393" s="129" t="s">
        <v>734</v>
      </c>
      <c r="H393" s="56"/>
      <c r="I393" s="130">
        <v>163000</v>
      </c>
      <c r="J393" s="121"/>
      <c r="K393" s="122"/>
      <c r="L393" s="123"/>
      <c r="N393" s="124"/>
    </row>
    <row r="394" spans="1:14" ht="18" customHeight="1">
      <c r="A394" s="862" t="s">
        <v>442</v>
      </c>
      <c r="B394" s="863"/>
      <c r="C394" s="863"/>
      <c r="D394" s="863"/>
      <c r="E394" s="863"/>
      <c r="F394" s="863"/>
      <c r="G394" s="863"/>
      <c r="H394" s="863"/>
      <c r="I394" s="181"/>
      <c r="J394" s="121"/>
      <c r="K394" s="122"/>
      <c r="L394" s="123"/>
    </row>
    <row r="395" spans="1:14" ht="15" customHeight="1">
      <c r="A395" s="86" t="s">
        <v>133</v>
      </c>
      <c r="B395" s="182" t="s">
        <v>134</v>
      </c>
      <c r="C395" s="190"/>
      <c r="D395" s="190"/>
      <c r="E395" s="128">
        <v>2E-3</v>
      </c>
      <c r="F395" s="170">
        <v>0.25</v>
      </c>
      <c r="G395" s="129" t="s">
        <v>734</v>
      </c>
      <c r="H395" s="90"/>
      <c r="I395" s="130">
        <v>6200</v>
      </c>
      <c r="J395" s="121"/>
      <c r="K395" s="122"/>
      <c r="L395" s="123"/>
    </row>
    <row r="396" spans="1:14" ht="15" customHeight="1">
      <c r="A396" s="86" t="s">
        <v>245</v>
      </c>
      <c r="B396" s="182" t="s">
        <v>134</v>
      </c>
      <c r="C396" s="190"/>
      <c r="D396" s="190"/>
      <c r="E396" s="128">
        <v>1E-3</v>
      </c>
      <c r="F396" s="170">
        <v>0.25</v>
      </c>
      <c r="G396" s="129" t="s">
        <v>734</v>
      </c>
      <c r="H396" s="90"/>
      <c r="I396" s="130">
        <v>14500</v>
      </c>
      <c r="J396" s="121"/>
      <c r="K396" s="122"/>
      <c r="L396" s="123"/>
    </row>
    <row r="397" spans="1:14" ht="27.75" customHeight="1">
      <c r="A397" s="86" t="s">
        <v>84</v>
      </c>
      <c r="B397" s="856" t="s">
        <v>450</v>
      </c>
      <c r="C397" s="856"/>
      <c r="D397" s="856"/>
      <c r="E397" s="128">
        <v>2E-3</v>
      </c>
      <c r="F397" s="170">
        <v>0.25</v>
      </c>
      <c r="G397" s="129" t="s">
        <v>734</v>
      </c>
      <c r="H397" s="90"/>
      <c r="I397" s="130">
        <v>29000</v>
      </c>
      <c r="J397" s="121"/>
      <c r="K397" s="122"/>
      <c r="L397" s="123"/>
    </row>
    <row r="398" spans="1:14" ht="48.6" customHeight="1">
      <c r="A398" s="86" t="s">
        <v>1154</v>
      </c>
      <c r="B398" s="857" t="s">
        <v>1155</v>
      </c>
      <c r="C398" s="857"/>
      <c r="D398" s="857"/>
      <c r="E398" s="128">
        <v>2E-3</v>
      </c>
      <c r="F398" s="170">
        <v>0.8</v>
      </c>
      <c r="G398" s="129" t="s">
        <v>734</v>
      </c>
      <c r="H398" s="90"/>
      <c r="I398" s="130">
        <v>307000</v>
      </c>
      <c r="J398" s="121"/>
      <c r="K398" s="122"/>
      <c r="L398" s="123"/>
    </row>
    <row r="399" spans="1:14" ht="45.6" customHeight="1">
      <c r="A399" s="86" t="s">
        <v>204</v>
      </c>
      <c r="B399" s="857" t="s">
        <v>537</v>
      </c>
      <c r="C399" s="857"/>
      <c r="D399" s="857"/>
      <c r="E399" s="128">
        <v>3.0000000000000001E-3</v>
      </c>
      <c r="F399" s="170">
        <v>0.87</v>
      </c>
      <c r="G399" s="129" t="s">
        <v>734</v>
      </c>
      <c r="H399" s="90"/>
      <c r="I399" s="130">
        <v>109000</v>
      </c>
      <c r="J399" s="121"/>
      <c r="K399" s="122"/>
      <c r="L399" s="123"/>
    </row>
    <row r="400" spans="1:14" ht="55.5" customHeight="1">
      <c r="A400" s="86" t="s">
        <v>536</v>
      </c>
      <c r="B400" s="857" t="s">
        <v>758</v>
      </c>
      <c r="C400" s="857"/>
      <c r="D400" s="857"/>
      <c r="E400" s="128">
        <v>3.0000000000000001E-3</v>
      </c>
      <c r="F400" s="170">
        <v>0.87</v>
      </c>
      <c r="G400" s="129" t="s">
        <v>734</v>
      </c>
      <c r="H400" s="90"/>
      <c r="I400" s="130">
        <v>114000</v>
      </c>
      <c r="J400" s="121"/>
      <c r="K400" s="122"/>
      <c r="L400" s="123"/>
    </row>
    <row r="401" spans="1:12" ht="39.75" customHeight="1">
      <c r="A401" s="86" t="s">
        <v>242</v>
      </c>
      <c r="B401" s="857" t="s">
        <v>755</v>
      </c>
      <c r="C401" s="857"/>
      <c r="D401" s="857"/>
      <c r="E401" s="128">
        <v>2E-3</v>
      </c>
      <c r="F401" s="170">
        <v>0.8</v>
      </c>
      <c r="G401" s="129" t="s">
        <v>734</v>
      </c>
      <c r="H401" s="90"/>
      <c r="I401" s="130">
        <v>389000</v>
      </c>
      <c r="J401" s="121"/>
      <c r="K401" s="122"/>
      <c r="L401" s="123"/>
    </row>
    <row r="402" spans="1:12" ht="35.25" customHeight="1">
      <c r="A402" s="86" t="s">
        <v>1162</v>
      </c>
      <c r="B402" s="857" t="s">
        <v>756</v>
      </c>
      <c r="C402" s="857"/>
      <c r="D402" s="857"/>
      <c r="E402" s="128">
        <v>1.0999999999999999E-2</v>
      </c>
      <c r="F402" s="170">
        <v>1.8</v>
      </c>
      <c r="G402" s="129" t="s">
        <v>734</v>
      </c>
      <c r="H402" s="90"/>
      <c r="I402" s="130">
        <v>1294000</v>
      </c>
      <c r="J402" s="121"/>
      <c r="K402" s="122"/>
      <c r="L402" s="123"/>
    </row>
    <row r="403" spans="1:12" ht="35.25" customHeight="1">
      <c r="A403" s="86" t="s">
        <v>982</v>
      </c>
      <c r="B403" s="857" t="s">
        <v>983</v>
      </c>
      <c r="C403" s="857"/>
      <c r="D403" s="857"/>
      <c r="E403" s="128">
        <v>2E-3</v>
      </c>
      <c r="F403" s="170">
        <v>0.8</v>
      </c>
      <c r="G403" s="129" t="s">
        <v>734</v>
      </c>
      <c r="H403" s="90"/>
      <c r="I403" s="130">
        <v>348000</v>
      </c>
      <c r="J403" s="121"/>
      <c r="K403" s="122"/>
      <c r="L403" s="123"/>
    </row>
    <row r="404" spans="1:12" ht="19.5" customHeight="1">
      <c r="A404" s="86" t="s">
        <v>452</v>
      </c>
      <c r="B404" s="86" t="s">
        <v>757</v>
      </c>
      <c r="C404" s="166"/>
      <c r="D404" s="166"/>
      <c r="E404" s="128"/>
      <c r="F404" s="170"/>
      <c r="G404" s="129" t="s">
        <v>734</v>
      </c>
      <c r="H404" s="90"/>
      <c r="I404" s="130">
        <v>85000</v>
      </c>
      <c r="J404" s="121"/>
      <c r="K404" s="122"/>
      <c r="L404" s="123"/>
    </row>
    <row r="405" spans="1:12" ht="18.75" customHeight="1">
      <c r="A405" s="86" t="s">
        <v>742</v>
      </c>
      <c r="B405" s="857" t="s">
        <v>443</v>
      </c>
      <c r="C405" s="857"/>
      <c r="D405" s="857"/>
      <c r="E405" s="128"/>
      <c r="F405" s="170"/>
      <c r="G405" s="129" t="s">
        <v>734</v>
      </c>
      <c r="H405" s="90"/>
      <c r="I405" s="130">
        <v>123000</v>
      </c>
      <c r="J405" s="121"/>
      <c r="K405" s="122"/>
      <c r="L405" s="123"/>
    </row>
    <row r="406" spans="1:12" ht="15" customHeight="1">
      <c r="A406" s="125" t="s">
        <v>95</v>
      </c>
      <c r="B406" s="182" t="s">
        <v>0</v>
      </c>
      <c r="C406" s="190"/>
      <c r="D406" s="190"/>
      <c r="E406" s="128">
        <v>3.0000000000000001E-3</v>
      </c>
      <c r="F406" s="170">
        <v>0.2</v>
      </c>
      <c r="G406" s="129" t="s">
        <v>734</v>
      </c>
      <c r="H406" s="90"/>
      <c r="I406" s="130">
        <v>25000</v>
      </c>
      <c r="J406" s="121"/>
      <c r="K406" s="122"/>
      <c r="L406" s="123"/>
    </row>
    <row r="407" spans="1:12" ht="27.75" customHeight="1">
      <c r="A407" s="125" t="s">
        <v>435</v>
      </c>
      <c r="B407" s="856" t="s">
        <v>439</v>
      </c>
      <c r="C407" s="856"/>
      <c r="D407" s="856"/>
      <c r="E407" s="128"/>
      <c r="F407" s="170"/>
      <c r="G407" s="129" t="s">
        <v>734</v>
      </c>
      <c r="H407" s="90"/>
      <c r="I407" s="130">
        <v>25000</v>
      </c>
      <c r="J407" s="121"/>
      <c r="K407" s="122"/>
      <c r="L407" s="123"/>
    </row>
    <row r="408" spans="1:12" ht="25.5" customHeight="1">
      <c r="A408" s="125" t="s">
        <v>94</v>
      </c>
      <c r="B408" s="856" t="s">
        <v>191</v>
      </c>
      <c r="C408" s="856"/>
      <c r="D408" s="856"/>
      <c r="E408" s="128">
        <v>1E-3</v>
      </c>
      <c r="F408" s="170">
        <v>0.2</v>
      </c>
      <c r="G408" s="129" t="s">
        <v>734</v>
      </c>
      <c r="H408" s="90"/>
      <c r="I408" s="130">
        <v>49000</v>
      </c>
      <c r="J408" s="121"/>
      <c r="K408" s="122"/>
      <c r="L408" s="123"/>
    </row>
    <row r="409" spans="1:12" ht="25.5" customHeight="1">
      <c r="A409" s="125" t="s">
        <v>730</v>
      </c>
      <c r="B409" s="856" t="s">
        <v>1140</v>
      </c>
      <c r="C409" s="856"/>
      <c r="D409" s="856"/>
      <c r="E409" s="128"/>
      <c r="F409" s="170"/>
      <c r="G409" s="129" t="s">
        <v>734</v>
      </c>
      <c r="H409" s="90"/>
      <c r="I409" s="130">
        <v>21000</v>
      </c>
      <c r="J409" s="121"/>
      <c r="K409" s="122"/>
      <c r="L409" s="123"/>
    </row>
    <row r="410" spans="1:12" ht="25.5" customHeight="1">
      <c r="A410" s="125" t="s">
        <v>731</v>
      </c>
      <c r="B410" s="856" t="s">
        <v>439</v>
      </c>
      <c r="C410" s="856"/>
      <c r="D410" s="856"/>
      <c r="E410" s="128"/>
      <c r="F410" s="170"/>
      <c r="G410" s="129" t="s">
        <v>734</v>
      </c>
      <c r="H410" s="90"/>
      <c r="I410" s="130">
        <v>29000</v>
      </c>
      <c r="J410" s="121"/>
      <c r="K410" s="122"/>
      <c r="L410" s="123"/>
    </row>
    <row r="411" spans="1:12" ht="25.5" customHeight="1">
      <c r="A411" s="125" t="s">
        <v>783</v>
      </c>
      <c r="B411" s="856" t="s">
        <v>1141</v>
      </c>
      <c r="C411" s="856"/>
      <c r="D411" s="856"/>
      <c r="E411" s="128">
        <v>1E-3</v>
      </c>
      <c r="F411" s="170">
        <v>0.2</v>
      </c>
      <c r="G411" s="129" t="s">
        <v>734</v>
      </c>
      <c r="H411" s="90"/>
      <c r="I411" s="130">
        <v>38000</v>
      </c>
      <c r="J411" s="121"/>
      <c r="K411" s="122"/>
      <c r="L411" s="123"/>
    </row>
    <row r="412" spans="1:12" ht="36" customHeight="1">
      <c r="A412" s="125" t="s">
        <v>1045</v>
      </c>
      <c r="B412" s="857" t="s">
        <v>1044</v>
      </c>
      <c r="C412" s="857"/>
      <c r="D412" s="857"/>
      <c r="E412" s="128"/>
      <c r="F412" s="170">
        <v>0.2</v>
      </c>
      <c r="G412" s="129" t="s">
        <v>734</v>
      </c>
      <c r="H412" s="90"/>
      <c r="I412" s="130">
        <v>9900</v>
      </c>
      <c r="J412" s="121"/>
      <c r="K412" s="122"/>
      <c r="L412" s="123"/>
    </row>
    <row r="413" spans="1:12" ht="28.5" customHeight="1">
      <c r="A413" s="125" t="s">
        <v>257</v>
      </c>
      <c r="B413" s="856" t="s">
        <v>258</v>
      </c>
      <c r="C413" s="856"/>
      <c r="D413" s="856"/>
      <c r="E413" s="128">
        <v>4.0000000000000001E-3</v>
      </c>
      <c r="F413" s="170">
        <v>1.5</v>
      </c>
      <c r="G413" s="129" t="s">
        <v>734</v>
      </c>
      <c r="H413" s="90"/>
      <c r="I413" s="130">
        <v>48000</v>
      </c>
      <c r="J413" s="121"/>
      <c r="K413" s="122"/>
      <c r="L413" s="123"/>
    </row>
    <row r="414" spans="1:12" ht="18" customHeight="1">
      <c r="A414" s="862" t="s">
        <v>753</v>
      </c>
      <c r="B414" s="863"/>
      <c r="C414" s="863"/>
      <c r="D414" s="863"/>
      <c r="E414" s="863"/>
      <c r="F414" s="863"/>
      <c r="G414" s="863"/>
      <c r="H414" s="863"/>
      <c r="I414" s="181"/>
      <c r="J414" s="121"/>
      <c r="K414" s="122"/>
      <c r="L414" s="123"/>
    </row>
    <row r="415" spans="1:12" ht="26.25" customHeight="1">
      <c r="A415" s="86" t="s">
        <v>417</v>
      </c>
      <c r="B415" s="857" t="s">
        <v>420</v>
      </c>
      <c r="C415" s="857"/>
      <c r="D415" s="857"/>
      <c r="E415" s="128"/>
      <c r="F415" s="170">
        <v>0.12</v>
      </c>
      <c r="G415" s="129" t="s">
        <v>734</v>
      </c>
      <c r="H415" s="90"/>
      <c r="I415" s="130">
        <v>9000</v>
      </c>
      <c r="J415" s="121"/>
      <c r="K415" s="122"/>
      <c r="L415" s="123"/>
    </row>
    <row r="416" spans="1:12" ht="63.6" customHeight="1">
      <c r="A416" s="86" t="s">
        <v>645</v>
      </c>
      <c r="B416" s="857" t="s">
        <v>560</v>
      </c>
      <c r="C416" s="857"/>
      <c r="D416" s="857"/>
      <c r="E416" s="128">
        <v>1E-3</v>
      </c>
      <c r="F416" s="170">
        <v>0.12</v>
      </c>
      <c r="G416" s="129" t="s">
        <v>734</v>
      </c>
      <c r="H416" s="90"/>
      <c r="I416" s="130">
        <v>10000</v>
      </c>
      <c r="J416" s="121"/>
      <c r="K416" s="122"/>
      <c r="L416" s="123"/>
    </row>
    <row r="417" spans="1:12" ht="81" customHeight="1">
      <c r="A417" s="86" t="s">
        <v>418</v>
      </c>
      <c r="B417" s="857" t="s">
        <v>421</v>
      </c>
      <c r="C417" s="857"/>
      <c r="D417" s="857"/>
      <c r="E417" s="128">
        <v>1E-3</v>
      </c>
      <c r="F417" s="170">
        <v>0.22</v>
      </c>
      <c r="G417" s="129" t="s">
        <v>734</v>
      </c>
      <c r="H417" s="90"/>
      <c r="I417" s="130">
        <v>20000</v>
      </c>
      <c r="J417" s="121"/>
      <c r="K417" s="122"/>
      <c r="L417" s="123"/>
    </row>
    <row r="418" spans="1:12" ht="106.95" customHeight="1">
      <c r="A418" s="86" t="s">
        <v>419</v>
      </c>
      <c r="B418" s="857" t="s">
        <v>737</v>
      </c>
      <c r="C418" s="857"/>
      <c r="D418" s="857"/>
      <c r="E418" s="128">
        <v>1E-3</v>
      </c>
      <c r="F418" s="170">
        <v>0.26</v>
      </c>
      <c r="G418" s="129" t="s">
        <v>734</v>
      </c>
      <c r="H418" s="90"/>
      <c r="I418" s="130">
        <v>51000</v>
      </c>
      <c r="J418" s="121"/>
      <c r="K418" s="122"/>
      <c r="L418" s="123"/>
    </row>
    <row r="419" spans="1:12" ht="37.950000000000003" customHeight="1">
      <c r="A419" s="86" t="s">
        <v>437</v>
      </c>
      <c r="B419" s="857" t="s">
        <v>438</v>
      </c>
      <c r="C419" s="857"/>
      <c r="D419" s="857"/>
      <c r="E419" s="128"/>
      <c r="F419" s="170"/>
      <c r="G419" s="129" t="s">
        <v>734</v>
      </c>
      <c r="H419" s="90"/>
      <c r="I419" s="130">
        <v>26000</v>
      </c>
      <c r="J419" s="121"/>
      <c r="K419" s="122"/>
      <c r="L419" s="123"/>
    </row>
    <row r="420" spans="1:12" ht="18" customHeight="1">
      <c r="A420" s="862" t="s">
        <v>85</v>
      </c>
      <c r="B420" s="863"/>
      <c r="C420" s="863"/>
      <c r="D420" s="863"/>
      <c r="E420" s="863"/>
      <c r="F420" s="863"/>
      <c r="G420" s="863"/>
      <c r="H420" s="863"/>
      <c r="I420" s="181"/>
      <c r="J420" s="121"/>
      <c r="K420" s="122"/>
      <c r="L420" s="123"/>
    </row>
    <row r="421" spans="1:12" ht="26.25" customHeight="1">
      <c r="A421" s="86" t="s">
        <v>117</v>
      </c>
      <c r="B421" s="857" t="s">
        <v>303</v>
      </c>
      <c r="C421" s="857"/>
      <c r="D421" s="857"/>
      <c r="E421" s="128">
        <v>2.1999999999999999E-2</v>
      </c>
      <c r="F421" s="126">
        <v>5</v>
      </c>
      <c r="G421" s="129" t="s">
        <v>734</v>
      </c>
      <c r="H421" s="101"/>
      <c r="I421" s="130">
        <v>1075000</v>
      </c>
      <c r="J421" s="121"/>
      <c r="K421" s="122"/>
      <c r="L421" s="123"/>
    </row>
    <row r="422" spans="1:12" ht="28.2" customHeight="1">
      <c r="A422" s="86" t="s">
        <v>118</v>
      </c>
      <c r="B422" s="864" t="s">
        <v>304</v>
      </c>
      <c r="C422" s="865"/>
      <c r="D422" s="866"/>
      <c r="E422" s="128">
        <v>2E-3</v>
      </c>
      <c r="F422" s="126">
        <v>0.3</v>
      </c>
      <c r="G422" s="129" t="s">
        <v>734</v>
      </c>
      <c r="H422" s="101"/>
      <c r="I422" s="130">
        <v>718000</v>
      </c>
      <c r="J422" s="121"/>
      <c r="K422" s="122"/>
      <c r="L422" s="123"/>
    </row>
    <row r="423" spans="1:12" ht="13.5" customHeight="1">
      <c r="A423" s="86" t="s">
        <v>116</v>
      </c>
      <c r="B423" s="864" t="s">
        <v>300</v>
      </c>
      <c r="C423" s="867"/>
      <c r="D423" s="868"/>
      <c r="E423" s="128">
        <v>7.4999999999999997E-2</v>
      </c>
      <c r="F423" s="191">
        <v>5</v>
      </c>
      <c r="G423" s="129" t="s">
        <v>734</v>
      </c>
      <c r="H423" s="101"/>
      <c r="I423" s="130">
        <v>716000</v>
      </c>
      <c r="J423" s="121"/>
      <c r="K423" s="122"/>
      <c r="L423" s="123"/>
    </row>
    <row r="424" spans="1:12" ht="13.5" customHeight="1">
      <c r="A424" s="86" t="s">
        <v>1152</v>
      </c>
      <c r="B424" s="864" t="s">
        <v>301</v>
      </c>
      <c r="C424" s="867"/>
      <c r="D424" s="868"/>
      <c r="E424" s="128">
        <v>1.6E-2</v>
      </c>
      <c r="F424" s="191">
        <v>5.5</v>
      </c>
      <c r="G424" s="129" t="s">
        <v>734</v>
      </c>
      <c r="H424" s="101"/>
      <c r="I424" s="130">
        <v>1185000</v>
      </c>
      <c r="J424" s="121"/>
      <c r="K424" s="122"/>
      <c r="L424" s="123"/>
    </row>
    <row r="425" spans="1:12" ht="13.5" customHeight="1">
      <c r="A425" s="86" t="s">
        <v>127</v>
      </c>
      <c r="B425" s="864" t="s">
        <v>302</v>
      </c>
      <c r="C425" s="867"/>
      <c r="D425" s="868"/>
      <c r="E425" s="128">
        <v>2E-3</v>
      </c>
      <c r="F425" s="191">
        <v>1.8</v>
      </c>
      <c r="G425" s="129" t="s">
        <v>734</v>
      </c>
      <c r="H425" s="101"/>
      <c r="I425" s="130">
        <v>716000</v>
      </c>
      <c r="J425" s="121"/>
      <c r="K425" s="122"/>
      <c r="L425" s="123"/>
    </row>
    <row r="426" spans="1:12" ht="25.5" customHeight="1">
      <c r="A426" s="86" t="s">
        <v>157</v>
      </c>
      <c r="B426" s="857" t="s">
        <v>441</v>
      </c>
      <c r="C426" s="857"/>
      <c r="D426" s="857"/>
      <c r="E426" s="128">
        <v>7.4999999999999997E-2</v>
      </c>
      <c r="F426" s="191">
        <v>5.5</v>
      </c>
      <c r="G426" s="129" t="s">
        <v>734</v>
      </c>
      <c r="H426" s="101"/>
      <c r="I426" s="130">
        <v>114000</v>
      </c>
      <c r="J426" s="121"/>
      <c r="K426" s="122"/>
      <c r="L426" s="123"/>
    </row>
    <row r="427" spans="1:12" ht="25.5" customHeight="1">
      <c r="A427" s="86" t="s">
        <v>1159</v>
      </c>
      <c r="B427" s="857" t="s">
        <v>738</v>
      </c>
      <c r="C427" s="857"/>
      <c r="D427" s="857"/>
      <c r="E427" s="128">
        <v>2E-3</v>
      </c>
      <c r="F427" s="191">
        <v>0.8</v>
      </c>
      <c r="G427" s="129" t="s">
        <v>734</v>
      </c>
      <c r="H427" s="101"/>
      <c r="I427" s="130">
        <v>1118000</v>
      </c>
      <c r="J427" s="121"/>
      <c r="K427" s="122"/>
      <c r="L427" s="123"/>
    </row>
    <row r="428" spans="1:12" ht="26.25" customHeight="1">
      <c r="A428" s="86" t="s">
        <v>1160</v>
      </c>
      <c r="B428" s="857" t="s">
        <v>298</v>
      </c>
      <c r="C428" s="857"/>
      <c r="D428" s="857"/>
      <c r="E428" s="128">
        <v>1.6E-2</v>
      </c>
      <c r="F428" s="191">
        <v>3.4</v>
      </c>
      <c r="G428" s="129" t="s">
        <v>734</v>
      </c>
      <c r="H428" s="101"/>
      <c r="I428" s="130">
        <v>1118000</v>
      </c>
      <c r="J428" s="121"/>
      <c r="K428" s="122"/>
      <c r="L428" s="123"/>
    </row>
    <row r="429" spans="1:12" ht="26.25" customHeight="1">
      <c r="A429" s="86" t="s">
        <v>436</v>
      </c>
      <c r="B429" s="857" t="s">
        <v>440</v>
      </c>
      <c r="C429" s="857"/>
      <c r="D429" s="857"/>
      <c r="E429" s="128"/>
      <c r="F429" s="191"/>
      <c r="G429" s="129" t="s">
        <v>734</v>
      </c>
      <c r="H429" s="101"/>
      <c r="I429" s="130">
        <v>89000</v>
      </c>
      <c r="J429" s="121"/>
      <c r="K429" s="122"/>
      <c r="L429" s="123"/>
    </row>
    <row r="430" spans="1:12" ht="25.2" customHeight="1">
      <c r="A430" s="86" t="s">
        <v>297</v>
      </c>
      <c r="B430" s="857" t="s">
        <v>299</v>
      </c>
      <c r="C430" s="857"/>
      <c r="D430" s="857"/>
      <c r="E430" s="128">
        <v>2E-3</v>
      </c>
      <c r="F430" s="191">
        <v>0.2</v>
      </c>
      <c r="G430" s="129" t="s">
        <v>734</v>
      </c>
      <c r="H430" s="101"/>
      <c r="I430" s="130">
        <v>897000</v>
      </c>
      <c r="J430" s="121"/>
      <c r="K430" s="122"/>
      <c r="L430" s="123"/>
    </row>
    <row r="431" spans="1:12" ht="51" customHeight="1">
      <c r="A431" s="86" t="s">
        <v>1161</v>
      </c>
      <c r="B431" s="857" t="s">
        <v>2211</v>
      </c>
      <c r="C431" s="857"/>
      <c r="D431" s="857"/>
      <c r="E431" s="128">
        <v>4.0000000000000001E-3</v>
      </c>
      <c r="F431" s="170">
        <v>3.6</v>
      </c>
      <c r="G431" s="129" t="s">
        <v>734</v>
      </c>
      <c r="H431" s="101"/>
      <c r="I431" s="130">
        <v>1045000</v>
      </c>
      <c r="J431" s="121"/>
      <c r="K431" s="122"/>
      <c r="L431" s="123"/>
    </row>
    <row r="432" spans="1:12" ht="18" customHeight="1">
      <c r="A432" s="862" t="s">
        <v>93</v>
      </c>
      <c r="B432" s="863"/>
      <c r="C432" s="863"/>
      <c r="D432" s="863"/>
      <c r="E432" s="863"/>
      <c r="F432" s="863"/>
      <c r="G432" s="863"/>
      <c r="H432" s="863"/>
      <c r="I432" s="181"/>
      <c r="J432" s="121"/>
      <c r="K432" s="122"/>
      <c r="L432" s="123"/>
    </row>
    <row r="433" spans="1:14" ht="34.950000000000003" customHeight="1">
      <c r="A433" s="192" t="s">
        <v>534</v>
      </c>
      <c r="B433" s="857" t="s">
        <v>314</v>
      </c>
      <c r="C433" s="857"/>
      <c r="D433" s="857"/>
      <c r="E433" s="128">
        <v>4.9000000000000002E-2</v>
      </c>
      <c r="F433" s="191">
        <v>11.4</v>
      </c>
      <c r="G433" s="193" t="s">
        <v>734</v>
      </c>
      <c r="H433" s="90"/>
      <c r="I433" s="130">
        <v>90000</v>
      </c>
      <c r="J433" s="121"/>
      <c r="K433" s="122"/>
      <c r="L433" s="123"/>
    </row>
    <row r="434" spans="1:14" ht="34.950000000000003" customHeight="1">
      <c r="A434" s="192" t="s">
        <v>647</v>
      </c>
      <c r="B434" s="857" t="s">
        <v>729</v>
      </c>
      <c r="C434" s="857"/>
      <c r="D434" s="857"/>
      <c r="E434" s="128">
        <v>4.3999999999999997E-2</v>
      </c>
      <c r="F434" s="191">
        <v>8.6</v>
      </c>
      <c r="G434" s="193" t="s">
        <v>734</v>
      </c>
      <c r="H434" s="90"/>
      <c r="I434" s="130">
        <v>90000</v>
      </c>
      <c r="J434" s="121"/>
      <c r="K434" s="122"/>
      <c r="L434" s="123"/>
    </row>
    <row r="435" spans="1:14" ht="34.950000000000003" customHeight="1">
      <c r="A435" s="192" t="s">
        <v>648</v>
      </c>
      <c r="B435" s="857" t="s">
        <v>315</v>
      </c>
      <c r="C435" s="857"/>
      <c r="D435" s="857"/>
      <c r="E435" s="128">
        <v>4.3999999999999997E-2</v>
      </c>
      <c r="F435" s="191">
        <v>8.6</v>
      </c>
      <c r="G435" s="193" t="s">
        <v>734</v>
      </c>
      <c r="H435" s="90"/>
      <c r="I435" s="130">
        <v>100000</v>
      </c>
      <c r="J435" s="121"/>
      <c r="K435" s="122"/>
      <c r="L435" s="123"/>
    </row>
    <row r="436" spans="1:14" ht="34.950000000000003" customHeight="1">
      <c r="A436" s="192" t="s">
        <v>649</v>
      </c>
      <c r="B436" s="857" t="s">
        <v>316</v>
      </c>
      <c r="C436" s="857"/>
      <c r="D436" s="857"/>
      <c r="E436" s="128">
        <v>4.3999999999999997E-2</v>
      </c>
      <c r="F436" s="191">
        <v>8.8000000000000007</v>
      </c>
      <c r="G436" s="193" t="s">
        <v>734</v>
      </c>
      <c r="H436" s="90"/>
      <c r="I436" s="130">
        <v>114000</v>
      </c>
      <c r="J436" s="121"/>
      <c r="K436" s="122"/>
      <c r="L436" s="123"/>
    </row>
    <row r="437" spans="1:14" ht="34.950000000000003" customHeight="1">
      <c r="A437" s="192" t="s">
        <v>650</v>
      </c>
      <c r="B437" s="857" t="s">
        <v>317</v>
      </c>
      <c r="C437" s="857"/>
      <c r="D437" s="857"/>
      <c r="E437" s="128">
        <v>4.3999999999999997E-2</v>
      </c>
      <c r="F437" s="191">
        <v>8.9</v>
      </c>
      <c r="G437" s="193" t="s">
        <v>734</v>
      </c>
      <c r="H437" s="90"/>
      <c r="I437" s="130">
        <v>123000</v>
      </c>
      <c r="J437" s="121"/>
      <c r="K437" s="122"/>
      <c r="L437" s="123"/>
    </row>
    <row r="438" spans="1:14" ht="34.950000000000003" customHeight="1">
      <c r="A438" s="166" t="s">
        <v>1135</v>
      </c>
      <c r="B438" s="857" t="s">
        <v>1134</v>
      </c>
      <c r="C438" s="857"/>
      <c r="D438" s="857"/>
      <c r="E438" s="128">
        <v>8.1000000000000003E-2</v>
      </c>
      <c r="F438" s="170">
        <v>16</v>
      </c>
      <c r="G438" s="193" t="s">
        <v>734</v>
      </c>
      <c r="H438" s="194"/>
      <c r="I438" s="130">
        <v>170000</v>
      </c>
      <c r="J438" s="121"/>
      <c r="K438" s="122"/>
      <c r="L438" s="123"/>
    </row>
    <row r="439" spans="1:14" ht="34.950000000000003" customHeight="1">
      <c r="A439" s="166" t="s">
        <v>1136</v>
      </c>
      <c r="B439" s="857" t="s">
        <v>1133</v>
      </c>
      <c r="C439" s="857"/>
      <c r="D439" s="857"/>
      <c r="E439" s="128">
        <v>8.1000000000000003E-2</v>
      </c>
      <c r="F439" s="170">
        <v>18</v>
      </c>
      <c r="G439" s="193" t="s">
        <v>734</v>
      </c>
      <c r="H439" s="194"/>
      <c r="I439" s="130">
        <v>230000</v>
      </c>
      <c r="J439" s="121"/>
      <c r="K439" s="122"/>
      <c r="L439" s="123"/>
    </row>
    <row r="440" spans="1:14" ht="34.950000000000003" customHeight="1">
      <c r="A440" s="192" t="s">
        <v>724</v>
      </c>
      <c r="B440" s="857" t="s">
        <v>729</v>
      </c>
      <c r="C440" s="857"/>
      <c r="D440" s="857"/>
      <c r="E440" s="128">
        <v>4.3999999999999997E-2</v>
      </c>
      <c r="F440" s="191">
        <v>8.3000000000000007</v>
      </c>
      <c r="G440" s="193" t="s">
        <v>734</v>
      </c>
      <c r="H440" s="90"/>
      <c r="I440" s="130">
        <v>90000</v>
      </c>
      <c r="J440" s="121"/>
      <c r="K440" s="122"/>
      <c r="L440" s="123"/>
    </row>
    <row r="441" spans="1:14" ht="34.950000000000003" customHeight="1">
      <c r="A441" s="192" t="s">
        <v>725</v>
      </c>
      <c r="B441" s="857" t="s">
        <v>315</v>
      </c>
      <c r="C441" s="857"/>
      <c r="D441" s="857"/>
      <c r="E441" s="128">
        <v>4.3999999999999997E-2</v>
      </c>
      <c r="F441" s="191">
        <v>8.3000000000000007</v>
      </c>
      <c r="G441" s="193" t="s">
        <v>734</v>
      </c>
      <c r="H441" s="90"/>
      <c r="I441" s="130">
        <v>100000</v>
      </c>
      <c r="J441" s="121"/>
      <c r="K441" s="122"/>
      <c r="L441" s="123"/>
    </row>
    <row r="442" spans="1:14" ht="34.950000000000003" customHeight="1">
      <c r="A442" s="192" t="s">
        <v>726</v>
      </c>
      <c r="B442" s="857" t="s">
        <v>316</v>
      </c>
      <c r="C442" s="857"/>
      <c r="D442" s="857"/>
      <c r="E442" s="128">
        <v>4.3999999999999997E-2</v>
      </c>
      <c r="F442" s="191">
        <v>8.3000000000000007</v>
      </c>
      <c r="G442" s="193" t="s">
        <v>734</v>
      </c>
      <c r="H442" s="90"/>
      <c r="I442" s="130">
        <v>114000</v>
      </c>
      <c r="J442" s="121"/>
      <c r="K442" s="122"/>
      <c r="L442" s="123"/>
    </row>
    <row r="443" spans="1:14" ht="34.950000000000003" customHeight="1">
      <c r="A443" s="192" t="s">
        <v>727</v>
      </c>
      <c r="B443" s="857" t="s">
        <v>317</v>
      </c>
      <c r="C443" s="857"/>
      <c r="D443" s="857"/>
      <c r="E443" s="128">
        <v>4.3999999999999997E-2</v>
      </c>
      <c r="F443" s="191">
        <v>8.3000000000000007</v>
      </c>
      <c r="G443" s="193" t="s">
        <v>734</v>
      </c>
      <c r="H443" s="90"/>
      <c r="I443" s="130">
        <v>123000</v>
      </c>
      <c r="J443" s="121"/>
      <c r="K443" s="122"/>
      <c r="L443" s="123"/>
    </row>
    <row r="444" spans="1:14" ht="27.75" customHeight="1">
      <c r="A444" s="858" t="s">
        <v>422</v>
      </c>
      <c r="B444" s="859"/>
      <c r="C444" s="859"/>
      <c r="D444" s="859"/>
      <c r="E444" s="859"/>
      <c r="F444" s="859"/>
      <c r="G444" s="859"/>
      <c r="H444" s="859"/>
      <c r="I444" s="181"/>
      <c r="J444" s="121"/>
      <c r="K444" s="122"/>
      <c r="L444" s="123"/>
      <c r="N444" s="124"/>
    </row>
    <row r="445" spans="1:14" ht="15" customHeight="1">
      <c r="A445" s="86" t="s">
        <v>423</v>
      </c>
      <c r="B445" s="185" t="s">
        <v>424</v>
      </c>
      <c r="C445" s="186"/>
      <c r="D445" s="186"/>
      <c r="E445" s="128"/>
      <c r="F445" s="152">
        <v>0.3</v>
      </c>
      <c r="G445" s="195" t="s">
        <v>734</v>
      </c>
      <c r="H445" s="90"/>
      <c r="I445" s="130">
        <v>9000</v>
      </c>
      <c r="J445" s="121"/>
      <c r="K445" s="122"/>
      <c r="L445" s="123"/>
    </row>
    <row r="446" spans="1:14" ht="15" customHeight="1">
      <c r="A446" s="86" t="s">
        <v>425</v>
      </c>
      <c r="B446" s="185" t="s">
        <v>426</v>
      </c>
      <c r="C446" s="186"/>
      <c r="D446" s="186"/>
      <c r="E446" s="128"/>
      <c r="F446" s="152">
        <v>0.5</v>
      </c>
      <c r="G446" s="195" t="s">
        <v>734</v>
      </c>
      <c r="H446" s="90"/>
      <c r="I446" s="130">
        <v>15000</v>
      </c>
      <c r="J446" s="121"/>
      <c r="K446" s="122"/>
      <c r="L446" s="123"/>
    </row>
    <row r="447" spans="1:14" ht="15" customHeight="1">
      <c r="A447" s="86" t="s">
        <v>427</v>
      </c>
      <c r="B447" s="185" t="s">
        <v>428</v>
      </c>
      <c r="C447" s="186"/>
      <c r="D447" s="186"/>
      <c r="E447" s="128"/>
      <c r="F447" s="152">
        <v>0.7</v>
      </c>
      <c r="G447" s="195" t="s">
        <v>734</v>
      </c>
      <c r="H447" s="90"/>
      <c r="I447" s="130">
        <v>21000</v>
      </c>
      <c r="J447" s="121"/>
      <c r="K447" s="122"/>
      <c r="L447" s="123"/>
    </row>
    <row r="448" spans="1:14" ht="15" customHeight="1">
      <c r="A448" s="86" t="s">
        <v>429</v>
      </c>
      <c r="B448" s="185" t="s">
        <v>430</v>
      </c>
      <c r="C448" s="186"/>
      <c r="D448" s="186"/>
      <c r="E448" s="128"/>
      <c r="F448" s="152">
        <v>0.9</v>
      </c>
      <c r="G448" s="195" t="s">
        <v>734</v>
      </c>
      <c r="H448" s="90"/>
      <c r="I448" s="130">
        <v>23000</v>
      </c>
      <c r="J448" s="121"/>
      <c r="K448" s="122"/>
      <c r="L448" s="123"/>
    </row>
    <row r="449" spans="1:12" ht="18" customHeight="1">
      <c r="A449" s="860" t="s">
        <v>4</v>
      </c>
      <c r="B449" s="861"/>
      <c r="C449" s="861"/>
      <c r="D449" s="861"/>
      <c r="E449" s="861"/>
      <c r="F449" s="861"/>
      <c r="G449" s="861"/>
      <c r="H449" s="861"/>
      <c r="I449" s="181"/>
      <c r="J449" s="121"/>
      <c r="K449" s="122"/>
      <c r="L449" s="123"/>
    </row>
    <row r="450" spans="1:12" ht="37.950000000000003" customHeight="1">
      <c r="A450" s="86" t="s">
        <v>265</v>
      </c>
      <c r="B450" s="856" t="s">
        <v>761</v>
      </c>
      <c r="C450" s="856"/>
      <c r="D450" s="856"/>
      <c r="E450" s="128">
        <v>2E-3</v>
      </c>
      <c r="F450" s="191">
        <v>0.2</v>
      </c>
      <c r="G450" s="195" t="s">
        <v>734</v>
      </c>
      <c r="H450" s="90"/>
      <c r="I450" s="130">
        <v>106000</v>
      </c>
      <c r="J450" s="121"/>
      <c r="K450" s="122"/>
      <c r="L450" s="123"/>
    </row>
    <row r="451" spans="1:12" ht="34.950000000000003" customHeight="1">
      <c r="A451" s="86" t="s">
        <v>431</v>
      </c>
      <c r="B451" s="856" t="s">
        <v>432</v>
      </c>
      <c r="C451" s="856"/>
      <c r="D451" s="856"/>
      <c r="E451" s="128">
        <v>2E-3</v>
      </c>
      <c r="F451" s="191">
        <v>0.12</v>
      </c>
      <c r="G451" s="195" t="s">
        <v>734</v>
      </c>
      <c r="H451" s="90"/>
      <c r="I451" s="130">
        <v>30000</v>
      </c>
      <c r="J451" s="121"/>
      <c r="K451" s="122"/>
      <c r="L451" s="123"/>
    </row>
    <row r="452" spans="1:12">
      <c r="A452" s="196"/>
    </row>
  </sheetData>
  <mergeCells count="110">
    <mergeCell ref="H5:H6"/>
    <mergeCell ref="I5:I6"/>
    <mergeCell ref="A8:H8"/>
    <mergeCell ref="A23:H23"/>
    <mergeCell ref="A38:H38"/>
    <mergeCell ref="A63:H63"/>
    <mergeCell ref="A5:A6"/>
    <mergeCell ref="B5:C5"/>
    <mergeCell ref="D5:D6"/>
    <mergeCell ref="E5:E6"/>
    <mergeCell ref="F5:F6"/>
    <mergeCell ref="G5:G6"/>
    <mergeCell ref="B131:D131"/>
    <mergeCell ref="B132:D132"/>
    <mergeCell ref="A133:H133"/>
    <mergeCell ref="B143:D143"/>
    <mergeCell ref="B144:D144"/>
    <mergeCell ref="A145:H145"/>
    <mergeCell ref="A72:H72"/>
    <mergeCell ref="A75:H75"/>
    <mergeCell ref="A103:H103"/>
    <mergeCell ref="A109:H109"/>
    <mergeCell ref="B116:D116"/>
    <mergeCell ref="A117:H117"/>
    <mergeCell ref="A205:H205"/>
    <mergeCell ref="B212:D212"/>
    <mergeCell ref="A213:H213"/>
    <mergeCell ref="B227:D227"/>
    <mergeCell ref="B228:D228"/>
    <mergeCell ref="A229:H229"/>
    <mergeCell ref="B154:D154"/>
    <mergeCell ref="A155:H155"/>
    <mergeCell ref="A167:H167"/>
    <mergeCell ref="A178:H178"/>
    <mergeCell ref="A183:H183"/>
    <mergeCell ref="A193:H193"/>
    <mergeCell ref="A277:H277"/>
    <mergeCell ref="A286:H286"/>
    <mergeCell ref="A296:H296"/>
    <mergeCell ref="A307:H307"/>
    <mergeCell ref="A316:H316"/>
    <mergeCell ref="A325:H325"/>
    <mergeCell ref="B239:D239"/>
    <mergeCell ref="B240:D240"/>
    <mergeCell ref="A241:H241"/>
    <mergeCell ref="B250:D250"/>
    <mergeCell ref="A251:H251"/>
    <mergeCell ref="A263:H263"/>
    <mergeCell ref="A371:H371"/>
    <mergeCell ref="A375:H375"/>
    <mergeCell ref="A378:H378"/>
    <mergeCell ref="A381:H381"/>
    <mergeCell ref="A385:H385"/>
    <mergeCell ref="A391:H391"/>
    <mergeCell ref="A336:H336"/>
    <mergeCell ref="A338:H338"/>
    <mergeCell ref="A343:H343"/>
    <mergeCell ref="A345:H345"/>
    <mergeCell ref="A357:H357"/>
    <mergeCell ref="A363:H363"/>
    <mergeCell ref="B402:D402"/>
    <mergeCell ref="B403:D403"/>
    <mergeCell ref="B405:D405"/>
    <mergeCell ref="B407:D407"/>
    <mergeCell ref="B408:D408"/>
    <mergeCell ref="B409:D409"/>
    <mergeCell ref="A394:H394"/>
    <mergeCell ref="B397:D397"/>
    <mergeCell ref="B398:D398"/>
    <mergeCell ref="B399:D399"/>
    <mergeCell ref="B400:D400"/>
    <mergeCell ref="B401:D401"/>
    <mergeCell ref="B416:D416"/>
    <mergeCell ref="B417:D417"/>
    <mergeCell ref="B418:D418"/>
    <mergeCell ref="B419:D419"/>
    <mergeCell ref="A420:H420"/>
    <mergeCell ref="B421:D421"/>
    <mergeCell ref="B410:D410"/>
    <mergeCell ref="B411:D411"/>
    <mergeCell ref="B412:D412"/>
    <mergeCell ref="B413:D413"/>
    <mergeCell ref="A414:H414"/>
    <mergeCell ref="B415:D415"/>
    <mergeCell ref="B428:D428"/>
    <mergeCell ref="B429:D429"/>
    <mergeCell ref="B430:D430"/>
    <mergeCell ref="B431:D431"/>
    <mergeCell ref="A432:H432"/>
    <mergeCell ref="B433:D433"/>
    <mergeCell ref="B422:D422"/>
    <mergeCell ref="B423:D423"/>
    <mergeCell ref="B424:D424"/>
    <mergeCell ref="B425:D425"/>
    <mergeCell ref="B426:D426"/>
    <mergeCell ref="B427:D427"/>
    <mergeCell ref="B450:D450"/>
    <mergeCell ref="B451:D451"/>
    <mergeCell ref="B440:D440"/>
    <mergeCell ref="B441:D441"/>
    <mergeCell ref="B442:D442"/>
    <mergeCell ref="B443:D443"/>
    <mergeCell ref="A444:H444"/>
    <mergeCell ref="A449:H449"/>
    <mergeCell ref="B434:D434"/>
    <mergeCell ref="B435:D435"/>
    <mergeCell ref="B436:D436"/>
    <mergeCell ref="B437:D437"/>
    <mergeCell ref="B438:D438"/>
    <mergeCell ref="B439:D439"/>
  </mergeCells>
  <hyperlinks>
    <hyperlink ref="A8:H8" r:id="rId1" display="Полноразмерные блоки V6 модульного исполнения" xr:uid="{700C4B0C-C860-4C94-A108-7749468ABEA7}"/>
    <hyperlink ref="A23:H23" r:id="rId2" display="Полноразмерные блоки V6 индивидуального исполнения" xr:uid="{52F10F10-D21C-4EAF-BC87-B869B12BEEEC}"/>
    <hyperlink ref="A38:H38" r:id="rId3" display="Блоки V6R 3-х трубные, модульного исполнения" xr:uid="{450DCF56-16EE-40E6-A92E-5D984D0C1286}"/>
    <hyperlink ref="A53:H53" r:id="rId4" display="Блоки V6-i Side Discharge с боковым выбросом воздуха индивидуального исполнения" xr:uid="{274D1B3E-9255-4BD3-B0C0-B3734EC4A9AE}"/>
    <hyperlink ref="A59" r:id="rId5" xr:uid="{C823B868-D1CC-4211-AA8C-BE85B81A3911}"/>
    <hyperlink ref="A63" r:id="rId6" xr:uid="{061C4476-7EB7-40C3-AC9F-5ED6DA9D911F}"/>
    <hyperlink ref="A72:H72" r:id="rId7" display="Блоки VCpro с боковым выбросом воздуха индивидуального исполнения, только охлаждение" xr:uid="{41DF535F-6098-4A7A-8472-7E5A96E4F568}"/>
    <hyperlink ref="A75:H75" r:id="rId8" display="Полноразмерные блоки VCpro модульного исполнения, только охлаждение" xr:uid="{560949E3-7F11-4D6C-95E1-FB19DA85408D}"/>
    <hyperlink ref="A103:H103" r:id="rId9" display="Блоки V4+W  c водяным охлаждением конденсатора" xr:uid="{CDB96322-E729-49D5-A9ED-DBD93F83F8E1}"/>
    <hyperlink ref="A109:H109" r:id="rId10" display="Кассетные компактные четырехпоточные (AC)" xr:uid="{2605D7DD-B54A-41F9-A67E-2107BC1D9EED}"/>
    <hyperlink ref="A117:H117" r:id="rId11" display="Кассетные полноразмерные четырехпоточные (AC)" xr:uid="{52E6849D-BE64-4F5D-9437-E97FF9B6436E}"/>
    <hyperlink ref="A133:H133" r:id="rId12" display="Кассетные однопоточные (AC)" xr:uid="{563A9F9D-FB28-46D1-A227-0CDC3D46D50A}"/>
    <hyperlink ref="A145:H145" r:id="rId13" display="Кассетные двухпоточные (AC)" xr:uid="{B50BA79E-2E78-4C17-91E2-D4A26219E4A3}"/>
    <hyperlink ref="A155:H155" r:id="rId14" display="Канальные средненапорные (10-30-50 Па, АС)" xr:uid="{231B828E-C9F6-493D-9C58-0FEEFD68E2D6}"/>
    <hyperlink ref="A178:H178" r:id="rId15" display="Канальные высоконапорные (до 400 Па, АС)" xr:uid="{93C9413A-ED9F-483C-A41B-E5B9213AEB83}"/>
    <hyperlink ref="A167:H167" r:id="rId16" display="Канальные высоконапорные (50-100-150 Па, АС)" xr:uid="{41067D98-0B70-4B6E-910B-F84DF7A78AE3}"/>
    <hyperlink ref="A183:H183" r:id="rId17" display="Настенные (АС)" xr:uid="{9A8E496D-4AB9-4C6D-A9EC-ABC342CA2B88}"/>
    <hyperlink ref="A193:H193" r:id="rId18" display="Напольно-потолочные (АС)" xr:uid="{D890855F-FDDA-44D5-9D7B-ED8EC679BFEB}"/>
    <hyperlink ref="A205:H205" r:id="rId19" display="Кассетные компактные четырехпоточные (DC)" xr:uid="{6329408D-9974-40C2-B476-D3D5F3A43824}"/>
    <hyperlink ref="A213:H213" r:id="rId20" display="Кассетные полноразмерные четырехпоточные (DC)" xr:uid="{B2D96D48-2FB9-4AF5-B7AF-96647D2C994B}"/>
    <hyperlink ref="A229:H229" r:id="rId21" display="Кассетные однопоточные (DC)" xr:uid="{2E716DE0-D58F-4717-BA5F-7D935126B099}"/>
    <hyperlink ref="A241:H241" r:id="rId22" display="Кассетные двухпоточные (DC)" xr:uid="{730038BB-1E70-4E9E-84A6-3B059D951E3A}"/>
    <hyperlink ref="A251:H251" r:id="rId23" display="Канальные средненапорные (50-100-150 Па, DC)" xr:uid="{6459A35C-DF85-4D98-A6C6-776097041CC3}"/>
    <hyperlink ref="A263:H263" r:id="rId24" display="Канальные высоконапорные (до 400 Па, DC)" xr:uid="{2F198B92-8344-408E-91F6-26EEA124FD7F}"/>
    <hyperlink ref="A277:H277" r:id="rId25" display="Канальные со 100% притоком воздуха (до 400 Па, DC) " xr:uid="{81DE796B-72C5-42A6-B36D-6B5D2A9CC354}"/>
    <hyperlink ref="A286:H286" r:id="rId26" display="Настенные (DC)" xr:uid="{321A43DF-755D-493F-AA9A-BD05D5940C2B}"/>
    <hyperlink ref="A296:H296" r:id="rId27" display="Напольно-потолочные (DC)" xr:uid="{D1982A4D-2C6E-441F-96F4-086D1B3BAF8D}"/>
    <hyperlink ref="A307:H307" r:id="rId28" display="Напольные в корпусе с фронтальным забором воздуха (DC)" xr:uid="{7AF07816-4ED4-4933-9CBF-4A60D98653E2}"/>
    <hyperlink ref="A316:H316" r:id="rId29" display="Напольные в корпусе с нижним забором воздуха (DC)" xr:uid="{AD6C08E7-FCA2-4F8C-9BD0-36696549FB4B}"/>
    <hyperlink ref="A325:H325" r:id="rId30" display="Напольные бескорпусные (DC)" xr:uid="{EC3E1FB5-621E-44DA-BD73-38B64232B85C}"/>
  </hyperlinks>
  <pageMargins left="0.74803149606299213" right="0.74803149606299213" top="0.98425196850393704" bottom="0.98425196850393704" header="0.51181102362204722" footer="0.51181102362204722"/>
  <pageSetup paperSize="9" scale="52" fitToHeight="0" orientation="portrait" r:id="rId31"/>
  <headerFooter alignWithMargins="0"/>
  <drawing r:id="rId3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15EE14-ED9B-4982-8319-7EFA30AD2AD1}">
  <sheetPr>
    <tabColor theme="3" tint="-0.499984740745262"/>
    <pageSetUpPr fitToPage="1"/>
  </sheetPr>
  <dimension ref="A1:N122"/>
  <sheetViews>
    <sheetView showGridLines="0" zoomScaleNormal="100" zoomScaleSheetLayoutView="100" workbookViewId="0">
      <pane xSplit="1" ySplit="6" topLeftCell="B7" activePane="bottomRight" state="frozen"/>
      <selection pane="topRight" activeCell="C1" sqref="C1"/>
      <selection pane="bottomLeft" activeCell="A9" sqref="A9"/>
      <selection pane="bottomRight"/>
    </sheetView>
  </sheetViews>
  <sheetFormatPr defaultColWidth="9.109375" defaultRowHeight="11.4"/>
  <cols>
    <col min="1" max="1" width="34.44140625" style="36" customWidth="1"/>
    <col min="2" max="3" width="10.33203125" style="197" customWidth="1"/>
    <col min="4" max="4" width="11.33203125" style="197" customWidth="1"/>
    <col min="5" max="5" width="15.109375" style="197" customWidth="1"/>
    <col min="6" max="6" width="6.88671875" style="197" customWidth="1"/>
    <col min="7" max="7" width="15.88671875" style="198" customWidth="1"/>
    <col min="8" max="8" width="9.5546875" style="199" customWidth="1"/>
    <col min="9" max="9" width="13.109375" style="200" customWidth="1"/>
    <col min="10" max="11" width="13" style="200" customWidth="1"/>
    <col min="12" max="16384" width="9.109375" style="36"/>
  </cols>
  <sheetData>
    <row r="1" spans="1:14" s="19" customFormat="1" ht="13.2">
      <c r="B1" s="20"/>
      <c r="C1" s="20"/>
      <c r="D1" s="20"/>
      <c r="E1" s="20"/>
      <c r="F1" s="20"/>
      <c r="G1" s="21"/>
      <c r="H1" s="21" t="s">
        <v>56</v>
      </c>
      <c r="I1" s="22">
        <f>SUMPRODUCT(E:E,H:H)</f>
        <v>0</v>
      </c>
      <c r="J1" s="23"/>
    </row>
    <row r="2" spans="1:14" s="19" customFormat="1" ht="13.2">
      <c r="B2" s="20"/>
      <c r="C2" s="20"/>
      <c r="D2" s="20"/>
      <c r="E2" s="20"/>
      <c r="F2" s="20"/>
      <c r="G2" s="21"/>
      <c r="H2" s="21" t="s">
        <v>57</v>
      </c>
      <c r="I2" s="24">
        <f>SUMPRODUCT(F:F,H:H)</f>
        <v>0</v>
      </c>
      <c r="J2" s="23"/>
    </row>
    <row r="3" spans="1:14" s="19" customFormat="1" ht="10.199999999999999">
      <c r="B3" s="20"/>
      <c r="C3" s="20"/>
      <c r="D3" s="20"/>
      <c r="E3" s="20"/>
      <c r="F3" s="20"/>
      <c r="G3" s="20"/>
      <c r="H3" s="20"/>
      <c r="I3" s="29"/>
      <c r="J3" s="29"/>
    </row>
    <row r="4" spans="1:14" s="19" customFormat="1" ht="36.75" customHeight="1">
      <c r="A4" s="27" t="s">
        <v>2212</v>
      </c>
      <c r="B4" s="28"/>
      <c r="C4" s="28"/>
      <c r="D4" s="28"/>
      <c r="E4" s="28"/>
      <c r="F4" s="28"/>
      <c r="G4" s="28"/>
      <c r="H4" s="28"/>
      <c r="I4" s="29"/>
      <c r="J4" s="29"/>
    </row>
    <row r="5" spans="1:14" ht="34.5" customHeight="1">
      <c r="A5" s="852" t="s">
        <v>64</v>
      </c>
      <c r="B5" s="853" t="s">
        <v>262</v>
      </c>
      <c r="C5" s="853"/>
      <c r="D5" s="853" t="s">
        <v>2134</v>
      </c>
      <c r="E5" s="855" t="s">
        <v>2135</v>
      </c>
      <c r="F5" s="853" t="s">
        <v>1947</v>
      </c>
      <c r="G5" s="851" t="s">
        <v>1</v>
      </c>
      <c r="H5" s="849" t="s">
        <v>54</v>
      </c>
      <c r="I5" s="850" t="s">
        <v>260</v>
      </c>
    </row>
    <row r="6" spans="1:14" ht="21.75" customHeight="1">
      <c r="A6" s="881"/>
      <c r="B6" s="201" t="s">
        <v>67</v>
      </c>
      <c r="C6" s="201" t="s">
        <v>68</v>
      </c>
      <c r="D6" s="879"/>
      <c r="E6" s="882"/>
      <c r="F6" s="879"/>
      <c r="G6" s="880"/>
      <c r="H6" s="877"/>
      <c r="I6" s="878"/>
    </row>
    <row r="7" spans="1:14" s="111" customFormat="1" ht="33" customHeight="1">
      <c r="A7" s="862" t="s">
        <v>2213</v>
      </c>
      <c r="B7" s="863"/>
      <c r="C7" s="863"/>
      <c r="D7" s="863"/>
      <c r="E7" s="863"/>
      <c r="F7" s="863"/>
      <c r="G7" s="863"/>
      <c r="H7" s="863"/>
      <c r="I7" s="202"/>
      <c r="J7" s="109"/>
    </row>
    <row r="8" spans="1:14" ht="12.75" customHeight="1">
      <c r="A8" s="161" t="s">
        <v>1276</v>
      </c>
      <c r="B8" s="115">
        <v>3.5</v>
      </c>
      <c r="C8" s="115">
        <v>3.8</v>
      </c>
      <c r="D8" s="116">
        <v>53</v>
      </c>
      <c r="E8" s="147">
        <v>0.23400000000000001</v>
      </c>
      <c r="F8" s="115">
        <v>38.5</v>
      </c>
      <c r="G8" s="118" t="s">
        <v>734</v>
      </c>
      <c r="H8" s="119"/>
      <c r="I8" s="203">
        <v>295000</v>
      </c>
      <c r="L8" s="204"/>
      <c r="N8" s="124"/>
    </row>
    <row r="9" spans="1:14" ht="12.75" customHeight="1">
      <c r="A9" s="86" t="s">
        <v>1277</v>
      </c>
      <c r="B9" s="126">
        <v>5.3</v>
      </c>
      <c r="C9" s="126">
        <v>5.8</v>
      </c>
      <c r="D9" s="127">
        <v>54</v>
      </c>
      <c r="E9" s="134">
        <v>0.23400000000000001</v>
      </c>
      <c r="F9" s="126">
        <v>38.5</v>
      </c>
      <c r="G9" s="129" t="s">
        <v>734</v>
      </c>
      <c r="H9" s="56"/>
      <c r="I9" s="205">
        <v>315000</v>
      </c>
      <c r="L9" s="204"/>
      <c r="N9" s="124"/>
    </row>
    <row r="10" spans="1:14" ht="12.75" customHeight="1">
      <c r="A10" s="86" t="s">
        <v>1278</v>
      </c>
      <c r="B10" s="126">
        <v>6.2</v>
      </c>
      <c r="C10" s="126">
        <v>6</v>
      </c>
      <c r="D10" s="127">
        <v>55</v>
      </c>
      <c r="E10" s="134">
        <v>0.23400000000000001</v>
      </c>
      <c r="F10" s="126">
        <v>38.5</v>
      </c>
      <c r="G10" s="129" t="s">
        <v>734</v>
      </c>
      <c r="H10" s="56"/>
      <c r="I10" s="205">
        <v>333000</v>
      </c>
      <c r="L10" s="204"/>
      <c r="N10" s="124"/>
    </row>
    <row r="11" spans="1:14" ht="12.75" customHeight="1">
      <c r="A11" s="125" t="s">
        <v>672</v>
      </c>
      <c r="B11" s="126">
        <v>8</v>
      </c>
      <c r="C11" s="126">
        <v>9</v>
      </c>
      <c r="D11" s="127">
        <v>54</v>
      </c>
      <c r="E11" s="134">
        <v>0.41099999999999998</v>
      </c>
      <c r="F11" s="126">
        <v>53</v>
      </c>
      <c r="G11" s="129" t="s">
        <v>734</v>
      </c>
      <c r="H11" s="56"/>
      <c r="I11" s="205">
        <v>370000</v>
      </c>
      <c r="L11" s="204"/>
      <c r="N11" s="124"/>
    </row>
    <row r="12" spans="1:14" ht="12.75" customHeight="1">
      <c r="A12" s="125" t="s">
        <v>673</v>
      </c>
      <c r="B12" s="126">
        <v>10</v>
      </c>
      <c r="C12" s="126">
        <v>12</v>
      </c>
      <c r="D12" s="127">
        <v>54</v>
      </c>
      <c r="E12" s="134">
        <v>0.497</v>
      </c>
      <c r="F12" s="126">
        <v>66.5</v>
      </c>
      <c r="G12" s="129" t="s">
        <v>734</v>
      </c>
      <c r="H12" s="56"/>
      <c r="I12" s="205">
        <v>489000</v>
      </c>
      <c r="L12" s="204"/>
      <c r="N12" s="124"/>
    </row>
    <row r="13" spans="1:14" ht="12.75" customHeight="1">
      <c r="A13" s="125" t="s">
        <v>674</v>
      </c>
      <c r="B13" s="126">
        <v>12</v>
      </c>
      <c r="C13" s="126">
        <v>14</v>
      </c>
      <c r="D13" s="127">
        <v>56</v>
      </c>
      <c r="E13" s="134">
        <v>0.497</v>
      </c>
      <c r="F13" s="126">
        <v>70</v>
      </c>
      <c r="G13" s="129" t="s">
        <v>734</v>
      </c>
      <c r="H13" s="56"/>
      <c r="I13" s="205">
        <v>565000</v>
      </c>
      <c r="L13" s="204"/>
      <c r="N13" s="124"/>
    </row>
    <row r="14" spans="1:14" ht="12.75" customHeight="1">
      <c r="A14" s="125" t="s">
        <v>675</v>
      </c>
      <c r="B14" s="126">
        <v>14</v>
      </c>
      <c r="C14" s="126">
        <v>16</v>
      </c>
      <c r="D14" s="127">
        <v>56</v>
      </c>
      <c r="E14" s="134">
        <v>0.497</v>
      </c>
      <c r="F14" s="126">
        <v>82</v>
      </c>
      <c r="G14" s="129" t="s">
        <v>734</v>
      </c>
      <c r="H14" s="56"/>
      <c r="I14" s="205">
        <v>623000</v>
      </c>
      <c r="L14" s="204"/>
      <c r="N14" s="124"/>
    </row>
    <row r="15" spans="1:14" ht="12.75" customHeight="1">
      <c r="A15" s="125" t="s">
        <v>676</v>
      </c>
      <c r="B15" s="126">
        <v>15.5</v>
      </c>
      <c r="C15" s="126">
        <v>18</v>
      </c>
      <c r="D15" s="127">
        <v>56</v>
      </c>
      <c r="E15" s="134">
        <v>0.497</v>
      </c>
      <c r="F15" s="126">
        <v>84.5</v>
      </c>
      <c r="G15" s="129" t="s">
        <v>734</v>
      </c>
      <c r="H15" s="56"/>
      <c r="I15" s="205">
        <v>696000</v>
      </c>
      <c r="L15" s="204"/>
      <c r="N15" s="124"/>
    </row>
    <row r="16" spans="1:14" ht="12.75" customHeight="1">
      <c r="A16" s="125" t="s">
        <v>770</v>
      </c>
      <c r="B16" s="126">
        <v>17.5</v>
      </c>
      <c r="C16" s="126">
        <v>19.5</v>
      </c>
      <c r="D16" s="127">
        <v>57</v>
      </c>
      <c r="E16" s="134">
        <v>0.54300000000000004</v>
      </c>
      <c r="F16" s="126">
        <v>99</v>
      </c>
      <c r="G16" s="129" t="s">
        <v>734</v>
      </c>
      <c r="H16" s="56"/>
      <c r="I16" s="205">
        <v>853000</v>
      </c>
      <c r="L16" s="204"/>
      <c r="N16" s="124"/>
    </row>
    <row r="17" spans="1:14" s="111" customFormat="1" ht="33" customHeight="1">
      <c r="A17" s="862" t="s">
        <v>2214</v>
      </c>
      <c r="B17" s="863"/>
      <c r="C17" s="863"/>
      <c r="D17" s="863"/>
      <c r="E17" s="863"/>
      <c r="F17" s="863"/>
      <c r="G17" s="863"/>
      <c r="H17" s="863"/>
      <c r="I17" s="202"/>
      <c r="J17" s="109"/>
    </row>
    <row r="18" spans="1:14" s="44" customFormat="1" ht="71.25" customHeight="1">
      <c r="A18" s="72"/>
      <c r="B18" s="46"/>
      <c r="C18" s="46"/>
      <c r="D18" s="46"/>
      <c r="E18" s="46"/>
      <c r="F18" s="46"/>
      <c r="G18" s="112"/>
      <c r="H18" s="113" t="s">
        <v>1810</v>
      </c>
      <c r="I18" s="50"/>
      <c r="J18" s="43"/>
    </row>
    <row r="19" spans="1:14" ht="12.75" customHeight="1">
      <c r="A19" s="206" t="s">
        <v>677</v>
      </c>
      <c r="B19" s="207">
        <v>1.8</v>
      </c>
      <c r="C19" s="208">
        <v>2.2000000000000002</v>
      </c>
      <c r="D19" s="209">
        <v>30</v>
      </c>
      <c r="E19" s="207">
        <v>0.13900000000000001</v>
      </c>
      <c r="F19" s="210">
        <v>16</v>
      </c>
      <c r="G19" s="118" t="s">
        <v>734</v>
      </c>
      <c r="H19" s="119"/>
      <c r="I19" s="203">
        <v>118000</v>
      </c>
      <c r="L19" s="204"/>
      <c r="N19" s="124"/>
    </row>
    <row r="20" spans="1:14" ht="12.75" customHeight="1">
      <c r="A20" s="166" t="s">
        <v>678</v>
      </c>
      <c r="B20" s="170">
        <v>2.2000000000000002</v>
      </c>
      <c r="C20" s="168">
        <v>2.6</v>
      </c>
      <c r="D20" s="171">
        <v>30</v>
      </c>
      <c r="E20" s="170">
        <v>0.13900000000000001</v>
      </c>
      <c r="F20" s="167">
        <v>16</v>
      </c>
      <c r="G20" s="129" t="s">
        <v>734</v>
      </c>
      <c r="H20" s="56"/>
      <c r="I20" s="205">
        <v>120000</v>
      </c>
      <c r="L20" s="204"/>
      <c r="N20" s="124"/>
    </row>
    <row r="21" spans="1:14" ht="12.75" customHeight="1">
      <c r="A21" s="166" t="s">
        <v>679</v>
      </c>
      <c r="B21" s="170">
        <v>2.8</v>
      </c>
      <c r="C21" s="168">
        <v>3.2</v>
      </c>
      <c r="D21" s="171">
        <v>34</v>
      </c>
      <c r="E21" s="170">
        <v>0.13900000000000001</v>
      </c>
      <c r="F21" s="167">
        <v>16.5</v>
      </c>
      <c r="G21" s="129" t="s">
        <v>734</v>
      </c>
      <c r="H21" s="56"/>
      <c r="I21" s="205">
        <v>121000</v>
      </c>
      <c r="L21" s="204"/>
      <c r="N21" s="124"/>
    </row>
    <row r="22" spans="1:14" ht="12.75" customHeight="1">
      <c r="A22" s="166" t="s">
        <v>680</v>
      </c>
      <c r="B22" s="170">
        <v>3.6</v>
      </c>
      <c r="C22" s="168">
        <v>4</v>
      </c>
      <c r="D22" s="171">
        <v>34</v>
      </c>
      <c r="E22" s="170">
        <v>0.13900000000000001</v>
      </c>
      <c r="F22" s="167">
        <v>16.5</v>
      </c>
      <c r="G22" s="129" t="s">
        <v>734</v>
      </c>
      <c r="H22" s="56"/>
      <c r="I22" s="205">
        <v>124000</v>
      </c>
      <c r="L22" s="204"/>
      <c r="N22" s="124"/>
    </row>
    <row r="23" spans="1:14" ht="12.75" customHeight="1">
      <c r="A23" s="166" t="s">
        <v>681</v>
      </c>
      <c r="B23" s="170">
        <v>4.5</v>
      </c>
      <c r="C23" s="168">
        <v>5</v>
      </c>
      <c r="D23" s="171">
        <v>35</v>
      </c>
      <c r="E23" s="170">
        <v>0.20399999999999999</v>
      </c>
      <c r="F23" s="167">
        <v>22.8</v>
      </c>
      <c r="G23" s="129" t="s">
        <v>734</v>
      </c>
      <c r="H23" s="56"/>
      <c r="I23" s="205">
        <v>158000</v>
      </c>
      <c r="L23" s="204"/>
      <c r="N23" s="124"/>
    </row>
    <row r="24" spans="1:14" ht="12.75" customHeight="1">
      <c r="A24" s="166" t="s">
        <v>682</v>
      </c>
      <c r="B24" s="170">
        <v>5.6</v>
      </c>
      <c r="C24" s="168">
        <v>6.3</v>
      </c>
      <c r="D24" s="171">
        <v>36</v>
      </c>
      <c r="E24" s="170">
        <v>0.20399999999999999</v>
      </c>
      <c r="F24" s="167">
        <v>23.1</v>
      </c>
      <c r="G24" s="129" t="s">
        <v>734</v>
      </c>
      <c r="H24" s="56"/>
      <c r="I24" s="205">
        <v>160000</v>
      </c>
      <c r="L24" s="204"/>
      <c r="N24" s="124"/>
    </row>
    <row r="25" spans="1:14" ht="12.75" customHeight="1">
      <c r="A25" s="166" t="s">
        <v>683</v>
      </c>
      <c r="B25" s="170">
        <v>7.1</v>
      </c>
      <c r="C25" s="168">
        <v>8</v>
      </c>
      <c r="D25" s="171">
        <v>37</v>
      </c>
      <c r="E25" s="170">
        <v>0.20399999999999999</v>
      </c>
      <c r="F25" s="167">
        <v>23.8</v>
      </c>
      <c r="G25" s="129" t="s">
        <v>734</v>
      </c>
      <c r="H25" s="56"/>
      <c r="I25" s="205">
        <v>166000</v>
      </c>
      <c r="L25" s="204"/>
      <c r="N25" s="124"/>
    </row>
    <row r="26" spans="1:14" s="19" customFormat="1" ht="21.75" customHeight="1">
      <c r="A26" s="80" t="s">
        <v>2146</v>
      </c>
      <c r="B26" s="80"/>
      <c r="C26" s="80"/>
      <c r="D26" s="80"/>
      <c r="E26" s="80"/>
      <c r="F26" s="80"/>
      <c r="G26" s="80"/>
      <c r="H26" s="80"/>
      <c r="I26" s="81"/>
      <c r="J26" s="43"/>
    </row>
    <row r="27" spans="1:14">
      <c r="A27" s="86" t="s">
        <v>124</v>
      </c>
      <c r="B27" s="869" t="s">
        <v>396</v>
      </c>
      <c r="C27" s="869"/>
      <c r="D27" s="869"/>
      <c r="E27" s="172">
        <v>6.8000000000000005E-2</v>
      </c>
      <c r="F27" s="172">
        <v>5.2</v>
      </c>
      <c r="G27" s="129" t="s">
        <v>734</v>
      </c>
      <c r="H27" s="56"/>
      <c r="I27" s="205">
        <v>20000</v>
      </c>
      <c r="L27" s="204"/>
    </row>
    <row r="28" spans="1:14">
      <c r="A28" s="86" t="s">
        <v>158</v>
      </c>
      <c r="B28" s="869" t="s">
        <v>397</v>
      </c>
      <c r="C28" s="869"/>
      <c r="D28" s="869"/>
      <c r="E28" s="172">
        <v>7.4999999999999997E-2</v>
      </c>
      <c r="F28" s="152">
        <v>5.4</v>
      </c>
      <c r="G28" s="129" t="s">
        <v>734</v>
      </c>
      <c r="H28" s="56"/>
      <c r="I28" s="205">
        <v>26000</v>
      </c>
      <c r="L28" s="204"/>
    </row>
    <row r="29" spans="1:14" s="111" customFormat="1" ht="33" customHeight="1">
      <c r="A29" s="862" t="s">
        <v>2215</v>
      </c>
      <c r="B29" s="863"/>
      <c r="C29" s="863"/>
      <c r="D29" s="863"/>
      <c r="E29" s="863"/>
      <c r="F29" s="863"/>
      <c r="G29" s="863"/>
      <c r="H29" s="863"/>
      <c r="I29" s="202"/>
      <c r="J29" s="109"/>
    </row>
    <row r="30" spans="1:14" s="44" customFormat="1" ht="71.25" customHeight="1">
      <c r="A30" s="72"/>
      <c r="B30" s="46"/>
      <c r="C30" s="46"/>
      <c r="D30" s="46"/>
      <c r="E30" s="46"/>
      <c r="F30" s="46"/>
      <c r="G30" s="112"/>
      <c r="H30" s="113" t="s">
        <v>1810</v>
      </c>
      <c r="I30" s="50"/>
      <c r="J30" s="43"/>
    </row>
    <row r="31" spans="1:14" ht="12.75" customHeight="1">
      <c r="A31" s="166" t="s">
        <v>684</v>
      </c>
      <c r="B31" s="167">
        <v>1.5</v>
      </c>
      <c r="C31" s="168">
        <v>1.7</v>
      </c>
      <c r="D31" s="169">
        <v>23</v>
      </c>
      <c r="E31" s="170">
        <v>0.13</v>
      </c>
      <c r="F31" s="167">
        <v>20</v>
      </c>
      <c r="G31" s="129" t="s">
        <v>734</v>
      </c>
      <c r="H31" s="56"/>
      <c r="I31" s="205">
        <v>90000</v>
      </c>
      <c r="L31" s="204"/>
      <c r="N31" s="124"/>
    </row>
    <row r="32" spans="1:14" ht="12.75" customHeight="1">
      <c r="A32" s="166" t="s">
        <v>685</v>
      </c>
      <c r="B32" s="167">
        <v>2.2000000000000002</v>
      </c>
      <c r="C32" s="168">
        <v>2.4</v>
      </c>
      <c r="D32" s="169">
        <v>23</v>
      </c>
      <c r="E32" s="170">
        <v>0.13</v>
      </c>
      <c r="F32" s="167">
        <v>20</v>
      </c>
      <c r="G32" s="129" t="s">
        <v>734</v>
      </c>
      <c r="H32" s="56"/>
      <c r="I32" s="205">
        <v>94000</v>
      </c>
      <c r="L32" s="204"/>
      <c r="N32" s="124"/>
    </row>
    <row r="33" spans="1:14" ht="12.75" customHeight="1">
      <c r="A33" s="166" t="s">
        <v>686</v>
      </c>
      <c r="B33" s="167">
        <v>2.8</v>
      </c>
      <c r="C33" s="168">
        <v>3.2</v>
      </c>
      <c r="D33" s="169">
        <v>23</v>
      </c>
      <c r="E33" s="170">
        <v>0.13</v>
      </c>
      <c r="F33" s="167">
        <v>20</v>
      </c>
      <c r="G33" s="129" t="s">
        <v>734</v>
      </c>
      <c r="H33" s="56"/>
      <c r="I33" s="205">
        <v>99000</v>
      </c>
      <c r="L33" s="204"/>
      <c r="N33" s="124"/>
    </row>
    <row r="34" spans="1:14" ht="12.75" customHeight="1">
      <c r="A34" s="166" t="s">
        <v>687</v>
      </c>
      <c r="B34" s="167">
        <v>3.6</v>
      </c>
      <c r="C34" s="168">
        <v>4</v>
      </c>
      <c r="D34" s="169">
        <v>29</v>
      </c>
      <c r="E34" s="170">
        <v>0.13</v>
      </c>
      <c r="F34" s="167">
        <v>21.5</v>
      </c>
      <c r="G34" s="129" t="s">
        <v>734</v>
      </c>
      <c r="H34" s="56"/>
      <c r="I34" s="205">
        <v>100000</v>
      </c>
      <c r="L34" s="204"/>
      <c r="N34" s="124"/>
    </row>
    <row r="35" spans="1:14" ht="12.75" customHeight="1">
      <c r="A35" s="166" t="s">
        <v>688</v>
      </c>
      <c r="B35" s="167">
        <v>4.5</v>
      </c>
      <c r="C35" s="168">
        <v>5</v>
      </c>
      <c r="D35" s="169">
        <v>29</v>
      </c>
      <c r="E35" s="170">
        <v>0.13</v>
      </c>
      <c r="F35" s="167">
        <v>21.5</v>
      </c>
      <c r="G35" s="129" t="s">
        <v>734</v>
      </c>
      <c r="H35" s="56"/>
      <c r="I35" s="205">
        <v>109000</v>
      </c>
      <c r="L35" s="204"/>
      <c r="N35" s="124"/>
    </row>
    <row r="36" spans="1:14" s="19" customFormat="1" ht="21.75" customHeight="1">
      <c r="A36" s="80" t="s">
        <v>2146</v>
      </c>
      <c r="B36" s="80"/>
      <c r="C36" s="80"/>
      <c r="D36" s="80"/>
      <c r="E36" s="80"/>
      <c r="F36" s="80"/>
      <c r="G36" s="80"/>
      <c r="H36" s="80"/>
      <c r="I36" s="81"/>
      <c r="J36" s="43"/>
    </row>
    <row r="37" spans="1:14" ht="21.75" customHeight="1">
      <c r="A37" s="86" t="s">
        <v>453</v>
      </c>
      <c r="B37" s="870" t="s">
        <v>644</v>
      </c>
      <c r="C37" s="870"/>
      <c r="D37" s="870"/>
      <c r="E37" s="134">
        <v>6.3E-2</v>
      </c>
      <c r="F37" s="134">
        <v>4.5</v>
      </c>
      <c r="G37" s="129" t="s">
        <v>734</v>
      </c>
      <c r="H37" s="56"/>
      <c r="I37" s="205">
        <v>30000</v>
      </c>
      <c r="L37" s="204"/>
      <c r="N37" s="124"/>
    </row>
    <row r="38" spans="1:14" s="111" customFormat="1" ht="33" customHeight="1">
      <c r="A38" s="862" t="s">
        <v>2216</v>
      </c>
      <c r="B38" s="863"/>
      <c r="C38" s="863"/>
      <c r="D38" s="863"/>
      <c r="E38" s="863"/>
      <c r="F38" s="863"/>
      <c r="G38" s="863"/>
      <c r="H38" s="863"/>
      <c r="I38" s="202"/>
      <c r="J38" s="109"/>
    </row>
    <row r="39" spans="1:14" s="44" customFormat="1" ht="71.25" customHeight="1">
      <c r="A39" s="72"/>
      <c r="B39" s="46"/>
      <c r="C39" s="46"/>
      <c r="D39" s="46"/>
      <c r="E39" s="46"/>
      <c r="F39" s="46"/>
      <c r="G39" s="112"/>
      <c r="H39" s="113" t="s">
        <v>1810</v>
      </c>
      <c r="I39" s="50"/>
      <c r="J39" s="43"/>
    </row>
    <row r="40" spans="1:14" ht="12.75" customHeight="1">
      <c r="A40" s="86" t="s">
        <v>689</v>
      </c>
      <c r="B40" s="126">
        <v>2.8</v>
      </c>
      <c r="C40" s="126">
        <v>3.2</v>
      </c>
      <c r="D40" s="127">
        <v>30</v>
      </c>
      <c r="E40" s="134">
        <v>0.30099999999999999</v>
      </c>
      <c r="F40" s="126">
        <v>26.7</v>
      </c>
      <c r="G40" s="129" t="s">
        <v>734</v>
      </c>
      <c r="H40" s="56"/>
      <c r="I40" s="205">
        <v>116000</v>
      </c>
      <c r="L40" s="204"/>
      <c r="N40" s="124"/>
    </row>
    <row r="41" spans="1:14" ht="12.75" customHeight="1">
      <c r="A41" s="86" t="s">
        <v>690</v>
      </c>
      <c r="B41" s="126">
        <v>3.6</v>
      </c>
      <c r="C41" s="126">
        <v>4</v>
      </c>
      <c r="D41" s="127">
        <v>30</v>
      </c>
      <c r="E41" s="134">
        <v>0.30099999999999999</v>
      </c>
      <c r="F41" s="126">
        <v>26.7</v>
      </c>
      <c r="G41" s="129" t="s">
        <v>734</v>
      </c>
      <c r="H41" s="56"/>
      <c r="I41" s="205">
        <v>118000</v>
      </c>
      <c r="L41" s="204"/>
      <c r="N41" s="124"/>
    </row>
    <row r="42" spans="1:14" ht="12.75" customHeight="1">
      <c r="A42" s="86" t="s">
        <v>691</v>
      </c>
      <c r="B42" s="126">
        <v>4.5</v>
      </c>
      <c r="C42" s="126">
        <v>5</v>
      </c>
      <c r="D42" s="127">
        <v>33</v>
      </c>
      <c r="E42" s="134">
        <v>0.30099999999999999</v>
      </c>
      <c r="F42" s="126">
        <v>28.9</v>
      </c>
      <c r="G42" s="129" t="s">
        <v>734</v>
      </c>
      <c r="H42" s="56"/>
      <c r="I42" s="205">
        <v>129000</v>
      </c>
      <c r="L42" s="204"/>
      <c r="N42" s="124"/>
    </row>
    <row r="43" spans="1:14" ht="12.75" customHeight="1">
      <c r="A43" s="86" t="s">
        <v>692</v>
      </c>
      <c r="B43" s="126">
        <v>5.6</v>
      </c>
      <c r="C43" s="126">
        <v>6.3</v>
      </c>
      <c r="D43" s="127">
        <v>33</v>
      </c>
      <c r="E43" s="134">
        <v>0.30099999999999999</v>
      </c>
      <c r="F43" s="126">
        <v>28.9</v>
      </c>
      <c r="G43" s="129" t="s">
        <v>734</v>
      </c>
      <c r="H43" s="56"/>
      <c r="I43" s="205">
        <v>130000</v>
      </c>
      <c r="L43" s="204"/>
      <c r="N43" s="124"/>
    </row>
    <row r="44" spans="1:14" ht="12.75" customHeight="1">
      <c r="A44" s="86" t="s">
        <v>693</v>
      </c>
      <c r="B44" s="126">
        <v>7.1</v>
      </c>
      <c r="C44" s="126">
        <v>8</v>
      </c>
      <c r="D44" s="127">
        <v>35</v>
      </c>
      <c r="E44" s="134">
        <v>0.30099999999999999</v>
      </c>
      <c r="F44" s="126">
        <v>28.9</v>
      </c>
      <c r="G44" s="129" t="s">
        <v>734</v>
      </c>
      <c r="H44" s="56"/>
      <c r="I44" s="205">
        <v>135000</v>
      </c>
      <c r="L44" s="204"/>
      <c r="N44" s="124"/>
    </row>
    <row r="45" spans="1:14" ht="12.75" customHeight="1">
      <c r="A45" s="86" t="s">
        <v>694</v>
      </c>
      <c r="B45" s="126">
        <v>8</v>
      </c>
      <c r="C45" s="126">
        <v>9</v>
      </c>
      <c r="D45" s="127">
        <v>37</v>
      </c>
      <c r="E45" s="134">
        <v>0.30099999999999999</v>
      </c>
      <c r="F45" s="126">
        <v>28.9</v>
      </c>
      <c r="G45" s="129" t="s">
        <v>734</v>
      </c>
      <c r="H45" s="56"/>
      <c r="I45" s="205">
        <v>138000</v>
      </c>
      <c r="L45" s="204"/>
      <c r="N45" s="124"/>
    </row>
    <row r="46" spans="1:14" ht="12.75" customHeight="1">
      <c r="A46" s="86" t="s">
        <v>695</v>
      </c>
      <c r="B46" s="126">
        <v>9</v>
      </c>
      <c r="C46" s="126">
        <v>10</v>
      </c>
      <c r="D46" s="127">
        <v>38</v>
      </c>
      <c r="E46" s="134">
        <v>0.30099999999999999</v>
      </c>
      <c r="F46" s="126">
        <v>34.1</v>
      </c>
      <c r="G46" s="129" t="s">
        <v>734</v>
      </c>
      <c r="H46" s="56"/>
      <c r="I46" s="205">
        <v>146000</v>
      </c>
      <c r="L46" s="204"/>
      <c r="N46" s="124"/>
    </row>
    <row r="47" spans="1:14" ht="12.75" customHeight="1">
      <c r="A47" s="86" t="s">
        <v>696</v>
      </c>
      <c r="B47" s="126">
        <v>10</v>
      </c>
      <c r="C47" s="126">
        <v>11.1</v>
      </c>
      <c r="D47" s="127">
        <v>40</v>
      </c>
      <c r="E47" s="134">
        <v>0.30099999999999999</v>
      </c>
      <c r="F47" s="126">
        <v>34.1</v>
      </c>
      <c r="G47" s="129" t="s">
        <v>734</v>
      </c>
      <c r="H47" s="56"/>
      <c r="I47" s="205">
        <v>151000</v>
      </c>
      <c r="L47" s="204"/>
      <c r="N47" s="124"/>
    </row>
    <row r="48" spans="1:14" ht="12.75" customHeight="1">
      <c r="A48" s="86" t="s">
        <v>697</v>
      </c>
      <c r="B48" s="126">
        <v>11.2</v>
      </c>
      <c r="C48" s="126">
        <v>12.5</v>
      </c>
      <c r="D48" s="127">
        <v>40</v>
      </c>
      <c r="E48" s="134">
        <v>0.30099999999999999</v>
      </c>
      <c r="F48" s="126">
        <v>34.1</v>
      </c>
      <c r="G48" s="129" t="s">
        <v>734</v>
      </c>
      <c r="H48" s="56"/>
      <c r="I48" s="205">
        <v>154000</v>
      </c>
      <c r="L48" s="204"/>
      <c r="N48" s="124"/>
    </row>
    <row r="49" spans="1:14" ht="12.75" customHeight="1">
      <c r="A49" s="86" t="s">
        <v>698</v>
      </c>
      <c r="B49" s="126">
        <v>14</v>
      </c>
      <c r="C49" s="126">
        <v>16</v>
      </c>
      <c r="D49" s="127">
        <v>39</v>
      </c>
      <c r="E49" s="134">
        <v>0.30099999999999999</v>
      </c>
      <c r="F49" s="126">
        <v>36.299999999999997</v>
      </c>
      <c r="G49" s="129" t="s">
        <v>734</v>
      </c>
      <c r="H49" s="56"/>
      <c r="I49" s="205">
        <v>160000</v>
      </c>
      <c r="L49" s="204"/>
      <c r="N49" s="124"/>
    </row>
    <row r="50" spans="1:14" ht="12.75" customHeight="1">
      <c r="A50" s="86" t="s">
        <v>790</v>
      </c>
      <c r="B50" s="126">
        <v>16</v>
      </c>
      <c r="C50" s="126">
        <v>18</v>
      </c>
      <c r="D50" s="127">
        <v>37</v>
      </c>
      <c r="E50" s="134">
        <v>0.36899999999999999</v>
      </c>
      <c r="F50" s="126">
        <v>41.2</v>
      </c>
      <c r="G50" s="129" t="s">
        <v>734</v>
      </c>
      <c r="H50" s="56"/>
      <c r="I50" s="205">
        <v>206000</v>
      </c>
      <c r="L50" s="204"/>
      <c r="N50" s="124"/>
    </row>
    <row r="51" spans="1:14" s="19" customFormat="1" ht="21.75" customHeight="1">
      <c r="A51" s="80" t="s">
        <v>2146</v>
      </c>
      <c r="B51" s="80"/>
      <c r="C51" s="80"/>
      <c r="D51" s="80"/>
      <c r="E51" s="80"/>
      <c r="F51" s="80"/>
      <c r="G51" s="80"/>
      <c r="H51" s="80"/>
      <c r="I51" s="81"/>
      <c r="J51" s="43"/>
    </row>
    <row r="52" spans="1:14" ht="47.4" customHeight="1">
      <c r="A52" s="86" t="s">
        <v>434</v>
      </c>
      <c r="B52" s="857" t="s">
        <v>646</v>
      </c>
      <c r="C52" s="857"/>
      <c r="D52" s="857"/>
      <c r="E52" s="134">
        <v>9.5000000000000001E-2</v>
      </c>
      <c r="F52" s="134">
        <v>7.9</v>
      </c>
      <c r="G52" s="129" t="s">
        <v>734</v>
      </c>
      <c r="H52" s="56"/>
      <c r="I52" s="205">
        <v>44000</v>
      </c>
      <c r="L52" s="204"/>
      <c r="N52" s="124"/>
    </row>
    <row r="53" spans="1:14" ht="47.4" customHeight="1">
      <c r="A53" s="86" t="s">
        <v>786</v>
      </c>
      <c r="B53" s="857" t="s">
        <v>791</v>
      </c>
      <c r="C53" s="857"/>
      <c r="D53" s="857"/>
      <c r="E53" s="134">
        <v>0.124</v>
      </c>
      <c r="F53" s="134">
        <v>9.6999999999999993</v>
      </c>
      <c r="G53" s="129" t="s">
        <v>734</v>
      </c>
      <c r="H53" s="56"/>
      <c r="I53" s="205">
        <v>56000</v>
      </c>
      <c r="L53" s="204"/>
      <c r="N53" s="124"/>
    </row>
    <row r="54" spans="1:14" s="111" customFormat="1" ht="33" customHeight="1">
      <c r="A54" s="862" t="s">
        <v>2217</v>
      </c>
      <c r="B54" s="863"/>
      <c r="C54" s="863"/>
      <c r="D54" s="863"/>
      <c r="E54" s="863"/>
      <c r="F54" s="863"/>
      <c r="G54" s="863"/>
      <c r="H54" s="863"/>
      <c r="I54" s="202"/>
      <c r="J54" s="109"/>
    </row>
    <row r="55" spans="1:14" s="44" customFormat="1" ht="71.25" customHeight="1">
      <c r="A55" s="72"/>
      <c r="B55" s="46"/>
      <c r="C55" s="46"/>
      <c r="D55" s="46"/>
      <c r="E55" s="46"/>
      <c r="F55" s="46"/>
      <c r="G55" s="112"/>
      <c r="H55" s="113" t="s">
        <v>1810</v>
      </c>
      <c r="I55" s="50"/>
      <c r="J55" s="43"/>
    </row>
    <row r="56" spans="1:14" ht="12.75" customHeight="1">
      <c r="A56" s="86" t="s">
        <v>699</v>
      </c>
      <c r="B56" s="126">
        <v>2.2000000000000002</v>
      </c>
      <c r="C56" s="126">
        <v>2.4</v>
      </c>
      <c r="D56" s="127">
        <v>31</v>
      </c>
      <c r="E56" s="134">
        <v>9.7000000000000003E-2</v>
      </c>
      <c r="F56" s="167">
        <v>11</v>
      </c>
      <c r="G56" s="129" t="s">
        <v>734</v>
      </c>
      <c r="H56" s="56"/>
      <c r="I56" s="205">
        <v>69000</v>
      </c>
      <c r="L56" s="204"/>
      <c r="N56" s="124"/>
    </row>
    <row r="57" spans="1:14" ht="12.75" customHeight="1">
      <c r="A57" s="86" t="s">
        <v>700</v>
      </c>
      <c r="B57" s="126">
        <v>2.8</v>
      </c>
      <c r="C57" s="126">
        <v>3.2</v>
      </c>
      <c r="D57" s="127">
        <v>31</v>
      </c>
      <c r="E57" s="134">
        <v>9.7000000000000003E-2</v>
      </c>
      <c r="F57" s="167">
        <v>11</v>
      </c>
      <c r="G57" s="129" t="s">
        <v>734</v>
      </c>
      <c r="H57" s="56"/>
      <c r="I57" s="205">
        <v>75000</v>
      </c>
      <c r="L57" s="204"/>
      <c r="N57" s="124"/>
    </row>
    <row r="58" spans="1:14" ht="12.75" customHeight="1">
      <c r="A58" s="86" t="s">
        <v>701</v>
      </c>
      <c r="B58" s="126">
        <v>3.6</v>
      </c>
      <c r="C58" s="126">
        <v>4</v>
      </c>
      <c r="D58" s="127">
        <v>32</v>
      </c>
      <c r="E58" s="134">
        <v>9.7000000000000003E-2</v>
      </c>
      <c r="F58" s="167">
        <v>12.2</v>
      </c>
      <c r="G58" s="129" t="s">
        <v>734</v>
      </c>
      <c r="H58" s="56"/>
      <c r="I58" s="205">
        <v>79000</v>
      </c>
      <c r="L58" s="204"/>
      <c r="N58" s="124"/>
    </row>
    <row r="59" spans="1:14" ht="12.75" customHeight="1">
      <c r="A59" s="86" t="s">
        <v>702</v>
      </c>
      <c r="B59" s="126">
        <v>4.5</v>
      </c>
      <c r="C59" s="126">
        <v>5</v>
      </c>
      <c r="D59" s="127">
        <v>31</v>
      </c>
      <c r="E59" s="134">
        <v>0.127</v>
      </c>
      <c r="F59" s="167">
        <v>16.399999999999999</v>
      </c>
      <c r="G59" s="129" t="s">
        <v>734</v>
      </c>
      <c r="H59" s="56"/>
      <c r="I59" s="205">
        <v>94000</v>
      </c>
      <c r="L59" s="204"/>
      <c r="N59" s="124"/>
    </row>
    <row r="60" spans="1:14" ht="12.75" customHeight="1">
      <c r="A60" s="86" t="s">
        <v>703</v>
      </c>
      <c r="B60" s="126">
        <v>5.6</v>
      </c>
      <c r="C60" s="126">
        <v>6.3</v>
      </c>
      <c r="D60" s="127">
        <v>36</v>
      </c>
      <c r="E60" s="134">
        <v>0.127</v>
      </c>
      <c r="F60" s="167">
        <v>16.399999999999999</v>
      </c>
      <c r="G60" s="129" t="s">
        <v>734</v>
      </c>
      <c r="H60" s="56"/>
      <c r="I60" s="205">
        <v>98000</v>
      </c>
      <c r="L60" s="204"/>
      <c r="N60" s="124"/>
    </row>
    <row r="61" spans="1:14" ht="12.75" customHeight="1">
      <c r="A61" s="86" t="s">
        <v>704</v>
      </c>
      <c r="B61" s="126">
        <v>7.1</v>
      </c>
      <c r="C61" s="126">
        <v>8</v>
      </c>
      <c r="D61" s="127">
        <v>38</v>
      </c>
      <c r="E61" s="134">
        <v>0.183</v>
      </c>
      <c r="F61" s="167">
        <v>20.8</v>
      </c>
      <c r="G61" s="129" t="s">
        <v>734</v>
      </c>
      <c r="H61" s="56"/>
      <c r="I61" s="205">
        <v>106000</v>
      </c>
      <c r="L61" s="204"/>
      <c r="N61" s="124"/>
    </row>
    <row r="62" spans="1:14" ht="12.75" customHeight="1">
      <c r="A62" s="86" t="s">
        <v>705</v>
      </c>
      <c r="B62" s="126">
        <v>8</v>
      </c>
      <c r="C62" s="126">
        <v>9</v>
      </c>
      <c r="D62" s="127">
        <v>38</v>
      </c>
      <c r="E62" s="134">
        <v>0.183</v>
      </c>
      <c r="F62" s="167">
        <v>21</v>
      </c>
      <c r="G62" s="129" t="s">
        <v>734</v>
      </c>
      <c r="H62" s="56"/>
      <c r="I62" s="205">
        <v>110000</v>
      </c>
      <c r="L62" s="204"/>
      <c r="N62" s="124"/>
    </row>
    <row r="63" spans="1:14" ht="12.75" customHeight="1">
      <c r="A63" s="86" t="s">
        <v>706</v>
      </c>
      <c r="B63" s="126">
        <v>9</v>
      </c>
      <c r="C63" s="126">
        <v>10</v>
      </c>
      <c r="D63" s="127">
        <v>43</v>
      </c>
      <c r="E63" s="134">
        <v>0.183</v>
      </c>
      <c r="F63" s="167">
        <v>21</v>
      </c>
      <c r="G63" s="129" t="s">
        <v>734</v>
      </c>
      <c r="H63" s="56"/>
      <c r="I63" s="205">
        <v>116000</v>
      </c>
      <c r="L63" s="204"/>
      <c r="N63" s="124"/>
    </row>
    <row r="64" spans="1:14" s="111" customFormat="1" ht="33" customHeight="1">
      <c r="A64" s="862" t="s">
        <v>2218</v>
      </c>
      <c r="B64" s="863"/>
      <c r="C64" s="863"/>
      <c r="D64" s="863"/>
      <c r="E64" s="863"/>
      <c r="F64" s="863"/>
      <c r="G64" s="863"/>
      <c r="H64" s="863"/>
      <c r="I64" s="202"/>
      <c r="J64" s="109"/>
    </row>
    <row r="65" spans="1:12" s="44" customFormat="1" ht="71.25" customHeight="1">
      <c r="A65" s="72"/>
      <c r="B65" s="46"/>
      <c r="C65" s="46"/>
      <c r="D65" s="46"/>
      <c r="E65" s="46"/>
      <c r="F65" s="46"/>
      <c r="G65" s="112"/>
      <c r="H65" s="113" t="s">
        <v>1810</v>
      </c>
      <c r="I65" s="50"/>
      <c r="J65" s="43"/>
    </row>
    <row r="66" spans="1:12" ht="12.75" customHeight="1">
      <c r="A66" s="166" t="s">
        <v>707</v>
      </c>
      <c r="B66" s="170">
        <v>2.2000000000000002</v>
      </c>
      <c r="C66" s="168">
        <v>2.6</v>
      </c>
      <c r="D66" s="171">
        <v>21</v>
      </c>
      <c r="E66" s="170">
        <v>0.13</v>
      </c>
      <c r="F66" s="170">
        <v>22.2</v>
      </c>
      <c r="G66" s="129" t="s">
        <v>734</v>
      </c>
      <c r="H66" s="56"/>
      <c r="I66" s="205">
        <v>98000</v>
      </c>
      <c r="L66" s="204"/>
    </row>
    <row r="67" spans="1:12" ht="12.75" customHeight="1">
      <c r="A67" s="166" t="s">
        <v>708</v>
      </c>
      <c r="B67" s="170">
        <v>2.8</v>
      </c>
      <c r="C67" s="168">
        <v>3.2</v>
      </c>
      <c r="D67" s="171">
        <v>21</v>
      </c>
      <c r="E67" s="170">
        <v>0.13</v>
      </c>
      <c r="F67" s="170">
        <v>22.2</v>
      </c>
      <c r="G67" s="129" t="s">
        <v>734</v>
      </c>
      <c r="H67" s="56"/>
      <c r="I67" s="205">
        <v>108000</v>
      </c>
      <c r="L67" s="204"/>
    </row>
    <row r="68" spans="1:12" ht="12.75" customHeight="1">
      <c r="A68" s="166" t="s">
        <v>709</v>
      </c>
      <c r="B68" s="170">
        <v>3.6</v>
      </c>
      <c r="C68" s="168">
        <v>4</v>
      </c>
      <c r="D68" s="171">
        <v>24</v>
      </c>
      <c r="E68" s="170">
        <v>0.13</v>
      </c>
      <c r="F68" s="167">
        <v>22.2</v>
      </c>
      <c r="G68" s="129" t="s">
        <v>734</v>
      </c>
      <c r="H68" s="56"/>
      <c r="I68" s="205">
        <v>110000</v>
      </c>
      <c r="L68" s="204"/>
    </row>
    <row r="69" spans="1:12" ht="12.75" customHeight="1">
      <c r="A69" s="166" t="s">
        <v>710</v>
      </c>
      <c r="B69" s="170">
        <v>4.5</v>
      </c>
      <c r="C69" s="168">
        <v>5</v>
      </c>
      <c r="D69" s="171">
        <v>26</v>
      </c>
      <c r="E69" s="170">
        <v>0.16700000000000001</v>
      </c>
      <c r="F69" s="167">
        <v>26.8</v>
      </c>
      <c r="G69" s="129" t="s">
        <v>734</v>
      </c>
      <c r="H69" s="56"/>
      <c r="I69" s="205">
        <v>114000</v>
      </c>
      <c r="L69" s="204"/>
    </row>
    <row r="70" spans="1:12" ht="12.75" customHeight="1">
      <c r="A70" s="166" t="s">
        <v>711</v>
      </c>
      <c r="B70" s="170">
        <v>5.6</v>
      </c>
      <c r="C70" s="168">
        <v>6.3</v>
      </c>
      <c r="D70" s="171">
        <v>27</v>
      </c>
      <c r="E70" s="170">
        <v>0.16700000000000001</v>
      </c>
      <c r="F70" s="167">
        <v>26.8</v>
      </c>
      <c r="G70" s="129" t="s">
        <v>734</v>
      </c>
      <c r="H70" s="56"/>
      <c r="I70" s="205">
        <v>124000</v>
      </c>
      <c r="L70" s="204"/>
    </row>
    <row r="71" spans="1:12" ht="12.75" customHeight="1">
      <c r="A71" s="166" t="s">
        <v>712</v>
      </c>
      <c r="B71" s="170">
        <v>7.1</v>
      </c>
      <c r="C71" s="168">
        <v>8</v>
      </c>
      <c r="D71" s="171">
        <v>27</v>
      </c>
      <c r="E71" s="170">
        <v>0.2</v>
      </c>
      <c r="F71" s="167">
        <v>33</v>
      </c>
      <c r="G71" s="129" t="s">
        <v>734</v>
      </c>
      <c r="H71" s="56"/>
      <c r="I71" s="205">
        <v>125000</v>
      </c>
      <c r="L71" s="204"/>
    </row>
    <row r="72" spans="1:12" ht="12.75" customHeight="1">
      <c r="A72" s="166" t="s">
        <v>713</v>
      </c>
      <c r="B72" s="170">
        <v>8</v>
      </c>
      <c r="C72" s="168">
        <v>9</v>
      </c>
      <c r="D72" s="171">
        <v>37</v>
      </c>
      <c r="E72" s="170">
        <v>0.377</v>
      </c>
      <c r="F72" s="167">
        <v>41.5</v>
      </c>
      <c r="G72" s="129" t="s">
        <v>734</v>
      </c>
      <c r="H72" s="56"/>
      <c r="I72" s="205">
        <v>144000</v>
      </c>
      <c r="L72" s="204"/>
    </row>
    <row r="73" spans="1:12" ht="12.75" customHeight="1">
      <c r="A73" s="166" t="s">
        <v>714</v>
      </c>
      <c r="B73" s="170">
        <v>9</v>
      </c>
      <c r="C73" s="168">
        <v>10</v>
      </c>
      <c r="D73" s="171">
        <v>37</v>
      </c>
      <c r="E73" s="170">
        <v>0.377</v>
      </c>
      <c r="F73" s="167">
        <v>42</v>
      </c>
      <c r="G73" s="129" t="s">
        <v>734</v>
      </c>
      <c r="H73" s="56"/>
      <c r="I73" s="205">
        <v>160000</v>
      </c>
      <c r="L73" s="204"/>
    </row>
    <row r="74" spans="1:12" ht="12.75" customHeight="1">
      <c r="A74" s="166" t="s">
        <v>715</v>
      </c>
      <c r="B74" s="170">
        <v>11.2</v>
      </c>
      <c r="C74" s="168">
        <v>12.5</v>
      </c>
      <c r="D74" s="171">
        <v>38</v>
      </c>
      <c r="E74" s="170">
        <v>0.377</v>
      </c>
      <c r="F74" s="167">
        <v>42</v>
      </c>
      <c r="G74" s="129" t="s">
        <v>734</v>
      </c>
      <c r="H74" s="56"/>
      <c r="I74" s="205">
        <v>164000</v>
      </c>
      <c r="L74" s="204"/>
    </row>
    <row r="75" spans="1:12" ht="12.75" customHeight="1">
      <c r="A75" s="166" t="s">
        <v>716</v>
      </c>
      <c r="B75" s="170">
        <v>14</v>
      </c>
      <c r="C75" s="168">
        <v>15.5</v>
      </c>
      <c r="D75" s="171">
        <v>39</v>
      </c>
      <c r="E75" s="170">
        <v>0.48599999999999999</v>
      </c>
      <c r="F75" s="167">
        <v>55.5</v>
      </c>
      <c r="G75" s="129" t="s">
        <v>734</v>
      </c>
      <c r="H75" s="56"/>
      <c r="I75" s="205">
        <v>170000</v>
      </c>
      <c r="L75" s="204"/>
    </row>
    <row r="76" spans="1:12" ht="12.75" customHeight="1">
      <c r="A76" s="166" t="s">
        <v>717</v>
      </c>
      <c r="B76" s="170">
        <v>16</v>
      </c>
      <c r="C76" s="168">
        <v>17</v>
      </c>
      <c r="D76" s="171">
        <v>50</v>
      </c>
      <c r="E76" s="170">
        <v>0.496</v>
      </c>
      <c r="F76" s="167">
        <v>73</v>
      </c>
      <c r="G76" s="129" t="s">
        <v>734</v>
      </c>
      <c r="H76" s="56"/>
      <c r="I76" s="205">
        <v>262000</v>
      </c>
      <c r="L76" s="204"/>
    </row>
    <row r="77" spans="1:12" s="111" customFormat="1" ht="33" customHeight="1">
      <c r="A77" s="862" t="s">
        <v>2219</v>
      </c>
      <c r="B77" s="863"/>
      <c r="C77" s="863"/>
      <c r="D77" s="863"/>
      <c r="E77" s="863"/>
      <c r="F77" s="863"/>
      <c r="G77" s="863"/>
      <c r="H77" s="863"/>
      <c r="I77" s="202"/>
      <c r="J77" s="109"/>
    </row>
    <row r="78" spans="1:12" s="44" customFormat="1" ht="71.25" customHeight="1">
      <c r="A78" s="72"/>
      <c r="B78" s="46"/>
      <c r="C78" s="46"/>
      <c r="D78" s="46"/>
      <c r="E78" s="46"/>
      <c r="F78" s="46"/>
      <c r="G78" s="112"/>
      <c r="H78" s="113" t="s">
        <v>1810</v>
      </c>
      <c r="I78" s="50"/>
      <c r="J78" s="43"/>
    </row>
    <row r="79" spans="1:12" ht="12.75" customHeight="1">
      <c r="A79" s="166" t="s">
        <v>771</v>
      </c>
      <c r="B79" s="126">
        <v>3.6</v>
      </c>
      <c r="C79" s="126">
        <v>4</v>
      </c>
      <c r="D79" s="127">
        <v>36</v>
      </c>
      <c r="E79" s="134">
        <v>0.24</v>
      </c>
      <c r="F79" s="126">
        <v>32</v>
      </c>
      <c r="G79" s="129" t="s">
        <v>734</v>
      </c>
      <c r="H79" s="56"/>
      <c r="I79" s="205">
        <v>206000</v>
      </c>
      <c r="L79" s="204"/>
    </row>
    <row r="80" spans="1:12" ht="12.75" customHeight="1">
      <c r="A80" s="166" t="s">
        <v>772</v>
      </c>
      <c r="B80" s="126">
        <v>4.5</v>
      </c>
      <c r="C80" s="126">
        <v>5</v>
      </c>
      <c r="D80" s="127">
        <v>38</v>
      </c>
      <c r="E80" s="134">
        <v>0.24</v>
      </c>
      <c r="F80" s="126">
        <v>34</v>
      </c>
      <c r="G80" s="129" t="s">
        <v>734</v>
      </c>
      <c r="H80" s="56"/>
      <c r="I80" s="205">
        <v>217000</v>
      </c>
      <c r="L80" s="204"/>
    </row>
    <row r="81" spans="1:14" ht="12.75" customHeight="1">
      <c r="A81" s="166" t="s">
        <v>773</v>
      </c>
      <c r="B81" s="126">
        <v>5.6</v>
      </c>
      <c r="C81" s="126">
        <v>6.3</v>
      </c>
      <c r="D81" s="127">
        <v>38</v>
      </c>
      <c r="E81" s="134">
        <v>0.24</v>
      </c>
      <c r="F81" s="126">
        <v>34</v>
      </c>
      <c r="G81" s="129" t="s">
        <v>734</v>
      </c>
      <c r="H81" s="56"/>
      <c r="I81" s="205">
        <v>219000</v>
      </c>
      <c r="L81" s="204"/>
    </row>
    <row r="82" spans="1:14" ht="12.75" customHeight="1">
      <c r="A82" s="166" t="s">
        <v>774</v>
      </c>
      <c r="B82" s="126">
        <v>7.1</v>
      </c>
      <c r="C82" s="126">
        <v>8</v>
      </c>
      <c r="D82" s="127">
        <v>38</v>
      </c>
      <c r="E82" s="134">
        <v>0.24</v>
      </c>
      <c r="F82" s="126">
        <v>34</v>
      </c>
      <c r="G82" s="129" t="s">
        <v>734</v>
      </c>
      <c r="H82" s="56"/>
      <c r="I82" s="205">
        <v>221000</v>
      </c>
      <c r="L82" s="204"/>
    </row>
    <row r="83" spans="1:14" ht="12.75" customHeight="1">
      <c r="A83" s="166" t="s">
        <v>775</v>
      </c>
      <c r="B83" s="126">
        <v>8</v>
      </c>
      <c r="C83" s="126">
        <v>9</v>
      </c>
      <c r="D83" s="127">
        <v>40</v>
      </c>
      <c r="E83" s="134">
        <v>0.30399999999999999</v>
      </c>
      <c r="F83" s="126">
        <v>41</v>
      </c>
      <c r="G83" s="129" t="s">
        <v>734</v>
      </c>
      <c r="H83" s="56"/>
      <c r="I83" s="205">
        <v>258000</v>
      </c>
      <c r="L83" s="204"/>
    </row>
    <row r="84" spans="1:14" ht="12.75" customHeight="1">
      <c r="A84" s="166" t="s">
        <v>776</v>
      </c>
      <c r="B84" s="126">
        <v>9</v>
      </c>
      <c r="C84" s="126">
        <v>10</v>
      </c>
      <c r="D84" s="127">
        <v>40</v>
      </c>
      <c r="E84" s="134">
        <v>0.30399999999999999</v>
      </c>
      <c r="F84" s="126">
        <v>41</v>
      </c>
      <c r="G84" s="129" t="s">
        <v>734</v>
      </c>
      <c r="H84" s="56"/>
      <c r="I84" s="205">
        <v>259000</v>
      </c>
      <c r="L84" s="204"/>
    </row>
    <row r="85" spans="1:14" ht="12.75" customHeight="1">
      <c r="A85" s="166" t="s">
        <v>777</v>
      </c>
      <c r="B85" s="126">
        <v>11.2</v>
      </c>
      <c r="C85" s="126">
        <v>12.5</v>
      </c>
      <c r="D85" s="127">
        <v>42</v>
      </c>
      <c r="E85" s="134">
        <v>0.441</v>
      </c>
      <c r="F85" s="126">
        <v>59</v>
      </c>
      <c r="G85" s="129" t="s">
        <v>734</v>
      </c>
      <c r="H85" s="56"/>
      <c r="I85" s="205">
        <v>317000</v>
      </c>
      <c r="L85" s="204"/>
    </row>
    <row r="86" spans="1:14" ht="12.75" customHeight="1">
      <c r="A86" s="166" t="s">
        <v>778</v>
      </c>
      <c r="B86" s="126">
        <v>14</v>
      </c>
      <c r="C86" s="126">
        <v>15</v>
      </c>
      <c r="D86" s="127">
        <v>42</v>
      </c>
      <c r="E86" s="134">
        <v>0.441</v>
      </c>
      <c r="F86" s="126">
        <v>59</v>
      </c>
      <c r="G86" s="129" t="s">
        <v>734</v>
      </c>
      <c r="H86" s="56"/>
      <c r="I86" s="205">
        <v>323000</v>
      </c>
      <c r="L86" s="204"/>
    </row>
    <row r="87" spans="1:14" s="19" customFormat="1" ht="5.25" customHeight="1">
      <c r="A87" s="63"/>
      <c r="B87" s="64"/>
      <c r="C87" s="65"/>
      <c r="D87" s="66"/>
      <c r="E87" s="67"/>
      <c r="F87" s="66"/>
      <c r="G87" s="68"/>
      <c r="H87" s="69"/>
      <c r="I87" s="70"/>
      <c r="J87" s="43"/>
    </row>
    <row r="88" spans="1:14" s="19" customFormat="1" ht="36.75" customHeight="1">
      <c r="A88" s="105" t="s">
        <v>3</v>
      </c>
      <c r="B88" s="106"/>
      <c r="C88" s="106"/>
      <c r="D88" s="106"/>
      <c r="E88" s="106"/>
      <c r="F88" s="106"/>
      <c r="G88" s="106"/>
      <c r="H88" s="106"/>
      <c r="I88" s="107"/>
      <c r="J88" s="29"/>
    </row>
    <row r="89" spans="1:14" ht="33.6" customHeight="1">
      <c r="A89" s="862" t="s">
        <v>718</v>
      </c>
      <c r="B89" s="863"/>
      <c r="C89" s="863"/>
      <c r="D89" s="863"/>
      <c r="E89" s="863"/>
      <c r="F89" s="863"/>
      <c r="G89" s="863"/>
      <c r="H89" s="863"/>
      <c r="I89" s="181"/>
      <c r="L89" s="204"/>
      <c r="N89" s="124"/>
    </row>
    <row r="90" spans="1:14" ht="13.5" customHeight="1">
      <c r="A90" s="86" t="s">
        <v>719</v>
      </c>
      <c r="B90" s="126" t="s">
        <v>63</v>
      </c>
      <c r="C90" s="134" t="s">
        <v>63</v>
      </c>
      <c r="D90" s="134" t="s">
        <v>63</v>
      </c>
      <c r="E90" s="134">
        <v>5.0000000000000001E-3</v>
      </c>
      <c r="F90" s="126">
        <v>1.4</v>
      </c>
      <c r="G90" s="129" t="s">
        <v>734</v>
      </c>
      <c r="H90" s="90"/>
      <c r="I90" s="205">
        <v>35000</v>
      </c>
      <c r="L90" s="204"/>
    </row>
    <row r="91" spans="1:14" ht="13.5" customHeight="1">
      <c r="A91" s="86" t="s">
        <v>720</v>
      </c>
      <c r="B91" s="126" t="s">
        <v>63</v>
      </c>
      <c r="C91" s="134" t="s">
        <v>63</v>
      </c>
      <c r="D91" s="134" t="s">
        <v>63</v>
      </c>
      <c r="E91" s="134">
        <v>1.4E-2</v>
      </c>
      <c r="F91" s="126">
        <v>2.2000000000000002</v>
      </c>
      <c r="G91" s="129" t="s">
        <v>734</v>
      </c>
      <c r="H91" s="90"/>
      <c r="I91" s="205">
        <v>49000</v>
      </c>
      <c r="L91" s="204"/>
    </row>
    <row r="92" spans="1:14" ht="13.5" customHeight="1">
      <c r="A92" s="86" t="s">
        <v>721</v>
      </c>
      <c r="B92" s="126" t="s">
        <v>63</v>
      </c>
      <c r="C92" s="134" t="s">
        <v>63</v>
      </c>
      <c r="D92" s="134" t="s">
        <v>63</v>
      </c>
      <c r="E92" s="134">
        <v>1.4E-2</v>
      </c>
      <c r="F92" s="126">
        <v>2.4</v>
      </c>
      <c r="G92" s="129" t="s">
        <v>734</v>
      </c>
      <c r="H92" s="90"/>
      <c r="I92" s="205">
        <v>66000</v>
      </c>
      <c r="L92" s="204"/>
    </row>
    <row r="93" spans="1:14" ht="13.5" customHeight="1">
      <c r="A93" s="86" t="s">
        <v>722</v>
      </c>
      <c r="B93" s="126" t="s">
        <v>63</v>
      </c>
      <c r="C93" s="134" t="s">
        <v>63</v>
      </c>
      <c r="D93" s="134" t="s">
        <v>63</v>
      </c>
      <c r="E93" s="134">
        <v>2.1000000000000001E-2</v>
      </c>
      <c r="F93" s="126">
        <v>2.9</v>
      </c>
      <c r="G93" s="129" t="s">
        <v>734</v>
      </c>
      <c r="H93" s="90"/>
      <c r="I93" s="205">
        <v>84000</v>
      </c>
      <c r="L93" s="204"/>
    </row>
    <row r="94" spans="1:14" ht="13.5" customHeight="1">
      <c r="A94" s="86" t="s">
        <v>723</v>
      </c>
      <c r="B94" s="126" t="s">
        <v>63</v>
      </c>
      <c r="C94" s="134" t="s">
        <v>63</v>
      </c>
      <c r="D94" s="134" t="s">
        <v>63</v>
      </c>
      <c r="E94" s="134">
        <v>2.1000000000000001E-2</v>
      </c>
      <c r="F94" s="126">
        <v>3.1</v>
      </c>
      <c r="G94" s="129" t="s">
        <v>734</v>
      </c>
      <c r="H94" s="90"/>
      <c r="I94" s="205">
        <v>99000</v>
      </c>
      <c r="L94" s="204"/>
    </row>
    <row r="95" spans="1:14" ht="30.6" customHeight="1">
      <c r="A95" s="862" t="s">
        <v>156</v>
      </c>
      <c r="B95" s="863"/>
      <c r="C95" s="863"/>
      <c r="D95" s="863"/>
      <c r="E95" s="863"/>
      <c r="F95" s="863"/>
      <c r="G95" s="863"/>
      <c r="H95" s="863"/>
      <c r="I95" s="181"/>
      <c r="L95" s="204"/>
      <c r="N95" s="124"/>
    </row>
    <row r="96" spans="1:14" ht="13.5" customHeight="1">
      <c r="A96" s="86" t="s">
        <v>195</v>
      </c>
      <c r="B96" s="211" t="s">
        <v>293</v>
      </c>
      <c r="C96" s="186"/>
      <c r="D96" s="186"/>
      <c r="E96" s="134">
        <v>1E-3</v>
      </c>
      <c r="F96" s="90">
        <v>0.48</v>
      </c>
      <c r="G96" s="129" t="s">
        <v>734</v>
      </c>
      <c r="H96" s="90"/>
      <c r="I96" s="205">
        <v>14000</v>
      </c>
      <c r="L96" s="204"/>
    </row>
    <row r="97" spans="1:12" ht="30" customHeight="1">
      <c r="A97" s="862" t="s">
        <v>751</v>
      </c>
      <c r="B97" s="863"/>
      <c r="C97" s="863"/>
      <c r="D97" s="863"/>
      <c r="E97" s="863"/>
      <c r="F97" s="863"/>
      <c r="G97" s="863"/>
      <c r="H97" s="863"/>
      <c r="I97" s="181"/>
      <c r="L97" s="204"/>
    </row>
    <row r="98" spans="1:12" ht="25.95" customHeight="1">
      <c r="A98" s="86" t="s">
        <v>417</v>
      </c>
      <c r="B98" s="872" t="s">
        <v>420</v>
      </c>
      <c r="C98" s="872"/>
      <c r="D98" s="872"/>
      <c r="E98" s="128"/>
      <c r="F98" s="170">
        <v>0.12</v>
      </c>
      <c r="G98" s="129" t="s">
        <v>734</v>
      </c>
      <c r="H98" s="90"/>
      <c r="I98" s="205">
        <v>9000</v>
      </c>
      <c r="L98" s="204"/>
    </row>
    <row r="99" spans="1:12" ht="49.2" customHeight="1">
      <c r="A99" s="86" t="s">
        <v>645</v>
      </c>
      <c r="B99" s="872" t="s">
        <v>560</v>
      </c>
      <c r="C99" s="872"/>
      <c r="D99" s="872"/>
      <c r="E99" s="128">
        <v>1E-3</v>
      </c>
      <c r="F99" s="170">
        <v>0.12</v>
      </c>
      <c r="G99" s="129" t="s">
        <v>734</v>
      </c>
      <c r="H99" s="90"/>
      <c r="I99" s="205">
        <v>10000</v>
      </c>
      <c r="L99" s="204"/>
    </row>
    <row r="100" spans="1:12" ht="75" customHeight="1">
      <c r="A100" s="86" t="s">
        <v>418</v>
      </c>
      <c r="B100" s="872" t="s">
        <v>421</v>
      </c>
      <c r="C100" s="872"/>
      <c r="D100" s="872"/>
      <c r="E100" s="128">
        <v>1E-3</v>
      </c>
      <c r="F100" s="170">
        <v>0.22</v>
      </c>
      <c r="G100" s="129" t="s">
        <v>734</v>
      </c>
      <c r="H100" s="90"/>
      <c r="I100" s="205">
        <v>20000</v>
      </c>
      <c r="L100" s="204"/>
    </row>
    <row r="101" spans="1:12" ht="34.950000000000003" customHeight="1">
      <c r="A101" s="862" t="s">
        <v>752</v>
      </c>
      <c r="B101" s="863"/>
      <c r="C101" s="863"/>
      <c r="D101" s="863"/>
      <c r="E101" s="863"/>
      <c r="F101" s="863"/>
      <c r="G101" s="863"/>
      <c r="H101" s="863"/>
      <c r="I101" s="181"/>
      <c r="L101" s="204"/>
    </row>
    <row r="102" spans="1:12" ht="47.25" customHeight="1">
      <c r="A102" s="86" t="s">
        <v>1154</v>
      </c>
      <c r="B102" s="872" t="s">
        <v>1155</v>
      </c>
      <c r="C102" s="872"/>
      <c r="D102" s="872"/>
      <c r="E102" s="128">
        <v>2E-3</v>
      </c>
      <c r="F102" s="170">
        <v>0.8</v>
      </c>
      <c r="G102" s="129" t="s">
        <v>734</v>
      </c>
      <c r="H102" s="90"/>
      <c r="I102" s="205">
        <v>307000</v>
      </c>
      <c r="L102" s="204"/>
    </row>
    <row r="103" spans="1:12" ht="47.4" customHeight="1">
      <c r="A103" s="86" t="s">
        <v>536</v>
      </c>
      <c r="B103" s="872" t="s">
        <v>754</v>
      </c>
      <c r="C103" s="872"/>
      <c r="D103" s="872"/>
      <c r="E103" s="128">
        <v>3.0000000000000001E-3</v>
      </c>
      <c r="F103" s="170">
        <v>0.87</v>
      </c>
      <c r="G103" s="129" t="s">
        <v>734</v>
      </c>
      <c r="H103" s="90"/>
      <c r="I103" s="205">
        <v>114000</v>
      </c>
      <c r="L103" s="204"/>
    </row>
    <row r="104" spans="1:12" ht="43.5" customHeight="1">
      <c r="A104" s="86" t="s">
        <v>242</v>
      </c>
      <c r="B104" s="872" t="s">
        <v>755</v>
      </c>
      <c r="C104" s="872"/>
      <c r="D104" s="872"/>
      <c r="E104" s="128">
        <v>2E-3</v>
      </c>
      <c r="F104" s="170">
        <v>0.8</v>
      </c>
      <c r="G104" s="129" t="s">
        <v>734</v>
      </c>
      <c r="H104" s="90"/>
      <c r="I104" s="205">
        <v>389000</v>
      </c>
      <c r="L104" s="204"/>
    </row>
    <row r="105" spans="1:12" ht="35.25" customHeight="1">
      <c r="A105" s="86" t="s">
        <v>1162</v>
      </c>
      <c r="B105" s="872" t="s">
        <v>756</v>
      </c>
      <c r="C105" s="872"/>
      <c r="D105" s="872"/>
      <c r="E105" s="128">
        <v>1.0999999999999999E-2</v>
      </c>
      <c r="F105" s="170">
        <v>1.8</v>
      </c>
      <c r="G105" s="129" t="s">
        <v>734</v>
      </c>
      <c r="H105" s="90"/>
      <c r="I105" s="205">
        <v>1294000</v>
      </c>
      <c r="L105" s="204"/>
    </row>
    <row r="106" spans="1:12" ht="35.25" customHeight="1">
      <c r="A106" s="86" t="s">
        <v>982</v>
      </c>
      <c r="B106" s="872" t="s">
        <v>983</v>
      </c>
      <c r="C106" s="872"/>
      <c r="D106" s="872"/>
      <c r="E106" s="128">
        <v>2E-3</v>
      </c>
      <c r="F106" s="170">
        <v>0.8</v>
      </c>
      <c r="G106" s="129" t="s">
        <v>734</v>
      </c>
      <c r="H106" s="90"/>
      <c r="I106" s="205">
        <v>348000</v>
      </c>
      <c r="L106" s="204"/>
    </row>
    <row r="107" spans="1:12" ht="30.6" customHeight="1">
      <c r="A107" s="86" t="s">
        <v>452</v>
      </c>
      <c r="B107" s="874" t="s">
        <v>757</v>
      </c>
      <c r="C107" s="875"/>
      <c r="D107" s="876"/>
      <c r="E107" s="126"/>
      <c r="F107" s="170"/>
      <c r="G107" s="129" t="s">
        <v>734</v>
      </c>
      <c r="H107" s="90"/>
      <c r="I107" s="205">
        <v>85000</v>
      </c>
      <c r="L107" s="204"/>
    </row>
    <row r="108" spans="1:12" ht="30.6" customHeight="1">
      <c r="A108" s="125" t="s">
        <v>1045</v>
      </c>
      <c r="B108" s="872" t="s">
        <v>1046</v>
      </c>
      <c r="C108" s="872"/>
      <c r="D108" s="872"/>
      <c r="E108" s="126"/>
      <c r="F108" s="170">
        <v>0.2</v>
      </c>
      <c r="G108" s="129" t="s">
        <v>734</v>
      </c>
      <c r="H108" s="90"/>
      <c r="I108" s="130">
        <v>9900</v>
      </c>
      <c r="L108" s="204"/>
    </row>
    <row r="109" spans="1:12" ht="30.6" customHeight="1">
      <c r="A109" s="86" t="s">
        <v>437</v>
      </c>
      <c r="B109" s="872" t="s">
        <v>438</v>
      </c>
      <c r="C109" s="872"/>
      <c r="D109" s="872"/>
      <c r="E109" s="126"/>
      <c r="F109" s="170"/>
      <c r="G109" s="129" t="s">
        <v>734</v>
      </c>
      <c r="H109" s="90"/>
      <c r="I109" s="205">
        <v>26000</v>
      </c>
      <c r="L109" s="204"/>
    </row>
    <row r="110" spans="1:12" ht="36.6" customHeight="1">
      <c r="A110" s="862" t="s">
        <v>85</v>
      </c>
      <c r="B110" s="863"/>
      <c r="C110" s="863"/>
      <c r="D110" s="863"/>
      <c r="E110" s="863"/>
      <c r="F110" s="863"/>
      <c r="G110" s="863"/>
      <c r="H110" s="863"/>
      <c r="I110" s="181"/>
      <c r="L110" s="204"/>
    </row>
    <row r="111" spans="1:12" ht="25.5" customHeight="1">
      <c r="A111" s="86" t="s">
        <v>1159</v>
      </c>
      <c r="B111" s="873" t="s">
        <v>738</v>
      </c>
      <c r="C111" s="873"/>
      <c r="D111" s="873"/>
      <c r="E111" s="128">
        <v>2E-3</v>
      </c>
      <c r="F111" s="191">
        <v>0.8</v>
      </c>
      <c r="G111" s="129" t="s">
        <v>734</v>
      </c>
      <c r="H111" s="101"/>
      <c r="I111" s="205">
        <v>1118000</v>
      </c>
      <c r="L111" s="204"/>
    </row>
    <row r="112" spans="1:12" ht="26.25" customHeight="1">
      <c r="A112" s="86" t="s">
        <v>1160</v>
      </c>
      <c r="B112" s="873" t="s">
        <v>298</v>
      </c>
      <c r="C112" s="873"/>
      <c r="D112" s="873"/>
      <c r="E112" s="128">
        <v>1.6E-2</v>
      </c>
      <c r="F112" s="191">
        <v>3.4</v>
      </c>
      <c r="G112" s="129" t="s">
        <v>734</v>
      </c>
      <c r="H112" s="101"/>
      <c r="I112" s="205">
        <v>1118000</v>
      </c>
      <c r="L112" s="204"/>
    </row>
    <row r="113" spans="1:12" ht="26.25" customHeight="1">
      <c r="A113" s="86" t="s">
        <v>436</v>
      </c>
      <c r="B113" s="873" t="s">
        <v>440</v>
      </c>
      <c r="C113" s="873"/>
      <c r="D113" s="873"/>
      <c r="E113" s="128"/>
      <c r="F113" s="191"/>
      <c r="G113" s="129" t="s">
        <v>734</v>
      </c>
      <c r="H113" s="101"/>
      <c r="I113" s="205">
        <v>89000</v>
      </c>
      <c r="L113" s="204"/>
    </row>
    <row r="114" spans="1:12" ht="21.6" customHeight="1">
      <c r="A114" s="86" t="s">
        <v>297</v>
      </c>
      <c r="B114" s="873" t="s">
        <v>299</v>
      </c>
      <c r="C114" s="873"/>
      <c r="D114" s="873"/>
      <c r="E114" s="128">
        <v>2E-3</v>
      </c>
      <c r="F114" s="191">
        <v>0.2</v>
      </c>
      <c r="G114" s="129" t="s">
        <v>734</v>
      </c>
      <c r="H114" s="101"/>
      <c r="I114" s="205">
        <v>897000</v>
      </c>
      <c r="L114" s="204"/>
    </row>
    <row r="115" spans="1:12" ht="49.2" customHeight="1">
      <c r="A115" s="86" t="s">
        <v>1161</v>
      </c>
      <c r="B115" s="872" t="s">
        <v>2220</v>
      </c>
      <c r="C115" s="872"/>
      <c r="D115" s="872"/>
      <c r="E115" s="128">
        <v>1.6E-2</v>
      </c>
      <c r="F115" s="170">
        <v>3.6</v>
      </c>
      <c r="G115" s="129" t="s">
        <v>734</v>
      </c>
      <c r="H115" s="101"/>
      <c r="I115" s="205">
        <v>1045000</v>
      </c>
      <c r="L115" s="204"/>
    </row>
    <row r="116" spans="1:12" ht="30.6" customHeight="1">
      <c r="A116" s="862" t="s">
        <v>4</v>
      </c>
      <c r="B116" s="863"/>
      <c r="C116" s="863"/>
      <c r="D116" s="863"/>
      <c r="E116" s="863"/>
      <c r="F116" s="863"/>
      <c r="G116" s="863"/>
      <c r="H116" s="863"/>
      <c r="I116" s="181"/>
      <c r="L116" s="204"/>
    </row>
    <row r="117" spans="1:12" ht="34.950000000000003" customHeight="1">
      <c r="A117" s="86" t="s">
        <v>265</v>
      </c>
      <c r="B117" s="872" t="s">
        <v>573</v>
      </c>
      <c r="C117" s="872"/>
      <c r="D117" s="872"/>
      <c r="E117" s="128">
        <v>2E-3</v>
      </c>
      <c r="F117" s="191">
        <v>0.2</v>
      </c>
      <c r="G117" s="129" t="s">
        <v>734</v>
      </c>
      <c r="H117" s="90"/>
      <c r="I117" s="205">
        <v>106000</v>
      </c>
      <c r="L117" s="204"/>
    </row>
    <row r="118" spans="1:12" ht="30.6" customHeight="1">
      <c r="A118" s="862" t="s">
        <v>93</v>
      </c>
      <c r="B118" s="863"/>
      <c r="C118" s="863"/>
      <c r="D118" s="863"/>
      <c r="E118" s="863"/>
      <c r="F118" s="863"/>
      <c r="G118" s="863"/>
      <c r="H118" s="863"/>
      <c r="I118" s="181"/>
      <c r="L118" s="204"/>
    </row>
    <row r="119" spans="1:12" ht="33" customHeight="1">
      <c r="A119" s="125" t="s">
        <v>780</v>
      </c>
      <c r="B119" s="872" t="s">
        <v>314</v>
      </c>
      <c r="C119" s="872"/>
      <c r="D119" s="872"/>
      <c r="E119" s="170">
        <v>4.3999999999999997E-2</v>
      </c>
      <c r="F119" s="170">
        <v>8.3000000000000007</v>
      </c>
      <c r="G119" s="193" t="s">
        <v>734</v>
      </c>
      <c r="H119" s="90"/>
      <c r="I119" s="205">
        <v>116000</v>
      </c>
      <c r="L119" s="204"/>
    </row>
    <row r="120" spans="1:12" ht="31.2" customHeight="1">
      <c r="A120" s="125" t="s">
        <v>781</v>
      </c>
      <c r="B120" s="872" t="s">
        <v>782</v>
      </c>
      <c r="C120" s="872"/>
      <c r="D120" s="872"/>
      <c r="E120" s="170">
        <v>4.3999999999999997E-2</v>
      </c>
      <c r="F120" s="170">
        <v>8.3000000000000007</v>
      </c>
      <c r="G120" s="193" t="s">
        <v>734</v>
      </c>
      <c r="H120" s="90"/>
      <c r="I120" s="205">
        <v>118000</v>
      </c>
      <c r="L120" s="204"/>
    </row>
    <row r="121" spans="1:12" ht="17.399999999999999">
      <c r="A121" s="212"/>
    </row>
    <row r="122" spans="1:12" ht="13.2">
      <c r="A122" s="196"/>
    </row>
  </sheetData>
  <mergeCells count="46">
    <mergeCell ref="B28:D28"/>
    <mergeCell ref="A5:A6"/>
    <mergeCell ref="B5:C5"/>
    <mergeCell ref="D5:D6"/>
    <mergeCell ref="E5:E6"/>
    <mergeCell ref="H5:H6"/>
    <mergeCell ref="I5:I6"/>
    <mergeCell ref="A7:H7"/>
    <mergeCell ref="A17:H17"/>
    <mergeCell ref="B27:D27"/>
    <mergeCell ref="F5:F6"/>
    <mergeCell ref="G5:G6"/>
    <mergeCell ref="B98:D98"/>
    <mergeCell ref="A29:H29"/>
    <mergeCell ref="B37:D37"/>
    <mergeCell ref="A38:H38"/>
    <mergeCell ref="B52:D52"/>
    <mergeCell ref="B53:D53"/>
    <mergeCell ref="A54:H54"/>
    <mergeCell ref="A64:H64"/>
    <mergeCell ref="A77:H77"/>
    <mergeCell ref="A89:H89"/>
    <mergeCell ref="A95:H95"/>
    <mergeCell ref="A97:H97"/>
    <mergeCell ref="A110:H110"/>
    <mergeCell ref="B99:D99"/>
    <mergeCell ref="B100:D100"/>
    <mergeCell ref="A101:H101"/>
    <mergeCell ref="B102:D102"/>
    <mergeCell ref="B103:D103"/>
    <mergeCell ref="B104:D104"/>
    <mergeCell ref="B105:D105"/>
    <mergeCell ref="B106:D106"/>
    <mergeCell ref="B107:D107"/>
    <mergeCell ref="B108:D108"/>
    <mergeCell ref="B109:D109"/>
    <mergeCell ref="B117:D117"/>
    <mergeCell ref="A118:H118"/>
    <mergeCell ref="B119:D119"/>
    <mergeCell ref="B120:D120"/>
    <mergeCell ref="B111:D111"/>
    <mergeCell ref="B112:D112"/>
    <mergeCell ref="B113:D113"/>
    <mergeCell ref="B114:D114"/>
    <mergeCell ref="B115:D115"/>
    <mergeCell ref="A116:H116"/>
  </mergeCells>
  <hyperlinks>
    <hyperlink ref="A7:H7" r:id="rId1" display="Наружные блоки mini VRF серии ATOM, R410A" xr:uid="{2C1EE3DA-134B-4450-BF17-7ACBFD10967D}"/>
    <hyperlink ref="A17:H17" r:id="rId2" display="Внутренние блоки каcсетного типа однопоточные" xr:uid="{E32819ED-3FA5-46FD-B695-754D0C036C9F}"/>
    <hyperlink ref="A29:H29" r:id="rId3" display="Внутренние блоки каcсетного типа четырехпоточные компактные" xr:uid="{FFFE80C2-55F8-4234-9AE1-CC0C71D62952}"/>
    <hyperlink ref="A38:H38" r:id="rId4" display="Внутренние блоки каcсетного типа четырехпоточные полноразмерные" xr:uid="{9EDA9D90-2CBD-4066-9AA2-CFCDADCB9054}"/>
    <hyperlink ref="A54:H54" r:id="rId5" display="Внутренние блоки настенные" xr:uid="{B41D07B7-0967-46AC-AC7D-FD2BA14D3B3B}"/>
    <hyperlink ref="A64:H64" r:id="rId6" display="Внутренние блоки канальные 10-50 (30-196) Па" xr:uid="{A65AB930-C86E-4F86-8606-5E8B48467382}"/>
    <hyperlink ref="A77:H77" r:id="rId7" display="Внутренние блоки напольно-потолочные" xr:uid="{CFBF71DD-AA6D-4D89-B29E-F4F95DFD1252}"/>
  </hyperlinks>
  <pageMargins left="0.74803149606299213" right="0.74803149606299213" top="0.98425196850393704" bottom="0.98425196850393704" header="0.51181102362204722" footer="0.51181102362204722"/>
  <pageSetup paperSize="8" scale="24" orientation="portrait" r:id="rId8"/>
  <headerFooter alignWithMargins="0"/>
  <drawing r:id="rId9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8CCAF2-85A7-4E83-9554-E86C042A5749}">
  <sheetPr>
    <tabColor theme="3" tint="0.39997558519241921"/>
    <pageSetUpPr fitToPage="1"/>
  </sheetPr>
  <dimension ref="A1:J68"/>
  <sheetViews>
    <sheetView showGridLines="0" zoomScaleNormal="100" zoomScaleSheetLayoutView="100" workbookViewId="0">
      <pane xSplit="1" ySplit="6" topLeftCell="B7" activePane="bottomRight" state="frozen"/>
      <selection activeCell="K5" sqref="K5:M5"/>
      <selection pane="topRight" activeCell="K5" sqref="K5:M5"/>
      <selection pane="bottomLeft" activeCell="K5" sqref="K5:M5"/>
      <selection pane="bottomRight" activeCell="K11" sqref="K11"/>
    </sheetView>
  </sheetViews>
  <sheetFormatPr defaultColWidth="9" defaultRowHeight="13.2"/>
  <cols>
    <col min="1" max="1" width="21.6640625" style="2" customWidth="1"/>
    <col min="2" max="2" width="16.109375" style="1" customWidth="1"/>
    <col min="3" max="3" width="16.44140625" style="1" customWidth="1"/>
    <col min="4" max="4" width="16.33203125" style="1" customWidth="1"/>
    <col min="5" max="5" width="16.5546875" style="1" customWidth="1"/>
    <col min="6" max="6" width="24.6640625" style="1" customWidth="1"/>
    <col min="7" max="7" width="18.33203125" style="18" customWidth="1"/>
    <col min="8" max="8" width="16.33203125" style="1" customWidth="1"/>
    <col min="9" max="16384" width="9" style="1"/>
  </cols>
  <sheetData>
    <row r="1" spans="1:8" s="19" customFormat="1">
      <c r="B1" s="20"/>
      <c r="C1" s="20"/>
      <c r="D1" s="20"/>
      <c r="F1" s="910" t="s">
        <v>56</v>
      </c>
      <c r="G1" s="911"/>
      <c r="H1" s="22">
        <f>SUMPRODUCT(D:D,G:G)</f>
        <v>0</v>
      </c>
    </row>
    <row r="2" spans="1:8" s="19" customFormat="1">
      <c r="B2" s="20"/>
      <c r="C2" s="20"/>
      <c r="D2" s="20"/>
      <c r="F2" s="910" t="s">
        <v>57</v>
      </c>
      <c r="G2" s="911"/>
      <c r="H2" s="24">
        <f>SUMPRODUCT(E:E,G:G)</f>
        <v>0</v>
      </c>
    </row>
    <row r="3" spans="1:8" s="19" customFormat="1" ht="10.199999999999999">
      <c r="B3" s="20"/>
      <c r="C3" s="20"/>
      <c r="D3" s="20"/>
      <c r="E3" s="20"/>
      <c r="F3" s="20"/>
      <c r="G3" s="23"/>
      <c r="H3" s="23"/>
    </row>
    <row r="4" spans="1:8" s="19" customFormat="1" ht="36.75" customHeight="1">
      <c r="A4" s="27" t="s">
        <v>2221</v>
      </c>
      <c r="B4" s="28"/>
      <c r="C4" s="28"/>
      <c r="D4" s="28"/>
      <c r="E4" s="28"/>
      <c r="F4" s="28"/>
      <c r="G4" s="29"/>
      <c r="H4" s="29"/>
    </row>
    <row r="5" spans="1:8" s="213" customFormat="1" ht="27.75" customHeight="1">
      <c r="A5" s="912" t="s">
        <v>64</v>
      </c>
      <c r="B5" s="914" t="s">
        <v>130</v>
      </c>
      <c r="C5" s="914"/>
      <c r="D5" s="855" t="s">
        <v>2135</v>
      </c>
      <c r="E5" s="853" t="s">
        <v>1947</v>
      </c>
      <c r="F5" s="915" t="s">
        <v>1</v>
      </c>
      <c r="G5" s="917" t="s">
        <v>54</v>
      </c>
      <c r="H5" s="850" t="s">
        <v>261</v>
      </c>
    </row>
    <row r="6" spans="1:8" s="213" customFormat="1" ht="22.5" customHeight="1">
      <c r="A6" s="913"/>
      <c r="B6" s="214" t="s">
        <v>75</v>
      </c>
      <c r="C6" s="214" t="s">
        <v>76</v>
      </c>
      <c r="D6" s="882"/>
      <c r="E6" s="879"/>
      <c r="F6" s="916"/>
      <c r="G6" s="918"/>
      <c r="H6" s="878"/>
    </row>
    <row r="7" spans="1:8" s="19" customFormat="1" ht="36.75" customHeight="1">
      <c r="A7" s="38" t="s">
        <v>2222</v>
      </c>
      <c r="B7" s="39"/>
      <c r="C7" s="39"/>
      <c r="D7" s="39"/>
      <c r="E7" s="39"/>
      <c r="F7" s="39"/>
      <c r="G7" s="39"/>
      <c r="H7" s="40"/>
    </row>
    <row r="8" spans="1:8" s="111" customFormat="1" ht="33" customHeight="1">
      <c r="A8" s="862" t="s">
        <v>2223</v>
      </c>
      <c r="B8" s="863"/>
      <c r="C8" s="863"/>
      <c r="D8" s="863"/>
      <c r="E8" s="863"/>
      <c r="F8" s="863"/>
      <c r="G8" s="863"/>
      <c r="H8" s="863"/>
    </row>
    <row r="9" spans="1:8" s="213" customFormat="1" ht="14.1" customHeight="1">
      <c r="A9" s="215" t="s">
        <v>853</v>
      </c>
      <c r="B9" s="216">
        <v>7.4</v>
      </c>
      <c r="C9" s="216">
        <v>8.5</v>
      </c>
      <c r="D9" s="217">
        <v>0.64640799999999998</v>
      </c>
      <c r="E9" s="218">
        <v>103</v>
      </c>
      <c r="F9" s="129" t="s">
        <v>734</v>
      </c>
      <c r="G9" s="219"/>
      <c r="H9" s="220">
        <v>980000</v>
      </c>
    </row>
    <row r="10" spans="1:8" s="213" customFormat="1" ht="14.1" customHeight="1">
      <c r="A10" s="215" t="s">
        <v>854</v>
      </c>
      <c r="B10" s="216">
        <v>9</v>
      </c>
      <c r="C10" s="216">
        <v>10.199999999999999</v>
      </c>
      <c r="D10" s="217">
        <v>0.64640799999999998</v>
      </c>
      <c r="E10" s="218">
        <v>103</v>
      </c>
      <c r="F10" s="129" t="s">
        <v>734</v>
      </c>
      <c r="G10" s="219"/>
      <c r="H10" s="220">
        <v>1480000</v>
      </c>
    </row>
    <row r="11" spans="1:8" s="213" customFormat="1" ht="14.1" customHeight="1">
      <c r="A11" s="215" t="s">
        <v>855</v>
      </c>
      <c r="B11" s="216">
        <v>11.6</v>
      </c>
      <c r="C11" s="216">
        <v>12.5</v>
      </c>
      <c r="D11" s="217">
        <v>0.64640799999999998</v>
      </c>
      <c r="E11" s="218">
        <v>136</v>
      </c>
      <c r="F11" s="129" t="s">
        <v>734</v>
      </c>
      <c r="G11" s="219"/>
      <c r="H11" s="220">
        <v>1596000</v>
      </c>
    </row>
    <row r="12" spans="1:8" s="213" customFormat="1" ht="14.1" customHeight="1">
      <c r="A12" s="215" t="s">
        <v>856</v>
      </c>
      <c r="B12" s="216">
        <v>13.4</v>
      </c>
      <c r="C12" s="216">
        <v>14.5</v>
      </c>
      <c r="D12" s="217">
        <v>0.64640799999999998</v>
      </c>
      <c r="E12" s="218">
        <v>136</v>
      </c>
      <c r="F12" s="129" t="s">
        <v>734</v>
      </c>
      <c r="G12" s="219"/>
      <c r="H12" s="220">
        <v>1609000</v>
      </c>
    </row>
    <row r="13" spans="1:8" s="213" customFormat="1" ht="14.1" customHeight="1">
      <c r="A13" s="215" t="s">
        <v>857</v>
      </c>
      <c r="B13" s="216">
        <v>14</v>
      </c>
      <c r="C13" s="216">
        <v>16.2</v>
      </c>
      <c r="D13" s="217">
        <v>0.64640799999999998</v>
      </c>
      <c r="E13" s="218">
        <v>136</v>
      </c>
      <c r="F13" s="129" t="s">
        <v>734</v>
      </c>
      <c r="G13" s="219"/>
      <c r="H13" s="220">
        <v>1761000</v>
      </c>
    </row>
    <row r="14" spans="1:8" s="111" customFormat="1" ht="33" customHeight="1">
      <c r="A14" s="862" t="s">
        <v>2224</v>
      </c>
      <c r="B14" s="863"/>
      <c r="C14" s="863"/>
      <c r="D14" s="863"/>
      <c r="E14" s="863"/>
      <c r="F14" s="863"/>
      <c r="G14" s="863"/>
      <c r="H14" s="863"/>
    </row>
    <row r="15" spans="1:8" s="213" customFormat="1" ht="13.5" customHeight="1">
      <c r="A15" s="215" t="s">
        <v>859</v>
      </c>
      <c r="B15" s="216">
        <v>35</v>
      </c>
      <c r="C15" s="216">
        <v>37</v>
      </c>
      <c r="D15" s="221">
        <v>2.0939999999999999</v>
      </c>
      <c r="E15" s="222">
        <v>310</v>
      </c>
      <c r="F15" s="129" t="s">
        <v>734</v>
      </c>
      <c r="G15" s="219"/>
      <c r="H15" s="220">
        <v>2049000</v>
      </c>
    </row>
    <row r="16" spans="1:8" s="111" customFormat="1" ht="33" customHeight="1">
      <c r="A16" s="862" t="s">
        <v>2225</v>
      </c>
      <c r="B16" s="863"/>
      <c r="C16" s="863"/>
      <c r="D16" s="863"/>
      <c r="E16" s="863"/>
      <c r="F16" s="863"/>
      <c r="G16" s="863"/>
      <c r="H16" s="863"/>
    </row>
    <row r="17" spans="1:10" s="213" customFormat="1" ht="13.5" customHeight="1">
      <c r="A17" s="215" t="s">
        <v>1770</v>
      </c>
      <c r="B17" s="216">
        <v>70</v>
      </c>
      <c r="C17" s="216">
        <v>75</v>
      </c>
      <c r="D17" s="221">
        <v>4.0590000000000002</v>
      </c>
      <c r="E17" s="222">
        <v>455</v>
      </c>
      <c r="F17" s="129" t="s">
        <v>734</v>
      </c>
      <c r="G17" s="219"/>
      <c r="H17" s="220">
        <v>3349000</v>
      </c>
    </row>
    <row r="18" spans="1:10" s="213" customFormat="1" ht="13.5" customHeight="1">
      <c r="A18" s="215" t="s">
        <v>1772</v>
      </c>
      <c r="B18" s="216">
        <v>130</v>
      </c>
      <c r="C18" s="216">
        <v>138</v>
      </c>
      <c r="D18" s="221">
        <v>6.4379999999999997</v>
      </c>
      <c r="E18" s="222">
        <v>690</v>
      </c>
      <c r="F18" s="129" t="s">
        <v>734</v>
      </c>
      <c r="G18" s="219"/>
      <c r="H18" s="220">
        <v>7603000</v>
      </c>
    </row>
    <row r="19" spans="1:10" s="111" customFormat="1" ht="33" customHeight="1">
      <c r="A19" s="862" t="s">
        <v>2226</v>
      </c>
      <c r="B19" s="863"/>
      <c r="C19" s="863"/>
      <c r="D19" s="863"/>
      <c r="E19" s="863"/>
      <c r="F19" s="863"/>
      <c r="G19" s="863"/>
      <c r="H19" s="863"/>
    </row>
    <row r="20" spans="1:10" s="213" customFormat="1" ht="14.25" customHeight="1">
      <c r="A20" s="215" t="s">
        <v>114</v>
      </c>
      <c r="B20" s="216">
        <v>185</v>
      </c>
      <c r="C20" s="216">
        <v>200</v>
      </c>
      <c r="D20" s="221">
        <v>14.379</v>
      </c>
      <c r="E20" s="222">
        <v>1730</v>
      </c>
      <c r="F20" s="129" t="s">
        <v>734</v>
      </c>
      <c r="G20" s="219"/>
      <c r="H20" s="220">
        <v>7902000</v>
      </c>
    </row>
    <row r="21" spans="1:10" s="111" customFormat="1" ht="33" customHeight="1">
      <c r="A21" s="908" t="s">
        <v>2227</v>
      </c>
      <c r="B21" s="909"/>
      <c r="C21" s="909"/>
      <c r="D21" s="909"/>
      <c r="E21" s="909"/>
      <c r="F21" s="909"/>
      <c r="G21" s="909"/>
      <c r="H21" s="909"/>
    </row>
    <row r="22" spans="1:10" s="213" customFormat="1" ht="13.5" customHeight="1">
      <c r="A22" s="215" t="s">
        <v>1288</v>
      </c>
      <c r="B22" s="216">
        <v>260</v>
      </c>
      <c r="C22" s="216">
        <v>280</v>
      </c>
      <c r="D22" s="223">
        <v>15.77</v>
      </c>
      <c r="E22" s="222">
        <v>1890</v>
      </c>
      <c r="F22" s="129" t="s">
        <v>734</v>
      </c>
      <c r="G22" s="219"/>
      <c r="H22" s="220">
        <v>11188000</v>
      </c>
    </row>
    <row r="23" spans="1:10" s="19" customFormat="1" ht="5.25" customHeight="1">
      <c r="A23" s="63"/>
      <c r="B23" s="64"/>
      <c r="C23" s="65"/>
      <c r="D23" s="66"/>
      <c r="E23" s="67"/>
      <c r="F23" s="66"/>
      <c r="G23" s="68"/>
      <c r="H23" s="69"/>
    </row>
    <row r="24" spans="1:10" s="19" customFormat="1" ht="36.75" customHeight="1">
      <c r="A24" s="38" t="s">
        <v>2228</v>
      </c>
      <c r="B24" s="39"/>
      <c r="C24" s="39"/>
      <c r="D24" s="39"/>
      <c r="E24" s="39"/>
      <c r="F24" s="39"/>
      <c r="G24" s="39"/>
      <c r="H24" s="40"/>
    </row>
    <row r="25" spans="1:10" s="111" customFormat="1" ht="33" customHeight="1">
      <c r="A25" s="862" t="s">
        <v>2229</v>
      </c>
      <c r="B25" s="863"/>
      <c r="C25" s="863"/>
      <c r="D25" s="863"/>
      <c r="E25" s="863"/>
      <c r="F25" s="863"/>
      <c r="G25" s="863"/>
      <c r="H25" s="883"/>
    </row>
    <row r="26" spans="1:10" s="213" customFormat="1" ht="15" customHeight="1">
      <c r="A26" s="224" t="s">
        <v>883</v>
      </c>
      <c r="B26" s="897">
        <v>2.98</v>
      </c>
      <c r="C26" s="897">
        <v>2.61</v>
      </c>
      <c r="D26" s="899">
        <v>0.19800000000000001</v>
      </c>
      <c r="E26" s="902">
        <v>27.61</v>
      </c>
      <c r="F26" s="905" t="s">
        <v>734</v>
      </c>
      <c r="G26" s="905"/>
      <c r="H26" s="887">
        <v>158000</v>
      </c>
      <c r="J26" s="111"/>
    </row>
    <row r="27" spans="1:10" s="213" customFormat="1" ht="15" customHeight="1">
      <c r="A27" s="224" t="s">
        <v>80</v>
      </c>
      <c r="B27" s="897"/>
      <c r="C27" s="897"/>
      <c r="D27" s="900"/>
      <c r="E27" s="903"/>
      <c r="F27" s="905"/>
      <c r="G27" s="905"/>
      <c r="H27" s="887"/>
      <c r="J27" s="111"/>
    </row>
    <row r="28" spans="1:10" s="213" customFormat="1" ht="15" customHeight="1">
      <c r="A28" s="224" t="s">
        <v>759</v>
      </c>
      <c r="B28" s="897"/>
      <c r="C28" s="897"/>
      <c r="D28" s="901"/>
      <c r="E28" s="904"/>
      <c r="F28" s="905"/>
      <c r="G28" s="905"/>
      <c r="H28" s="887"/>
      <c r="J28" s="111"/>
    </row>
    <row r="29" spans="1:10" s="213" customFormat="1" ht="15" customHeight="1">
      <c r="A29" s="224" t="s">
        <v>884</v>
      </c>
      <c r="B29" s="897">
        <v>3.69</v>
      </c>
      <c r="C29" s="897">
        <v>4.08</v>
      </c>
      <c r="D29" s="899">
        <v>0.19800000000000001</v>
      </c>
      <c r="E29" s="902">
        <v>27.61</v>
      </c>
      <c r="F29" s="905" t="s">
        <v>734</v>
      </c>
      <c r="G29" s="905"/>
      <c r="H29" s="887">
        <v>166000</v>
      </c>
      <c r="J29" s="111"/>
    </row>
    <row r="30" spans="1:10" s="213" customFormat="1" ht="15" customHeight="1">
      <c r="A30" s="224" t="s">
        <v>80</v>
      </c>
      <c r="B30" s="897"/>
      <c r="C30" s="897"/>
      <c r="D30" s="900"/>
      <c r="E30" s="903"/>
      <c r="F30" s="905"/>
      <c r="G30" s="905"/>
      <c r="H30" s="887"/>
      <c r="J30" s="111"/>
    </row>
    <row r="31" spans="1:10" s="213" customFormat="1" ht="15" customHeight="1">
      <c r="A31" s="224" t="s">
        <v>759</v>
      </c>
      <c r="B31" s="897"/>
      <c r="C31" s="897"/>
      <c r="D31" s="901"/>
      <c r="E31" s="904"/>
      <c r="F31" s="905"/>
      <c r="G31" s="905"/>
      <c r="H31" s="887"/>
      <c r="J31" s="111"/>
    </row>
    <row r="32" spans="1:10" s="213" customFormat="1" ht="15" customHeight="1">
      <c r="A32" s="224" t="s">
        <v>885</v>
      </c>
      <c r="B32" s="897">
        <v>4.2</v>
      </c>
      <c r="C32" s="897">
        <v>4.95</v>
      </c>
      <c r="D32" s="899">
        <v>0.19800000000000001</v>
      </c>
      <c r="E32" s="902">
        <v>27.61</v>
      </c>
      <c r="F32" s="905" t="s">
        <v>734</v>
      </c>
      <c r="G32" s="905"/>
      <c r="H32" s="887">
        <v>178000</v>
      </c>
      <c r="J32" s="111"/>
    </row>
    <row r="33" spans="1:10" s="213" customFormat="1" ht="15" customHeight="1">
      <c r="A33" s="224" t="s">
        <v>80</v>
      </c>
      <c r="B33" s="897"/>
      <c r="C33" s="897"/>
      <c r="D33" s="900"/>
      <c r="E33" s="903"/>
      <c r="F33" s="905"/>
      <c r="G33" s="905"/>
      <c r="H33" s="887"/>
      <c r="J33" s="111"/>
    </row>
    <row r="34" spans="1:10" s="213" customFormat="1" ht="15" customHeight="1">
      <c r="A34" s="225" t="s">
        <v>759</v>
      </c>
      <c r="B34" s="898"/>
      <c r="C34" s="898"/>
      <c r="D34" s="901"/>
      <c r="E34" s="904"/>
      <c r="F34" s="906"/>
      <c r="G34" s="905"/>
      <c r="H34" s="907"/>
      <c r="J34" s="111"/>
    </row>
    <row r="35" spans="1:10" s="226" customFormat="1" ht="28.5" customHeight="1">
      <c r="A35" s="884" t="s">
        <v>1107</v>
      </c>
      <c r="B35" s="885"/>
      <c r="C35" s="885"/>
      <c r="D35" s="885"/>
      <c r="E35" s="885"/>
      <c r="F35" s="885"/>
      <c r="G35" s="885"/>
      <c r="H35" s="886"/>
    </row>
    <row r="36" spans="1:10" s="111" customFormat="1" ht="33" customHeight="1">
      <c r="A36" s="862" t="s">
        <v>2230</v>
      </c>
      <c r="B36" s="863"/>
      <c r="C36" s="863"/>
      <c r="D36" s="863"/>
      <c r="E36" s="863"/>
      <c r="F36" s="863"/>
      <c r="G36" s="863"/>
      <c r="H36" s="883"/>
    </row>
    <row r="37" spans="1:10" s="213" customFormat="1" ht="15" customHeight="1">
      <c r="A37" s="215" t="s">
        <v>886</v>
      </c>
      <c r="B37" s="888">
        <v>5.93</v>
      </c>
      <c r="C37" s="888">
        <v>6.06</v>
      </c>
      <c r="D37" s="889">
        <v>0.28800000000000003</v>
      </c>
      <c r="E37" s="895">
        <v>37</v>
      </c>
      <c r="F37" s="893" t="s">
        <v>734</v>
      </c>
      <c r="G37" s="894"/>
      <c r="H37" s="887">
        <v>179000</v>
      </c>
    </row>
    <row r="38" spans="1:10" s="213" customFormat="1" ht="15" customHeight="1">
      <c r="A38" s="215" t="s">
        <v>81</v>
      </c>
      <c r="B38" s="888"/>
      <c r="C38" s="888"/>
      <c r="D38" s="890"/>
      <c r="E38" s="896"/>
      <c r="F38" s="893"/>
      <c r="G38" s="894"/>
      <c r="H38" s="887"/>
    </row>
    <row r="39" spans="1:10" s="213" customFormat="1" ht="15" customHeight="1">
      <c r="A39" s="215" t="s">
        <v>889</v>
      </c>
      <c r="B39" s="888">
        <v>7.84</v>
      </c>
      <c r="C39" s="888">
        <v>8.49</v>
      </c>
      <c r="D39" s="889">
        <v>0.36299999999999999</v>
      </c>
      <c r="E39" s="895">
        <v>42</v>
      </c>
      <c r="F39" s="893" t="s">
        <v>734</v>
      </c>
      <c r="G39" s="894"/>
      <c r="H39" s="887">
        <v>206000</v>
      </c>
    </row>
    <row r="40" spans="1:10" s="213" customFormat="1" ht="15" customHeight="1">
      <c r="A40" s="215" t="s">
        <v>81</v>
      </c>
      <c r="B40" s="888"/>
      <c r="C40" s="888"/>
      <c r="D40" s="890"/>
      <c r="E40" s="896"/>
      <c r="F40" s="893"/>
      <c r="G40" s="894"/>
      <c r="H40" s="887"/>
    </row>
    <row r="41" spans="1:10" s="226" customFormat="1" ht="27" customHeight="1">
      <c r="A41" s="884" t="s">
        <v>1108</v>
      </c>
      <c r="B41" s="885"/>
      <c r="C41" s="885"/>
      <c r="D41" s="885"/>
      <c r="E41" s="885"/>
      <c r="F41" s="885"/>
      <c r="G41" s="885"/>
      <c r="H41" s="886"/>
    </row>
    <row r="42" spans="1:10" s="111" customFormat="1" ht="33" customHeight="1">
      <c r="A42" s="862" t="s">
        <v>2231</v>
      </c>
      <c r="B42" s="863"/>
      <c r="C42" s="863"/>
      <c r="D42" s="863"/>
      <c r="E42" s="863"/>
      <c r="F42" s="863"/>
      <c r="G42" s="863"/>
      <c r="H42" s="883"/>
    </row>
    <row r="43" spans="1:10" s="213" customFormat="1" ht="15" customHeight="1">
      <c r="A43" s="215" t="s">
        <v>108</v>
      </c>
      <c r="B43" s="888">
        <v>7</v>
      </c>
      <c r="C43" s="888">
        <v>11.55</v>
      </c>
      <c r="D43" s="889">
        <v>0.28800000000000003</v>
      </c>
      <c r="E43" s="891">
        <v>39</v>
      </c>
      <c r="F43" s="893" t="s">
        <v>734</v>
      </c>
      <c r="G43" s="894"/>
      <c r="H43" s="887">
        <v>183000</v>
      </c>
    </row>
    <row r="44" spans="1:10" s="213" customFormat="1" ht="15" customHeight="1">
      <c r="A44" s="215" t="s">
        <v>81</v>
      </c>
      <c r="B44" s="888"/>
      <c r="C44" s="888"/>
      <c r="D44" s="890"/>
      <c r="E44" s="892"/>
      <c r="F44" s="893"/>
      <c r="G44" s="894"/>
      <c r="H44" s="887"/>
    </row>
    <row r="45" spans="1:10" s="213" customFormat="1" ht="15" customHeight="1">
      <c r="A45" s="215" t="s">
        <v>111</v>
      </c>
      <c r="B45" s="888">
        <v>10.39</v>
      </c>
      <c r="C45" s="888">
        <v>17.579999999999998</v>
      </c>
      <c r="D45" s="889">
        <v>0.34499999999999997</v>
      </c>
      <c r="E45" s="891">
        <v>45.2</v>
      </c>
      <c r="F45" s="893" t="s">
        <v>734</v>
      </c>
      <c r="G45" s="894"/>
      <c r="H45" s="887">
        <v>213000</v>
      </c>
    </row>
    <row r="46" spans="1:10" s="213" customFormat="1" ht="15" customHeight="1">
      <c r="A46" s="215" t="s">
        <v>81</v>
      </c>
      <c r="B46" s="888"/>
      <c r="C46" s="888"/>
      <c r="D46" s="890"/>
      <c r="E46" s="892"/>
      <c r="F46" s="893"/>
      <c r="G46" s="894"/>
      <c r="H46" s="887"/>
    </row>
    <row r="47" spans="1:10" s="213" customFormat="1" ht="15" customHeight="1">
      <c r="A47" s="215" t="s">
        <v>112</v>
      </c>
      <c r="B47" s="888">
        <v>12.9</v>
      </c>
      <c r="C47" s="888">
        <v>17.600000000000001</v>
      </c>
      <c r="D47" s="889">
        <v>0.34499999999999997</v>
      </c>
      <c r="E47" s="891">
        <v>50</v>
      </c>
      <c r="F47" s="893" t="s">
        <v>734</v>
      </c>
      <c r="G47" s="894"/>
      <c r="H47" s="887">
        <v>215000</v>
      </c>
    </row>
    <row r="48" spans="1:10" s="213" customFormat="1" ht="15" customHeight="1">
      <c r="A48" s="215" t="s">
        <v>81</v>
      </c>
      <c r="B48" s="888"/>
      <c r="C48" s="888"/>
      <c r="D48" s="890"/>
      <c r="E48" s="892"/>
      <c r="F48" s="893"/>
      <c r="G48" s="894"/>
      <c r="H48" s="887"/>
    </row>
    <row r="49" spans="1:9" s="226" customFormat="1" ht="27" customHeight="1">
      <c r="A49" s="884" t="s">
        <v>1108</v>
      </c>
      <c r="B49" s="885"/>
      <c r="C49" s="885"/>
      <c r="D49" s="885"/>
      <c r="E49" s="885"/>
      <c r="F49" s="885"/>
      <c r="G49" s="885"/>
      <c r="H49" s="886"/>
    </row>
    <row r="50" spans="1:9" s="111" customFormat="1" ht="33" customHeight="1">
      <c r="A50" s="862" t="s">
        <v>2232</v>
      </c>
      <c r="B50" s="863"/>
      <c r="C50" s="863"/>
      <c r="D50" s="863"/>
      <c r="E50" s="863"/>
      <c r="F50" s="863"/>
      <c r="G50" s="863"/>
      <c r="H50" s="883"/>
    </row>
    <row r="51" spans="1:9" s="213" customFormat="1" ht="15" customHeight="1">
      <c r="A51" s="215" t="s">
        <v>651</v>
      </c>
      <c r="B51" s="227">
        <v>2.7</v>
      </c>
      <c r="C51" s="227">
        <v>2.94</v>
      </c>
      <c r="D51" s="228">
        <v>0.125</v>
      </c>
      <c r="E51" s="227">
        <v>17.3</v>
      </c>
      <c r="F51" s="229" t="s">
        <v>734</v>
      </c>
      <c r="G51" s="228"/>
      <c r="H51" s="57">
        <v>140000</v>
      </c>
    </row>
    <row r="52" spans="1:9" s="213" customFormat="1" ht="15" customHeight="1">
      <c r="A52" s="215" t="s">
        <v>652</v>
      </c>
      <c r="B52" s="227">
        <v>2.91</v>
      </c>
      <c r="C52" s="227">
        <v>3.23</v>
      </c>
      <c r="D52" s="228">
        <v>0.125</v>
      </c>
      <c r="E52" s="227">
        <v>17.600000000000001</v>
      </c>
      <c r="F52" s="229" t="s">
        <v>734</v>
      </c>
      <c r="G52" s="228"/>
      <c r="H52" s="57">
        <v>144000</v>
      </c>
    </row>
    <row r="53" spans="1:9" s="213" customFormat="1" ht="15" customHeight="1">
      <c r="A53" s="215" t="s">
        <v>653</v>
      </c>
      <c r="B53" s="227">
        <v>3.81</v>
      </c>
      <c r="C53" s="227">
        <v>4.3</v>
      </c>
      <c r="D53" s="228">
        <v>0.125</v>
      </c>
      <c r="E53" s="227">
        <v>16.3</v>
      </c>
      <c r="F53" s="229" t="s">
        <v>734</v>
      </c>
      <c r="G53" s="228"/>
      <c r="H53" s="57">
        <v>148000</v>
      </c>
    </row>
    <row r="54" spans="1:9" s="213" customFormat="1" ht="15" customHeight="1">
      <c r="A54" s="215" t="s">
        <v>655</v>
      </c>
      <c r="B54" s="227">
        <v>4.87</v>
      </c>
      <c r="C54" s="227">
        <v>5.26</v>
      </c>
      <c r="D54" s="228">
        <v>0.154</v>
      </c>
      <c r="E54" s="227">
        <v>18.600000000000001</v>
      </c>
      <c r="F54" s="229" t="s">
        <v>734</v>
      </c>
      <c r="G54" s="228"/>
      <c r="H54" s="57">
        <v>164000</v>
      </c>
    </row>
    <row r="55" spans="1:9" s="111" customFormat="1" ht="33" customHeight="1">
      <c r="A55" s="862" t="s">
        <v>2233</v>
      </c>
      <c r="B55" s="863"/>
      <c r="C55" s="863"/>
      <c r="D55" s="863"/>
      <c r="E55" s="863"/>
      <c r="F55" s="863"/>
      <c r="G55" s="863"/>
      <c r="H55" s="883"/>
    </row>
    <row r="56" spans="1:9" s="213" customFormat="1" ht="15" customHeight="1">
      <c r="A56" s="215" t="s">
        <v>1000</v>
      </c>
      <c r="B56" s="230">
        <v>2.5</v>
      </c>
      <c r="C56" s="230">
        <v>4.0999999999999996</v>
      </c>
      <c r="D56" s="228">
        <v>8.5000000000000006E-2</v>
      </c>
      <c r="E56" s="230">
        <v>14</v>
      </c>
      <c r="F56" s="229" t="s">
        <v>734</v>
      </c>
      <c r="G56" s="228"/>
      <c r="H56" s="57">
        <v>55000</v>
      </c>
    </row>
    <row r="57" spans="1:9" s="213" customFormat="1" ht="15" customHeight="1">
      <c r="A57" s="215" t="s">
        <v>1001</v>
      </c>
      <c r="B57" s="230">
        <v>3.4</v>
      </c>
      <c r="C57" s="230">
        <v>5.67</v>
      </c>
      <c r="D57" s="228">
        <v>0.11</v>
      </c>
      <c r="E57" s="230">
        <v>16.3</v>
      </c>
      <c r="F57" s="229" t="s">
        <v>734</v>
      </c>
      <c r="G57" s="228"/>
      <c r="H57" s="57">
        <v>64000</v>
      </c>
    </row>
    <row r="58" spans="1:9" s="213" customFormat="1" ht="15" customHeight="1">
      <c r="A58" s="215" t="s">
        <v>1002</v>
      </c>
      <c r="B58" s="230">
        <v>4.41</v>
      </c>
      <c r="C58" s="230">
        <v>7.35</v>
      </c>
      <c r="D58" s="228">
        <v>0.129</v>
      </c>
      <c r="E58" s="230">
        <v>19.5</v>
      </c>
      <c r="F58" s="229" t="s">
        <v>734</v>
      </c>
      <c r="G58" s="228"/>
      <c r="H58" s="57">
        <v>68000</v>
      </c>
    </row>
    <row r="59" spans="1:9" s="213" customFormat="1" ht="15" customHeight="1">
      <c r="A59" s="215" t="s">
        <v>1003</v>
      </c>
      <c r="B59" s="230">
        <v>5</v>
      </c>
      <c r="C59" s="230">
        <v>8.6</v>
      </c>
      <c r="D59" s="228">
        <v>0.129</v>
      </c>
      <c r="E59" s="230">
        <v>20.7</v>
      </c>
      <c r="F59" s="229" t="s">
        <v>734</v>
      </c>
      <c r="G59" s="228"/>
      <c r="H59" s="57">
        <v>74000</v>
      </c>
    </row>
    <row r="60" spans="1:9" s="213" customFormat="1" ht="15" customHeight="1">
      <c r="A60" s="215" t="s">
        <v>1004</v>
      </c>
      <c r="B60" s="230">
        <v>6</v>
      </c>
      <c r="C60" s="230">
        <v>9.98</v>
      </c>
      <c r="D60" s="228">
        <v>0.14099999999999999</v>
      </c>
      <c r="E60" s="230">
        <v>23.6</v>
      </c>
      <c r="F60" s="229" t="s">
        <v>734</v>
      </c>
      <c r="G60" s="228"/>
      <c r="H60" s="57">
        <v>79000</v>
      </c>
    </row>
    <row r="61" spans="1:9" s="213" customFormat="1" ht="26.1" customHeight="1">
      <c r="A61" s="884" t="s">
        <v>290</v>
      </c>
      <c r="B61" s="885"/>
      <c r="C61" s="885"/>
      <c r="D61" s="885"/>
      <c r="E61" s="885"/>
      <c r="F61" s="885"/>
      <c r="G61" s="885"/>
      <c r="H61" s="886"/>
    </row>
    <row r="62" spans="1:9" s="111" customFormat="1" ht="33" customHeight="1">
      <c r="A62" s="862" t="s">
        <v>1031</v>
      </c>
      <c r="B62" s="863"/>
      <c r="C62" s="863"/>
      <c r="D62" s="863"/>
      <c r="E62" s="863"/>
      <c r="F62" s="863"/>
      <c r="G62" s="863"/>
      <c r="H62" s="883"/>
      <c r="I62" s="231"/>
    </row>
    <row r="63" spans="1:9" s="213" customFormat="1" ht="15" customHeight="1">
      <c r="A63" s="215" t="s">
        <v>1015</v>
      </c>
      <c r="B63" s="230">
        <v>7.2</v>
      </c>
      <c r="C63" s="230">
        <v>12</v>
      </c>
      <c r="D63" s="228">
        <v>0.161</v>
      </c>
      <c r="E63" s="230">
        <v>23.6</v>
      </c>
      <c r="F63" s="229" t="s">
        <v>734</v>
      </c>
      <c r="G63" s="228"/>
      <c r="H63" s="57">
        <v>90000</v>
      </c>
      <c r="I63" s="232"/>
    </row>
    <row r="64" spans="1:9" s="213" customFormat="1" ht="15" customHeight="1">
      <c r="A64" s="215" t="s">
        <v>1016</v>
      </c>
      <c r="B64" s="230">
        <v>8.0299999999999994</v>
      </c>
      <c r="C64" s="230">
        <v>13.6</v>
      </c>
      <c r="D64" s="228">
        <v>0.187</v>
      </c>
      <c r="E64" s="230">
        <v>29.1</v>
      </c>
      <c r="F64" s="229" t="s">
        <v>734</v>
      </c>
      <c r="G64" s="228"/>
      <c r="H64" s="57">
        <v>114000</v>
      </c>
      <c r="I64" s="232"/>
    </row>
    <row r="65" spans="1:9" s="213" customFormat="1" ht="15" customHeight="1">
      <c r="A65" s="215" t="s">
        <v>1017</v>
      </c>
      <c r="B65" s="230">
        <v>9.27</v>
      </c>
      <c r="C65" s="230">
        <v>16</v>
      </c>
      <c r="D65" s="228">
        <v>0.187</v>
      </c>
      <c r="E65" s="230">
        <v>29.7</v>
      </c>
      <c r="F65" s="229" t="s">
        <v>734</v>
      </c>
      <c r="G65" s="228"/>
      <c r="H65" s="57">
        <v>123000</v>
      </c>
      <c r="I65" s="232"/>
    </row>
    <row r="66" spans="1:9" s="213" customFormat="1" ht="15" customHeight="1">
      <c r="A66" s="215" t="s">
        <v>1018</v>
      </c>
      <c r="B66" s="230">
        <v>11.2</v>
      </c>
      <c r="C66" s="230">
        <v>19.2</v>
      </c>
      <c r="D66" s="228">
        <v>0.22600000000000001</v>
      </c>
      <c r="E66" s="230">
        <v>39.5</v>
      </c>
      <c r="F66" s="229" t="s">
        <v>734</v>
      </c>
      <c r="G66" s="228"/>
      <c r="H66" s="57">
        <v>143000</v>
      </c>
      <c r="I66" s="232"/>
    </row>
    <row r="67" spans="1:9" s="213" customFormat="1" ht="15" customHeight="1">
      <c r="A67" s="215" t="s">
        <v>1019</v>
      </c>
      <c r="B67" s="230">
        <v>13</v>
      </c>
      <c r="C67" s="230">
        <v>22.16</v>
      </c>
      <c r="D67" s="228">
        <v>0.26400000000000001</v>
      </c>
      <c r="E67" s="230">
        <v>39.799999999999997</v>
      </c>
      <c r="F67" s="229" t="s">
        <v>734</v>
      </c>
      <c r="G67" s="228"/>
      <c r="H67" s="57">
        <v>153000</v>
      </c>
      <c r="I67" s="232"/>
    </row>
    <row r="68" spans="1:9" s="213" customFormat="1" ht="26.1" customHeight="1">
      <c r="A68" s="884" t="s">
        <v>290</v>
      </c>
      <c r="B68" s="885"/>
      <c r="C68" s="885"/>
      <c r="D68" s="885"/>
      <c r="E68" s="885"/>
      <c r="F68" s="885"/>
      <c r="G68" s="885"/>
      <c r="H68" s="886"/>
      <c r="I68" s="233"/>
    </row>
  </sheetData>
  <mergeCells count="81">
    <mergeCell ref="A21:H21"/>
    <mergeCell ref="F1:G1"/>
    <mergeCell ref="A5:A6"/>
    <mergeCell ref="B5:C5"/>
    <mergeCell ref="D5:D6"/>
    <mergeCell ref="E5:E6"/>
    <mergeCell ref="F5:F6"/>
    <mergeCell ref="G5:G6"/>
    <mergeCell ref="H5:H6"/>
    <mergeCell ref="A8:H8"/>
    <mergeCell ref="A14:H14"/>
    <mergeCell ref="A16:H16"/>
    <mergeCell ref="A19:H19"/>
    <mergeCell ref="F2:G2"/>
    <mergeCell ref="A25:H25"/>
    <mergeCell ref="B26:B28"/>
    <mergeCell ref="C26:C28"/>
    <mergeCell ref="D26:D28"/>
    <mergeCell ref="E26:E28"/>
    <mergeCell ref="F26:F28"/>
    <mergeCell ref="G26:G28"/>
    <mergeCell ref="H26:H28"/>
    <mergeCell ref="H29:H31"/>
    <mergeCell ref="B32:B34"/>
    <mergeCell ref="C32:C34"/>
    <mergeCell ref="D32:D34"/>
    <mergeCell ref="E32:E34"/>
    <mergeCell ref="F32:F34"/>
    <mergeCell ref="G32:G34"/>
    <mergeCell ref="H32:H34"/>
    <mergeCell ref="B29:B31"/>
    <mergeCell ref="C29:C31"/>
    <mergeCell ref="D29:D31"/>
    <mergeCell ref="E29:E31"/>
    <mergeCell ref="F29:F31"/>
    <mergeCell ref="G29:G31"/>
    <mergeCell ref="G39:G40"/>
    <mergeCell ref="A35:H35"/>
    <mergeCell ref="A36:H36"/>
    <mergeCell ref="B37:B38"/>
    <mergeCell ref="C37:C38"/>
    <mergeCell ref="D37:D38"/>
    <mergeCell ref="E37:E38"/>
    <mergeCell ref="F37:F38"/>
    <mergeCell ref="G37:G38"/>
    <mergeCell ref="H37:H38"/>
    <mergeCell ref="A49:H49"/>
    <mergeCell ref="H39:H40"/>
    <mergeCell ref="A41:H41"/>
    <mergeCell ref="A42:H42"/>
    <mergeCell ref="B43:B44"/>
    <mergeCell ref="C43:C44"/>
    <mergeCell ref="D43:D44"/>
    <mergeCell ref="E43:E44"/>
    <mergeCell ref="F43:F44"/>
    <mergeCell ref="G43:G44"/>
    <mergeCell ref="H43:H44"/>
    <mergeCell ref="B39:B40"/>
    <mergeCell ref="C39:C40"/>
    <mergeCell ref="D39:D40"/>
    <mergeCell ref="E39:E40"/>
    <mergeCell ref="F39:F40"/>
    <mergeCell ref="H45:H46"/>
    <mergeCell ref="B47:B48"/>
    <mergeCell ref="C47:C48"/>
    <mergeCell ref="D47:D48"/>
    <mergeCell ref="E47:E48"/>
    <mergeCell ref="F47:F48"/>
    <mergeCell ref="G47:G48"/>
    <mergeCell ref="H47:H48"/>
    <mergeCell ref="B45:B46"/>
    <mergeCell ref="C45:C46"/>
    <mergeCell ref="D45:D46"/>
    <mergeCell ref="E45:E46"/>
    <mergeCell ref="F45:F46"/>
    <mergeCell ref="G45:G46"/>
    <mergeCell ref="A50:H50"/>
    <mergeCell ref="A55:H55"/>
    <mergeCell ref="A61:H61"/>
    <mergeCell ref="A62:H62"/>
    <mergeCell ref="A68:H68"/>
  </mergeCells>
  <hyperlinks>
    <hyperlink ref="A8:H8" r:id="rId1" display="Полностью инверторные мини-чиллеры серии Aqua Eco Mini" xr:uid="{4BA9749B-FCC5-408B-84B2-C5782CA687F4}"/>
    <hyperlink ref="A14:H14" r:id="rId2" display="Модульные чиллеры серии Aqua Tempo Super" xr:uid="{66A7CA66-D649-407F-B8DD-BB3C7616C6BB}"/>
    <hyperlink ref="A16:H16" r:id="rId3" display="Инверторные модульные чиллеры серии Aqua Thermal" xr:uid="{3DF4E511-BD6E-4595-A9A9-7F1636482C14}"/>
    <hyperlink ref="A19:H19" r:id="rId4" display="Модульные чиллеры серии Aqua Tempo Power" xr:uid="{0A336455-6822-49F1-9262-A71579705697}"/>
    <hyperlink ref="A21:H21" r:id="rId5" display="Модульные чиллеры серии King Plus" xr:uid="{9F53C42B-6244-4604-85E3-C3A4D4BF9990}"/>
    <hyperlink ref="A25:H25" r:id="rId6" display="Фанкойлы кассетные компактные 4-х поточные, DC" xr:uid="{6F1D3B9A-09D5-4B45-AD8F-8728A59CBCCE}"/>
    <hyperlink ref="A36:H36" r:id="rId7" display="Фанкойлы кассетные полноразмерные 4-х поточные, DC" xr:uid="{EE6E67A9-3493-4762-A9C6-C176A61C4FDD}"/>
    <hyperlink ref="A42:H42" r:id="rId8" display="Фанкойлы кассетные полноразмерные 4-х поточные, AC" xr:uid="{5BA771A7-3FB8-4110-9CDA-19563229CBFF}"/>
    <hyperlink ref="A50:H50" r:id="rId9" display="Фанкойлы настенные DC,  3-ходовой клапан встроен" xr:uid="{CAE19596-C03F-4F35-BCBF-1F81F5A0A332}"/>
    <hyperlink ref="A55:H55" r:id="rId10" display="Фанкойлы канальные, трёхрядные, 30 Па, AC" xr:uid="{6A827C81-79B9-4FB8-92B0-AAD908F859CE}"/>
    <hyperlink ref="A62:H62" r:id="rId11" display="Фанкойлы канальные, трёхрядные, 50 Па " xr:uid="{4B40B822-0F69-4C31-8C3E-6BE16733DDCC}"/>
  </hyperlinks>
  <printOptions horizontalCentered="1"/>
  <pageMargins left="0.39370078740157483" right="0.39370078740157483" top="0.78740157480314965" bottom="0.78740157480314965" header="0.51181102362204722" footer="0.51181102362204722"/>
  <pageSetup paperSize="9" scale="66" fitToHeight="0" orientation="portrait" r:id="rId12"/>
  <headerFooter alignWithMargins="0"/>
  <drawing r:id="rId13"/>
  <legacyDrawing r:id="rId14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DF79E0-CEEB-4DF5-A110-8186666D2B63}">
  <sheetPr>
    <tabColor theme="3" tint="0.39997558519241921"/>
    <pageSetUpPr fitToPage="1"/>
  </sheetPr>
  <dimension ref="A1:V138"/>
  <sheetViews>
    <sheetView showGridLines="0" zoomScaleNormal="100" zoomScaleSheetLayoutView="100" workbookViewId="0">
      <pane xSplit="1" ySplit="6" topLeftCell="B7" activePane="bottomRight" state="frozen"/>
      <selection activeCell="K5" sqref="K5:M5"/>
      <selection pane="topRight" activeCell="K5" sqref="K5:M5"/>
      <selection pane="bottomLeft" activeCell="K5" sqref="K5:M5"/>
      <selection pane="bottomRight"/>
    </sheetView>
  </sheetViews>
  <sheetFormatPr defaultColWidth="9" defaultRowHeight="13.2"/>
  <cols>
    <col min="1" max="1" width="21.6640625" style="289" customWidth="1"/>
    <col min="2" max="2" width="12.33203125" style="213" customWidth="1"/>
    <col min="3" max="3" width="12.109375" style="213" customWidth="1"/>
    <col min="4" max="4" width="9.88671875" style="213" customWidth="1"/>
    <col min="5" max="5" width="9.44140625" style="213" customWidth="1"/>
    <col min="6" max="6" width="15.44140625" style="213" customWidth="1"/>
    <col min="7" max="7" width="6.88671875" style="213" customWidth="1"/>
    <col min="8" max="8" width="15.44140625" style="288" customWidth="1"/>
    <col min="9" max="9" width="10.88671875" style="213" customWidth="1"/>
    <col min="10" max="10" width="13.6640625" style="213" customWidth="1"/>
    <col min="11" max="11" width="19" style="213" customWidth="1"/>
    <col min="12" max="12" width="10.88671875" style="213" hidden="1" customWidth="1"/>
    <col min="13" max="19" width="9" style="213" hidden="1" customWidth="1"/>
    <col min="20" max="20" width="15.88671875" style="213" customWidth="1"/>
    <col min="21" max="22" width="13.44140625" style="213" customWidth="1"/>
    <col min="23" max="16384" width="9" style="213"/>
  </cols>
  <sheetData>
    <row r="1" spans="1:22" s="19" customFormat="1">
      <c r="B1" s="20"/>
      <c r="C1" s="20"/>
      <c r="D1" s="20"/>
      <c r="E1" s="20"/>
      <c r="F1" s="20"/>
      <c r="H1" s="21"/>
      <c r="I1" s="21" t="s">
        <v>56</v>
      </c>
      <c r="J1" s="22">
        <f>M7</f>
        <v>0</v>
      </c>
    </row>
    <row r="2" spans="1:22" s="19" customFormat="1">
      <c r="B2" s="20"/>
      <c r="C2" s="20"/>
      <c r="D2" s="20"/>
      <c r="E2" s="20"/>
      <c r="F2" s="20"/>
      <c r="H2" s="21"/>
      <c r="I2" s="21" t="s">
        <v>57</v>
      </c>
      <c r="J2" s="24">
        <f>N7</f>
        <v>0</v>
      </c>
    </row>
    <row r="3" spans="1:22" s="19" customFormat="1" ht="10.199999999999999">
      <c r="B3" s="20"/>
      <c r="C3" s="20"/>
      <c r="D3" s="20"/>
      <c r="E3" s="20"/>
      <c r="F3" s="20"/>
      <c r="G3" s="20"/>
      <c r="H3" s="20"/>
      <c r="I3" s="23"/>
      <c r="J3" s="23"/>
    </row>
    <row r="4" spans="1:22" s="19" customFormat="1" ht="36.75" customHeight="1">
      <c r="A4" s="27" t="s">
        <v>2234</v>
      </c>
      <c r="B4" s="28"/>
      <c r="C4" s="28"/>
      <c r="D4" s="28"/>
      <c r="E4" s="28"/>
      <c r="F4" s="28"/>
      <c r="G4" s="28"/>
      <c r="H4" s="28"/>
      <c r="I4" s="29"/>
      <c r="J4" s="29"/>
    </row>
    <row r="5" spans="1:22" ht="27.75" customHeight="1">
      <c r="A5" s="912" t="s">
        <v>64</v>
      </c>
      <c r="B5" s="914" t="s">
        <v>130</v>
      </c>
      <c r="C5" s="914"/>
      <c r="D5" s="234" t="s">
        <v>71</v>
      </c>
      <c r="E5" s="914" t="s">
        <v>160</v>
      </c>
      <c r="F5" s="234" t="s">
        <v>73</v>
      </c>
      <c r="G5" s="914" t="s">
        <v>5</v>
      </c>
      <c r="H5" s="915" t="s">
        <v>1</v>
      </c>
      <c r="I5" s="927" t="s">
        <v>54</v>
      </c>
      <c r="J5" s="850" t="s">
        <v>261</v>
      </c>
      <c r="L5" s="235" t="s">
        <v>55</v>
      </c>
      <c r="M5" s="235" t="s">
        <v>56</v>
      </c>
      <c r="N5" s="235" t="s">
        <v>57</v>
      </c>
      <c r="O5" s="236" t="s">
        <v>50</v>
      </c>
      <c r="P5" s="236" t="s">
        <v>51</v>
      </c>
      <c r="Q5" s="236" t="s">
        <v>52</v>
      </c>
      <c r="R5" s="236" t="s">
        <v>2235</v>
      </c>
      <c r="S5" s="236" t="s">
        <v>53</v>
      </c>
    </row>
    <row r="6" spans="1:22" ht="22.5" customHeight="1">
      <c r="A6" s="913"/>
      <c r="B6" s="214" t="s">
        <v>75</v>
      </c>
      <c r="C6" s="214" t="s">
        <v>76</v>
      </c>
      <c r="D6" s="214" t="s">
        <v>77</v>
      </c>
      <c r="E6" s="923"/>
      <c r="F6" s="214" t="s">
        <v>162</v>
      </c>
      <c r="G6" s="923"/>
      <c r="H6" s="916"/>
      <c r="I6" s="917"/>
      <c r="J6" s="878"/>
    </row>
    <row r="7" spans="1:22" ht="35.4" customHeight="1">
      <c r="A7" s="38" t="s">
        <v>850</v>
      </c>
      <c r="B7" s="237"/>
      <c r="C7" s="237"/>
      <c r="D7" s="237"/>
      <c r="E7" s="237"/>
      <c r="F7" s="237"/>
      <c r="G7" s="237"/>
      <c r="H7" s="238"/>
      <c r="I7" s="239"/>
      <c r="J7" s="240"/>
      <c r="L7" s="241">
        <f>SUM(L10:L137)</f>
        <v>0</v>
      </c>
      <c r="M7" s="241">
        <f>SUM(M10:M137)</f>
        <v>0</v>
      </c>
      <c r="N7" s="241">
        <f>SUM(N10:N137)</f>
        <v>0</v>
      </c>
      <c r="O7" s="236"/>
      <c r="P7" s="236"/>
      <c r="Q7" s="236"/>
      <c r="R7" s="236"/>
      <c r="S7" s="236"/>
    </row>
    <row r="8" spans="1:22" s="111" customFormat="1" ht="33" customHeight="1">
      <c r="A8" s="862" t="s">
        <v>2223</v>
      </c>
      <c r="B8" s="863"/>
      <c r="C8" s="863"/>
      <c r="D8" s="863"/>
      <c r="E8" s="863"/>
      <c r="F8" s="863"/>
      <c r="G8" s="863"/>
      <c r="H8" s="863"/>
      <c r="I8" s="242"/>
      <c r="J8" s="243"/>
    </row>
    <row r="9" spans="1:22" s="44" customFormat="1" ht="71.25" customHeight="1">
      <c r="A9" s="72"/>
      <c r="B9" s="46"/>
      <c r="C9" s="46"/>
      <c r="D9" s="46"/>
      <c r="E9" s="46"/>
      <c r="F9" s="46"/>
      <c r="G9" s="112"/>
      <c r="H9" s="113"/>
      <c r="I9" s="113"/>
      <c r="J9" s="244"/>
    </row>
    <row r="10" spans="1:22" ht="14.1" customHeight="1">
      <c r="A10" s="215" t="s">
        <v>851</v>
      </c>
      <c r="B10" s="216">
        <v>5.5</v>
      </c>
      <c r="C10" s="216">
        <v>6.6</v>
      </c>
      <c r="D10" s="216">
        <v>1.1200000000000001</v>
      </c>
      <c r="E10" s="218"/>
      <c r="F10" s="216" t="s">
        <v>852</v>
      </c>
      <c r="G10" s="219">
        <v>87</v>
      </c>
      <c r="H10" s="129" t="s">
        <v>734</v>
      </c>
      <c r="I10" s="245"/>
      <c r="J10" s="220">
        <v>838000</v>
      </c>
      <c r="L10" s="241"/>
      <c r="M10" s="36">
        <f t="shared" ref="M10:M15" si="0">IF(OR(R10="",I10=""),0,I10*R10)</f>
        <v>0</v>
      </c>
      <c r="N10" s="36">
        <f t="shared" ref="N10:N15" si="1">IF(OR(S10="",I10=""),0,I10*S10)</f>
        <v>0</v>
      </c>
      <c r="O10" s="236">
        <v>970</v>
      </c>
      <c r="P10" s="236">
        <v>1190</v>
      </c>
      <c r="Q10" s="236">
        <v>560</v>
      </c>
      <c r="R10" s="246">
        <f>(O10/1000)*(P10/1000)*(Q10/1000)</f>
        <v>0.64640799999999998</v>
      </c>
      <c r="S10" s="236">
        <v>103</v>
      </c>
      <c r="T10" s="247"/>
      <c r="U10" s="247"/>
      <c r="V10" s="247"/>
    </row>
    <row r="11" spans="1:22" ht="14.1" customHeight="1">
      <c r="A11" s="215" t="s">
        <v>853</v>
      </c>
      <c r="B11" s="216">
        <v>7.4</v>
      </c>
      <c r="C11" s="216">
        <v>8.5</v>
      </c>
      <c r="D11" s="216">
        <v>1.44</v>
      </c>
      <c r="E11" s="218"/>
      <c r="F11" s="216" t="s">
        <v>852</v>
      </c>
      <c r="G11" s="219">
        <v>87</v>
      </c>
      <c r="H11" s="129" t="s">
        <v>734</v>
      </c>
      <c r="I11" s="245"/>
      <c r="J11" s="220">
        <v>980000</v>
      </c>
      <c r="L11" s="241"/>
      <c r="M11" s="36">
        <f t="shared" si="0"/>
        <v>0</v>
      </c>
      <c r="N11" s="36">
        <f t="shared" si="1"/>
        <v>0</v>
      </c>
      <c r="O11" s="236">
        <v>970</v>
      </c>
      <c r="P11" s="236">
        <v>1190</v>
      </c>
      <c r="Q11" s="236">
        <v>560</v>
      </c>
      <c r="R11" s="246">
        <f t="shared" ref="R11:R15" si="2">(O11/1000)*(P11/1000)*(Q11/1000)</f>
        <v>0.64640799999999998</v>
      </c>
      <c r="S11" s="236">
        <v>103</v>
      </c>
      <c r="T11" s="247"/>
      <c r="U11" s="247"/>
      <c r="V11" s="247"/>
    </row>
    <row r="12" spans="1:22" ht="14.1" customHeight="1">
      <c r="A12" s="215" t="s">
        <v>854</v>
      </c>
      <c r="B12" s="216">
        <v>9</v>
      </c>
      <c r="C12" s="216">
        <v>10.199999999999999</v>
      </c>
      <c r="D12" s="216">
        <v>1.72</v>
      </c>
      <c r="E12" s="218"/>
      <c r="F12" s="216" t="s">
        <v>852</v>
      </c>
      <c r="G12" s="219">
        <v>87</v>
      </c>
      <c r="H12" s="129" t="s">
        <v>734</v>
      </c>
      <c r="I12" s="245"/>
      <c r="J12" s="220">
        <v>1480000</v>
      </c>
      <c r="L12" s="241"/>
      <c r="M12" s="36">
        <f t="shared" si="0"/>
        <v>0</v>
      </c>
      <c r="N12" s="36">
        <f t="shared" si="1"/>
        <v>0</v>
      </c>
      <c r="O12" s="236">
        <v>970</v>
      </c>
      <c r="P12" s="236">
        <v>1190</v>
      </c>
      <c r="Q12" s="236">
        <v>560</v>
      </c>
      <c r="R12" s="246">
        <f t="shared" si="2"/>
        <v>0.64640799999999998</v>
      </c>
      <c r="S12" s="236">
        <v>103</v>
      </c>
      <c r="T12" s="247"/>
      <c r="U12" s="247"/>
      <c r="V12" s="247"/>
    </row>
    <row r="13" spans="1:22" ht="14.1" customHeight="1">
      <c r="A13" s="215" t="s">
        <v>855</v>
      </c>
      <c r="B13" s="216">
        <v>11.6</v>
      </c>
      <c r="C13" s="216">
        <v>12.5</v>
      </c>
      <c r="D13" s="216">
        <v>2.1</v>
      </c>
      <c r="E13" s="218"/>
      <c r="F13" s="216" t="s">
        <v>852</v>
      </c>
      <c r="G13" s="219">
        <v>120</v>
      </c>
      <c r="H13" s="129" t="s">
        <v>734</v>
      </c>
      <c r="I13" s="245"/>
      <c r="J13" s="220">
        <v>1596000</v>
      </c>
      <c r="L13" s="241"/>
      <c r="M13" s="36">
        <f t="shared" si="0"/>
        <v>0</v>
      </c>
      <c r="N13" s="36">
        <f t="shared" si="1"/>
        <v>0</v>
      </c>
      <c r="O13" s="236">
        <v>970</v>
      </c>
      <c r="P13" s="236">
        <v>1190</v>
      </c>
      <c r="Q13" s="236">
        <v>560</v>
      </c>
      <c r="R13" s="246">
        <f t="shared" si="2"/>
        <v>0.64640799999999998</v>
      </c>
      <c r="S13" s="236">
        <v>136</v>
      </c>
      <c r="T13" s="247"/>
      <c r="U13" s="247"/>
      <c r="V13" s="247"/>
    </row>
    <row r="14" spans="1:22" ht="14.1" customHeight="1">
      <c r="A14" s="215" t="s">
        <v>856</v>
      </c>
      <c r="B14" s="216">
        <v>13.4</v>
      </c>
      <c r="C14" s="216">
        <v>14.5</v>
      </c>
      <c r="D14" s="216">
        <v>2.4300000000000002</v>
      </c>
      <c r="E14" s="218"/>
      <c r="F14" s="216" t="s">
        <v>852</v>
      </c>
      <c r="G14" s="219">
        <v>120</v>
      </c>
      <c r="H14" s="129" t="s">
        <v>734</v>
      </c>
      <c r="I14" s="245"/>
      <c r="J14" s="220">
        <v>1609000</v>
      </c>
      <c r="L14" s="241"/>
      <c r="M14" s="36">
        <f t="shared" si="0"/>
        <v>0</v>
      </c>
      <c r="N14" s="36">
        <f t="shared" si="1"/>
        <v>0</v>
      </c>
      <c r="O14" s="236">
        <v>970</v>
      </c>
      <c r="P14" s="236">
        <v>1190</v>
      </c>
      <c r="Q14" s="236">
        <v>560</v>
      </c>
      <c r="R14" s="246">
        <f t="shared" si="2"/>
        <v>0.64640799999999998</v>
      </c>
      <c r="S14" s="236">
        <v>136</v>
      </c>
      <c r="T14" s="247"/>
      <c r="U14" s="247"/>
      <c r="V14" s="247"/>
    </row>
    <row r="15" spans="1:22" ht="14.1" customHeight="1">
      <c r="A15" s="215" t="s">
        <v>857</v>
      </c>
      <c r="B15" s="216">
        <v>14</v>
      </c>
      <c r="C15" s="216">
        <v>16.2</v>
      </c>
      <c r="D15" s="216">
        <v>2.75</v>
      </c>
      <c r="E15" s="218"/>
      <c r="F15" s="216" t="s">
        <v>852</v>
      </c>
      <c r="G15" s="219">
        <v>120</v>
      </c>
      <c r="H15" s="129" t="s">
        <v>734</v>
      </c>
      <c r="I15" s="245"/>
      <c r="J15" s="220">
        <v>1761000</v>
      </c>
      <c r="L15" s="241"/>
      <c r="M15" s="36">
        <f t="shared" si="0"/>
        <v>0</v>
      </c>
      <c r="N15" s="36">
        <f t="shared" si="1"/>
        <v>0</v>
      </c>
      <c r="O15" s="236">
        <v>970</v>
      </c>
      <c r="P15" s="236">
        <v>1190</v>
      </c>
      <c r="Q15" s="236">
        <v>560</v>
      </c>
      <c r="R15" s="246">
        <f t="shared" si="2"/>
        <v>0.64640799999999998</v>
      </c>
      <c r="S15" s="236">
        <v>136</v>
      </c>
      <c r="T15" s="247"/>
      <c r="U15" s="247"/>
      <c r="V15" s="247"/>
    </row>
    <row r="16" spans="1:22" s="111" customFormat="1" ht="42" customHeight="1">
      <c r="A16" s="862" t="s">
        <v>2236</v>
      </c>
      <c r="B16" s="863"/>
      <c r="C16" s="863"/>
      <c r="D16" s="863"/>
      <c r="E16" s="863"/>
      <c r="F16" s="863"/>
      <c r="G16" s="863"/>
      <c r="H16" s="863"/>
      <c r="I16" s="248"/>
      <c r="J16" s="202"/>
    </row>
    <row r="17" spans="1:22" s="44" customFormat="1" ht="54" customHeight="1">
      <c r="A17" s="72"/>
      <c r="B17" s="46"/>
      <c r="C17" s="46"/>
      <c r="D17" s="46"/>
      <c r="E17" s="46"/>
      <c r="F17" s="46"/>
      <c r="G17" s="112"/>
      <c r="H17" s="113"/>
      <c r="I17" s="113"/>
      <c r="J17" s="244"/>
    </row>
    <row r="18" spans="1:22" ht="14.1" customHeight="1">
      <c r="A18" s="215" t="s">
        <v>276</v>
      </c>
      <c r="B18" s="216">
        <v>27</v>
      </c>
      <c r="C18" s="216">
        <v>31</v>
      </c>
      <c r="D18" s="216">
        <v>5</v>
      </c>
      <c r="E18" s="218">
        <v>55</v>
      </c>
      <c r="F18" s="216" t="s">
        <v>278</v>
      </c>
      <c r="G18" s="219">
        <v>300</v>
      </c>
      <c r="H18" s="129" t="s">
        <v>734</v>
      </c>
      <c r="I18" s="245"/>
      <c r="J18" s="220">
        <v>2337000</v>
      </c>
      <c r="L18" s="241"/>
      <c r="M18" s="36">
        <f>IF(OR(R18="",I18=""),0,I18*R18)</f>
        <v>0</v>
      </c>
      <c r="N18" s="36">
        <f>IF(OR(S18="",I18=""),0,I18*S18)</f>
        <v>0</v>
      </c>
      <c r="O18" s="236">
        <v>1910</v>
      </c>
      <c r="P18" s="236">
        <v>1225</v>
      </c>
      <c r="Q18" s="236">
        <v>1035</v>
      </c>
      <c r="R18" s="249">
        <f>(O18/1000)*(P18/1000)*(Q18/1000)</f>
        <v>2.42164125</v>
      </c>
      <c r="S18" s="236">
        <v>310</v>
      </c>
      <c r="T18" s="247"/>
      <c r="U18" s="247"/>
      <c r="V18" s="247"/>
    </row>
    <row r="19" spans="1:22" ht="14.1" customHeight="1">
      <c r="A19" s="215" t="s">
        <v>277</v>
      </c>
      <c r="B19" s="216">
        <v>55</v>
      </c>
      <c r="C19" s="216">
        <v>61</v>
      </c>
      <c r="D19" s="216">
        <v>9.8000000000000007</v>
      </c>
      <c r="E19" s="218">
        <v>61</v>
      </c>
      <c r="F19" s="216" t="s">
        <v>279</v>
      </c>
      <c r="G19" s="219">
        <v>480</v>
      </c>
      <c r="H19" s="129" t="s">
        <v>734</v>
      </c>
      <c r="I19" s="245"/>
      <c r="J19" s="220">
        <v>3713000</v>
      </c>
      <c r="L19" s="241"/>
      <c r="M19" s="36">
        <f>IF(OR(R19="",I19=""),0,I19*R19)</f>
        <v>0</v>
      </c>
      <c r="N19" s="36">
        <f>IF(OR(S19="",I19=""),0,I19*S19)</f>
        <v>0</v>
      </c>
      <c r="O19" s="236">
        <v>2250</v>
      </c>
      <c r="P19" s="236">
        <v>1370</v>
      </c>
      <c r="Q19" s="236">
        <v>1090</v>
      </c>
      <c r="R19" s="249">
        <f>(O19/1000)*(P19/1000)*(Q19/1000)</f>
        <v>3.3599250000000009</v>
      </c>
      <c r="S19" s="236">
        <v>490</v>
      </c>
      <c r="T19" s="247"/>
      <c r="U19" s="247"/>
      <c r="V19" s="247"/>
    </row>
    <row r="20" spans="1:22" ht="14.1" customHeight="1">
      <c r="A20" s="250" t="s">
        <v>280</v>
      </c>
      <c r="B20" s="251">
        <v>82</v>
      </c>
      <c r="C20" s="251">
        <v>90</v>
      </c>
      <c r="D20" s="251">
        <v>15</v>
      </c>
      <c r="E20" s="252">
        <v>75</v>
      </c>
      <c r="F20" s="251" t="s">
        <v>281</v>
      </c>
      <c r="G20" s="253">
        <v>710</v>
      </c>
      <c r="H20" s="140" t="s">
        <v>734</v>
      </c>
      <c r="I20" s="254"/>
      <c r="J20" s="255">
        <v>6577000</v>
      </c>
      <c r="L20" s="241"/>
      <c r="M20" s="36">
        <f>IF(OR(R20="",I20=""),0,I20*R20)</f>
        <v>0</v>
      </c>
      <c r="N20" s="36">
        <f>IF(OR(S20="",I20=""),0,I20*S20)</f>
        <v>0</v>
      </c>
      <c r="O20" s="236">
        <v>3275</v>
      </c>
      <c r="P20" s="236">
        <v>1540</v>
      </c>
      <c r="Q20" s="236">
        <v>1130</v>
      </c>
      <c r="R20" s="249">
        <f>(O20/1000)*(P20/1000)*(Q20/1000)</f>
        <v>5.6991549999999993</v>
      </c>
      <c r="S20" s="236">
        <v>739</v>
      </c>
      <c r="T20" s="247"/>
      <c r="U20" s="247"/>
      <c r="V20" s="247"/>
    </row>
    <row r="21" spans="1:22" s="19" customFormat="1" ht="21.75" customHeight="1">
      <c r="A21" s="256" t="s">
        <v>2237</v>
      </c>
      <c r="B21" s="80"/>
      <c r="C21" s="80"/>
      <c r="D21" s="80"/>
      <c r="E21" s="80"/>
      <c r="F21" s="80"/>
      <c r="G21" s="80"/>
      <c r="H21" s="80"/>
      <c r="I21" s="80"/>
      <c r="J21" s="81"/>
    </row>
    <row r="22" spans="1:22" ht="14.1" customHeight="1">
      <c r="A22" s="257" t="s">
        <v>282</v>
      </c>
      <c r="B22" s="258">
        <v>27.6</v>
      </c>
      <c r="C22" s="258">
        <v>31</v>
      </c>
      <c r="D22" s="258">
        <v>5</v>
      </c>
      <c r="E22" s="259">
        <v>55</v>
      </c>
      <c r="F22" s="258" t="s">
        <v>278</v>
      </c>
      <c r="G22" s="260">
        <v>315</v>
      </c>
      <c r="H22" s="118" t="s">
        <v>734</v>
      </c>
      <c r="I22" s="261"/>
      <c r="J22" s="262">
        <v>2739000</v>
      </c>
      <c r="L22" s="241"/>
      <c r="M22" s="36">
        <f>IF(OR(R22="",I22=""),0,I22*R22)</f>
        <v>0</v>
      </c>
      <c r="N22" s="36">
        <f>IF(OR(S22="",I22=""),0,I22*S22)</f>
        <v>0</v>
      </c>
      <c r="O22" s="236">
        <v>1910</v>
      </c>
      <c r="P22" s="236">
        <v>1225</v>
      </c>
      <c r="Q22" s="236">
        <v>1035</v>
      </c>
      <c r="R22" s="249">
        <f>(O22/1000)*(P22/1000)*(Q22/1000)</f>
        <v>2.42164125</v>
      </c>
      <c r="S22" s="236">
        <v>345</v>
      </c>
      <c r="T22" s="247"/>
      <c r="U22" s="247"/>
      <c r="V22" s="247"/>
    </row>
    <row r="23" spans="1:22" ht="14.1" customHeight="1">
      <c r="A23" s="215" t="s">
        <v>283</v>
      </c>
      <c r="B23" s="216">
        <v>55</v>
      </c>
      <c r="C23" s="216">
        <v>61</v>
      </c>
      <c r="D23" s="216">
        <v>9.8000000000000007</v>
      </c>
      <c r="E23" s="218">
        <v>61</v>
      </c>
      <c r="F23" s="216" t="s">
        <v>279</v>
      </c>
      <c r="G23" s="219">
        <v>515</v>
      </c>
      <c r="H23" s="129" t="s">
        <v>734</v>
      </c>
      <c r="I23" s="245"/>
      <c r="J23" s="220">
        <v>4170000</v>
      </c>
      <c r="L23" s="241"/>
      <c r="M23" s="36">
        <f>IF(OR(R23="",I23=""),0,I23*R23)</f>
        <v>0</v>
      </c>
      <c r="N23" s="36">
        <f>IF(OR(S23="",I23=""),0,I23*S23)</f>
        <v>0</v>
      </c>
      <c r="O23" s="236">
        <v>2250</v>
      </c>
      <c r="P23" s="236">
        <v>1370</v>
      </c>
      <c r="Q23" s="236">
        <v>1090</v>
      </c>
      <c r="R23" s="249">
        <f>(O23/1000)*(P23/1000)*(Q23/1000)</f>
        <v>3.3599250000000009</v>
      </c>
      <c r="S23" s="236">
        <v>525</v>
      </c>
      <c r="T23" s="247"/>
      <c r="U23" s="247"/>
      <c r="V23" s="247"/>
    </row>
    <row r="24" spans="1:22" ht="14.1" customHeight="1">
      <c r="A24" s="215" t="s">
        <v>858</v>
      </c>
      <c r="B24" s="216">
        <v>82</v>
      </c>
      <c r="C24" s="216">
        <v>90</v>
      </c>
      <c r="D24" s="216">
        <v>15</v>
      </c>
      <c r="E24" s="218">
        <v>75</v>
      </c>
      <c r="F24" s="216" t="s">
        <v>281</v>
      </c>
      <c r="G24" s="219">
        <v>710</v>
      </c>
      <c r="H24" s="129" t="s">
        <v>734</v>
      </c>
      <c r="I24" s="245"/>
      <c r="J24" s="220">
        <v>7719000</v>
      </c>
      <c r="L24" s="241"/>
      <c r="M24" s="36">
        <f>IF(OR(R24="",I24=""),0,I24*R24)</f>
        <v>0</v>
      </c>
      <c r="N24" s="36">
        <f>IF(OR(S24="",I24=""),0,I24*S24)</f>
        <v>0</v>
      </c>
      <c r="O24" s="236">
        <v>3275</v>
      </c>
      <c r="P24" s="236">
        <v>1540</v>
      </c>
      <c r="Q24" s="236">
        <v>1130</v>
      </c>
      <c r="R24" s="249">
        <f>(O24/1000)*(P24/1000)*(Q24/1000)</f>
        <v>5.6991549999999993</v>
      </c>
      <c r="S24" s="236">
        <v>739</v>
      </c>
      <c r="T24" s="247"/>
      <c r="U24" s="247"/>
      <c r="V24" s="247"/>
    </row>
    <row r="25" spans="1:22" s="111" customFormat="1" ht="33" customHeight="1">
      <c r="A25" s="862" t="s">
        <v>2238</v>
      </c>
      <c r="B25" s="863"/>
      <c r="C25" s="863"/>
      <c r="D25" s="863"/>
      <c r="E25" s="863"/>
      <c r="F25" s="863"/>
      <c r="G25" s="863"/>
      <c r="H25" s="863"/>
      <c r="I25" s="248"/>
      <c r="J25" s="202"/>
    </row>
    <row r="26" spans="1:22" s="44" customFormat="1" ht="56.4" customHeight="1">
      <c r="A26" s="72"/>
      <c r="B26" s="46"/>
      <c r="C26" s="46"/>
      <c r="D26" s="46"/>
      <c r="E26" s="46"/>
      <c r="F26" s="46"/>
      <c r="G26" s="112"/>
      <c r="H26" s="113"/>
      <c r="I26" s="113"/>
      <c r="J26" s="244"/>
    </row>
    <row r="27" spans="1:22" ht="13.5" customHeight="1">
      <c r="A27" s="263" t="s">
        <v>1114</v>
      </c>
      <c r="B27" s="216">
        <v>65</v>
      </c>
      <c r="C27" s="216">
        <v>71</v>
      </c>
      <c r="D27" s="216">
        <v>11.2</v>
      </c>
      <c r="E27" s="218">
        <v>48</v>
      </c>
      <c r="F27" s="216" t="s">
        <v>164</v>
      </c>
      <c r="G27" s="219">
        <v>525</v>
      </c>
      <c r="H27" s="129" t="s">
        <v>734</v>
      </c>
      <c r="I27" s="245"/>
      <c r="J27" s="220">
        <v>2600000</v>
      </c>
      <c r="K27" s="264"/>
      <c r="L27" s="124"/>
      <c r="M27" s="36">
        <f>IF(OR(R27="",I27=""),0,I27*R27)</f>
        <v>0</v>
      </c>
      <c r="N27" s="36">
        <f>IF(OR(S27="",I27=""),0,I27*S27)</f>
        <v>0</v>
      </c>
      <c r="O27" s="236">
        <v>2000</v>
      </c>
      <c r="P27" s="236">
        <v>1770</v>
      </c>
      <c r="Q27" s="236">
        <v>960</v>
      </c>
      <c r="R27" s="249">
        <f>(O27/1000)*(P27/1000)*(Q27/1000)</f>
        <v>3.3984000000000001</v>
      </c>
      <c r="S27" s="236">
        <v>525</v>
      </c>
      <c r="T27" s="265"/>
      <c r="U27" s="247"/>
      <c r="V27" s="247"/>
    </row>
    <row r="28" spans="1:22" ht="13.5" customHeight="1">
      <c r="A28" s="215" t="s">
        <v>1115</v>
      </c>
      <c r="B28" s="216">
        <v>130</v>
      </c>
      <c r="C28" s="216">
        <v>142</v>
      </c>
      <c r="D28" s="216">
        <v>22.4</v>
      </c>
      <c r="E28" s="218">
        <v>60</v>
      </c>
      <c r="F28" s="216" t="s">
        <v>1113</v>
      </c>
      <c r="G28" s="219">
        <v>875</v>
      </c>
      <c r="H28" s="129" t="s">
        <v>734</v>
      </c>
      <c r="I28" s="245"/>
      <c r="J28" s="220">
        <v>4700000</v>
      </c>
      <c r="K28" s="266"/>
      <c r="L28" s="124"/>
      <c r="M28" s="36">
        <f>IF(OR(R28="",I28=""),0,I28*R28)</f>
        <v>0</v>
      </c>
      <c r="N28" s="36">
        <f>IF(OR(S28="",I28=""),0,I28*S28)</f>
        <v>0</v>
      </c>
      <c r="O28" s="236">
        <v>2200</v>
      </c>
      <c r="P28" s="236">
        <v>2315</v>
      </c>
      <c r="Q28" s="236">
        <v>1120</v>
      </c>
      <c r="R28" s="249">
        <f>(O28/1000)*(P28/1000)*(Q28/1000)</f>
        <v>5.7041600000000008</v>
      </c>
      <c r="S28" s="236">
        <v>875</v>
      </c>
      <c r="T28" s="265"/>
      <c r="U28" s="247"/>
      <c r="V28" s="247"/>
    </row>
    <row r="29" spans="1:22" s="111" customFormat="1" ht="33" customHeight="1">
      <c r="A29" s="862" t="s">
        <v>2227</v>
      </c>
      <c r="B29" s="863"/>
      <c r="C29" s="863"/>
      <c r="D29" s="863"/>
      <c r="E29" s="863"/>
      <c r="F29" s="863"/>
      <c r="G29" s="863"/>
      <c r="H29" s="863"/>
      <c r="I29" s="248"/>
      <c r="J29" s="202"/>
    </row>
    <row r="30" spans="1:22" s="44" customFormat="1" ht="71.25" customHeight="1">
      <c r="A30" s="72"/>
      <c r="B30" s="46"/>
      <c r="C30" s="46"/>
      <c r="D30" s="46"/>
      <c r="E30" s="46"/>
      <c r="F30" s="46"/>
      <c r="G30" s="112"/>
      <c r="H30" s="113"/>
      <c r="I30" s="113"/>
      <c r="J30" s="244"/>
    </row>
    <row r="31" spans="1:22" ht="13.5" customHeight="1">
      <c r="A31" s="263" t="s">
        <v>1287</v>
      </c>
      <c r="B31" s="216">
        <v>130</v>
      </c>
      <c r="C31" s="216">
        <v>138</v>
      </c>
      <c r="D31" s="216">
        <v>22.4</v>
      </c>
      <c r="E31" s="218">
        <v>40</v>
      </c>
      <c r="F31" s="216" t="s">
        <v>1289</v>
      </c>
      <c r="G31" s="219">
        <v>831</v>
      </c>
      <c r="H31" s="129" t="s">
        <v>734</v>
      </c>
      <c r="I31" s="245"/>
      <c r="J31" s="220">
        <v>6439000</v>
      </c>
      <c r="K31" s="264"/>
      <c r="L31" s="124"/>
      <c r="M31" s="36">
        <f>IF(OR(R31="",I31=""),0,I31*R31)</f>
        <v>0</v>
      </c>
      <c r="N31" s="36">
        <f>IF(OR(S31="",I31=""),0,I31*S31)</f>
        <v>0</v>
      </c>
      <c r="O31" s="236">
        <v>1180</v>
      </c>
      <c r="P31" s="236">
        <v>2445</v>
      </c>
      <c r="Q31" s="236">
        <v>2250</v>
      </c>
      <c r="R31" s="249">
        <f>(O31/1000)*(P31/1000)*(Q31/1000)</f>
        <v>6.4914749999999994</v>
      </c>
      <c r="S31" s="236">
        <v>852</v>
      </c>
      <c r="T31" s="265"/>
      <c r="U31" s="247"/>
      <c r="V31" s="247"/>
    </row>
    <row r="32" spans="1:22" ht="13.5" customHeight="1">
      <c r="A32" s="215" t="s">
        <v>1288</v>
      </c>
      <c r="B32" s="216">
        <v>260</v>
      </c>
      <c r="C32" s="216">
        <v>280</v>
      </c>
      <c r="D32" s="216">
        <v>45.6</v>
      </c>
      <c r="E32" s="218">
        <v>60</v>
      </c>
      <c r="F32" s="216" t="s">
        <v>1290</v>
      </c>
      <c r="G32" s="219">
        <v>1890</v>
      </c>
      <c r="H32" s="129" t="s">
        <v>734</v>
      </c>
      <c r="I32" s="245"/>
      <c r="J32" s="220">
        <v>11188000</v>
      </c>
      <c r="K32" s="266"/>
      <c r="L32" s="124"/>
      <c r="M32" s="36">
        <f>IF(OR(R32="",I32=""),0,I32*R32)</f>
        <v>0</v>
      </c>
      <c r="N32" s="36">
        <f>IF(OR(S32="",I32=""),0,I32*S32)</f>
        <v>0</v>
      </c>
      <c r="O32" s="236">
        <v>2810</v>
      </c>
      <c r="P32" s="236">
        <v>2450</v>
      </c>
      <c r="Q32" s="236">
        <v>2290</v>
      </c>
      <c r="R32" s="249">
        <f>(O32/1000)*(P32/1000)*(Q32/1000)</f>
        <v>15.765505000000003</v>
      </c>
      <c r="S32" s="236">
        <v>1900</v>
      </c>
      <c r="T32" s="265"/>
      <c r="U32" s="247"/>
      <c r="V32" s="247"/>
    </row>
    <row r="33" spans="1:22" s="111" customFormat="1" ht="33" customHeight="1">
      <c r="A33" s="862" t="s">
        <v>2225</v>
      </c>
      <c r="B33" s="863"/>
      <c r="C33" s="863"/>
      <c r="D33" s="863"/>
      <c r="E33" s="863"/>
      <c r="F33" s="863"/>
      <c r="G33" s="863"/>
      <c r="H33" s="863"/>
      <c r="I33" s="248"/>
      <c r="J33" s="202"/>
    </row>
    <row r="34" spans="1:22" s="44" customFormat="1" ht="52.95" customHeight="1">
      <c r="A34" s="72"/>
      <c r="B34" s="46"/>
      <c r="C34" s="46"/>
      <c r="D34" s="46"/>
      <c r="E34" s="46"/>
      <c r="F34" s="46"/>
      <c r="G34" s="112"/>
      <c r="H34" s="113"/>
      <c r="I34" s="113"/>
      <c r="J34" s="244"/>
    </row>
    <row r="35" spans="1:22" ht="13.5" customHeight="1">
      <c r="A35" s="215" t="s">
        <v>1770</v>
      </c>
      <c r="B35" s="216">
        <v>70</v>
      </c>
      <c r="C35" s="216">
        <v>75</v>
      </c>
      <c r="D35" s="216">
        <v>12.04</v>
      </c>
      <c r="E35" s="218">
        <v>65</v>
      </c>
      <c r="F35" s="216" t="s">
        <v>164</v>
      </c>
      <c r="G35" s="219">
        <v>440</v>
      </c>
      <c r="H35" s="129" t="s">
        <v>734</v>
      </c>
      <c r="I35" s="245"/>
      <c r="J35" s="220">
        <v>3349000</v>
      </c>
      <c r="K35" s="264"/>
      <c r="L35" s="124"/>
      <c r="M35" s="36">
        <f>IF(OR(R35="",I35=""),0,I35*R35)</f>
        <v>0</v>
      </c>
      <c r="N35" s="36">
        <f>IF(OR(S35="",I35=""),0,I35*S35)</f>
        <v>0</v>
      </c>
      <c r="O35" s="236">
        <v>2085</v>
      </c>
      <c r="P35" s="236">
        <v>1890</v>
      </c>
      <c r="Q35" s="236">
        <v>1030</v>
      </c>
      <c r="R35" s="249">
        <f>(O35/1000)*(P35/1000)*(Q35/1000)</f>
        <v>4.0588695000000001</v>
      </c>
      <c r="S35" s="236">
        <v>455</v>
      </c>
      <c r="T35" s="247"/>
      <c r="U35" s="247"/>
      <c r="V35" s="247"/>
    </row>
    <row r="36" spans="1:22" ht="13.5" customHeight="1">
      <c r="A36" s="215" t="s">
        <v>1771</v>
      </c>
      <c r="B36" s="216">
        <v>82</v>
      </c>
      <c r="C36" s="216">
        <v>90</v>
      </c>
      <c r="D36" s="216">
        <v>15</v>
      </c>
      <c r="E36" s="218">
        <v>70</v>
      </c>
      <c r="F36" s="216" t="s">
        <v>1774</v>
      </c>
      <c r="G36" s="219">
        <v>635</v>
      </c>
      <c r="H36" s="129" t="s">
        <v>734</v>
      </c>
      <c r="I36" s="245"/>
      <c r="J36" s="220">
        <v>4688000</v>
      </c>
      <c r="K36" s="266"/>
      <c r="L36" s="124"/>
      <c r="M36" s="36">
        <f>IF(OR(R36="",I36=""),0,I36*R36)</f>
        <v>0</v>
      </c>
      <c r="N36" s="36">
        <f>IF(OR(S36="",I36=""),0,I36*S36)</f>
        <v>0</v>
      </c>
      <c r="O36" s="236">
        <v>2250</v>
      </c>
      <c r="P36" s="236">
        <v>2445</v>
      </c>
      <c r="Q36" s="236">
        <v>1180</v>
      </c>
      <c r="R36" s="249">
        <f>(O36/1000)*(P36/1000)*(Q36/1000)</f>
        <v>6.4914749999999994</v>
      </c>
      <c r="S36" s="236">
        <v>660</v>
      </c>
      <c r="T36" s="247"/>
      <c r="U36" s="247"/>
      <c r="V36" s="247"/>
    </row>
    <row r="37" spans="1:22" ht="13.5" customHeight="1">
      <c r="A37" s="215" t="s">
        <v>1772</v>
      </c>
      <c r="B37" s="216">
        <v>130</v>
      </c>
      <c r="C37" s="216">
        <v>138</v>
      </c>
      <c r="D37" s="216">
        <v>22.36</v>
      </c>
      <c r="E37" s="218">
        <v>65</v>
      </c>
      <c r="F37" s="216" t="s">
        <v>1775</v>
      </c>
      <c r="G37" s="219">
        <v>670</v>
      </c>
      <c r="H37" s="129" t="s">
        <v>734</v>
      </c>
      <c r="I37" s="245"/>
      <c r="J37" s="220">
        <v>7603000</v>
      </c>
      <c r="K37" s="264"/>
      <c r="L37" s="124"/>
      <c r="M37" s="36">
        <f>IF(OR(R37="",I37=""),0,I37*R37)</f>
        <v>0</v>
      </c>
      <c r="N37" s="36">
        <f>IF(OR(S37="",I37=""),0,I37*S37)</f>
        <v>0</v>
      </c>
      <c r="O37" s="236">
        <v>2250</v>
      </c>
      <c r="P37" s="236">
        <v>2425</v>
      </c>
      <c r="Q37" s="236">
        <v>1180</v>
      </c>
      <c r="R37" s="249">
        <f>(O37/1000)*(P37/1000)*(Q37/1000)</f>
        <v>6.4383749999999997</v>
      </c>
      <c r="S37" s="236">
        <v>690</v>
      </c>
      <c r="T37" s="247"/>
      <c r="U37" s="247"/>
      <c r="V37" s="247"/>
    </row>
    <row r="38" spans="1:22" ht="13.5" customHeight="1">
      <c r="A38" s="215" t="s">
        <v>1773</v>
      </c>
      <c r="B38" s="216">
        <v>164</v>
      </c>
      <c r="C38" s="216">
        <v>180</v>
      </c>
      <c r="D38" s="216">
        <v>28.2</v>
      </c>
      <c r="E38" s="218">
        <v>96</v>
      </c>
      <c r="F38" s="216" t="s">
        <v>1776</v>
      </c>
      <c r="G38" s="219">
        <v>1400</v>
      </c>
      <c r="H38" s="129" t="s">
        <v>734</v>
      </c>
      <c r="I38" s="245"/>
      <c r="J38" s="220">
        <v>13339000</v>
      </c>
      <c r="K38" s="267"/>
      <c r="L38" s="124"/>
      <c r="M38" s="36">
        <f>IF(OR(R38="",I38=""),0,I38*R38)</f>
        <v>0</v>
      </c>
      <c r="N38" s="36">
        <f>IF(OR(S38="",I38=""),0,I38*S38)</f>
        <v>0</v>
      </c>
      <c r="O38" s="236">
        <v>2810</v>
      </c>
      <c r="P38" s="236">
        <v>2446</v>
      </c>
      <c r="Q38" s="236">
        <v>2245</v>
      </c>
      <c r="R38" s="249">
        <f>(O38/1000)*(P38/1000)*(Q38/1000)</f>
        <v>15.430468700000002</v>
      </c>
      <c r="S38" s="236">
        <v>1420</v>
      </c>
      <c r="T38" s="247"/>
      <c r="U38" s="247"/>
      <c r="V38" s="247"/>
    </row>
    <row r="39" spans="1:22" s="19" customFormat="1" ht="21.75" customHeight="1">
      <c r="A39" s="268" t="s">
        <v>2237</v>
      </c>
      <c r="B39" s="80"/>
      <c r="C39" s="80"/>
      <c r="D39" s="80"/>
      <c r="E39" s="80"/>
      <c r="F39" s="80"/>
      <c r="G39" s="80"/>
      <c r="H39" s="80"/>
      <c r="I39" s="80"/>
      <c r="J39" s="81"/>
    </row>
    <row r="40" spans="1:22" ht="13.5" customHeight="1">
      <c r="A40" s="215" t="s">
        <v>2239</v>
      </c>
      <c r="B40" s="216">
        <v>70</v>
      </c>
      <c r="C40" s="216">
        <v>75</v>
      </c>
      <c r="D40" s="216">
        <v>12.04</v>
      </c>
      <c r="E40" s="218" t="s">
        <v>78</v>
      </c>
      <c r="F40" s="216" t="s">
        <v>164</v>
      </c>
      <c r="G40" s="219">
        <v>475</v>
      </c>
      <c r="H40" s="129" t="s">
        <v>734</v>
      </c>
      <c r="I40" s="245"/>
      <c r="J40" s="220">
        <v>4025000</v>
      </c>
      <c r="K40" s="264"/>
      <c r="L40" s="124"/>
      <c r="M40" s="36">
        <f>IF(OR(R40="",I40=""),0,I40*R40)</f>
        <v>0</v>
      </c>
      <c r="N40" s="36">
        <f>IF(OR(S40="",I40=""),0,I40*S40)</f>
        <v>0</v>
      </c>
      <c r="O40" s="236">
        <v>2085</v>
      </c>
      <c r="P40" s="236">
        <v>1890</v>
      </c>
      <c r="Q40" s="236">
        <v>1030</v>
      </c>
      <c r="R40" s="249">
        <f>(O40/1000)*(P40/1000)*(Q40/1000)</f>
        <v>4.0588695000000001</v>
      </c>
      <c r="S40" s="236">
        <v>490</v>
      </c>
      <c r="T40" s="269"/>
      <c r="U40" s="247"/>
      <c r="V40" s="247"/>
    </row>
    <row r="41" spans="1:22" ht="13.5" customHeight="1">
      <c r="A41" s="215" t="s">
        <v>2240</v>
      </c>
      <c r="B41" s="216">
        <v>82</v>
      </c>
      <c r="C41" s="216">
        <v>90</v>
      </c>
      <c r="D41" s="216">
        <v>15</v>
      </c>
      <c r="E41" s="218" t="s">
        <v>78</v>
      </c>
      <c r="F41" s="216" t="s">
        <v>1774</v>
      </c>
      <c r="G41" s="219">
        <v>686</v>
      </c>
      <c r="H41" s="129" t="s">
        <v>734</v>
      </c>
      <c r="I41" s="245"/>
      <c r="J41" s="220">
        <v>5716000</v>
      </c>
      <c r="K41" s="266"/>
      <c r="L41" s="124"/>
      <c r="M41" s="36">
        <f>IF(OR(R41="",I41=""),0,I41*R41)</f>
        <v>0</v>
      </c>
      <c r="N41" s="36">
        <f>IF(OR(S41="",I41=""),0,I41*S41)</f>
        <v>0</v>
      </c>
      <c r="O41" s="236">
        <v>2250</v>
      </c>
      <c r="P41" s="236">
        <v>2445</v>
      </c>
      <c r="Q41" s="236">
        <v>1180</v>
      </c>
      <c r="R41" s="249">
        <f>(O41/1000)*(P41/1000)*(Q41/1000)</f>
        <v>6.4914749999999994</v>
      </c>
      <c r="S41" s="236">
        <v>711</v>
      </c>
      <c r="T41" s="247"/>
      <c r="U41" s="247"/>
      <c r="V41" s="247"/>
    </row>
    <row r="42" spans="1:22" ht="13.5" customHeight="1">
      <c r="A42" s="215" t="s">
        <v>2241</v>
      </c>
      <c r="B42" s="216">
        <v>130</v>
      </c>
      <c r="C42" s="216">
        <v>139</v>
      </c>
      <c r="D42" s="216">
        <v>22.36</v>
      </c>
      <c r="E42" s="218" t="s">
        <v>78</v>
      </c>
      <c r="F42" s="216" t="s">
        <v>1775</v>
      </c>
      <c r="G42" s="219">
        <v>746</v>
      </c>
      <c r="H42" s="129" t="s">
        <v>734</v>
      </c>
      <c r="I42" s="245"/>
      <c r="J42" s="220">
        <v>9368000</v>
      </c>
      <c r="K42" s="264"/>
      <c r="L42" s="124"/>
      <c r="M42" s="36">
        <f>IF(OR(R42="",I42=""),0,I42*R42)</f>
        <v>0</v>
      </c>
      <c r="N42" s="36">
        <f>IF(OR(S42="",I42=""),0,I42*S42)</f>
        <v>0</v>
      </c>
      <c r="O42" s="236">
        <v>2250</v>
      </c>
      <c r="P42" s="236">
        <v>2425</v>
      </c>
      <c r="Q42" s="236">
        <v>1180</v>
      </c>
      <c r="R42" s="249">
        <f>(O42/1000)*(P42/1000)*(Q42/1000)</f>
        <v>6.4383749999999997</v>
      </c>
      <c r="S42" s="236">
        <v>767</v>
      </c>
      <c r="T42" s="247"/>
      <c r="U42" s="247"/>
      <c r="V42" s="247"/>
    </row>
    <row r="43" spans="1:22" ht="13.5" customHeight="1">
      <c r="A43" s="215" t="s">
        <v>2242</v>
      </c>
      <c r="B43" s="216">
        <v>164</v>
      </c>
      <c r="C43" s="216">
        <v>181</v>
      </c>
      <c r="D43" s="216">
        <v>28.2</v>
      </c>
      <c r="E43" s="218" t="s">
        <v>78</v>
      </c>
      <c r="F43" s="216" t="s">
        <v>1776</v>
      </c>
      <c r="G43" s="219">
        <v>1500</v>
      </c>
      <c r="H43" s="129" t="s">
        <v>734</v>
      </c>
      <c r="I43" s="245"/>
      <c r="J43" s="220">
        <v>15532000</v>
      </c>
      <c r="K43" s="267"/>
      <c r="L43" s="124"/>
      <c r="M43" s="36">
        <f>IF(OR(R43="",I43=""),0,I43*R43)</f>
        <v>0</v>
      </c>
      <c r="N43" s="36">
        <f>IF(OR(S43="",I43=""),0,I43*S43)</f>
        <v>0</v>
      </c>
      <c r="O43" s="236">
        <v>2810</v>
      </c>
      <c r="P43" s="236">
        <v>2446</v>
      </c>
      <c r="Q43" s="236">
        <v>2245</v>
      </c>
      <c r="R43" s="249">
        <f>(O43/1000)*(P43/1000)*(Q43/1000)</f>
        <v>15.430468700000002</v>
      </c>
      <c r="S43" s="236">
        <v>1504</v>
      </c>
      <c r="T43" s="247"/>
      <c r="U43" s="247"/>
      <c r="V43" s="247"/>
    </row>
    <row r="44" spans="1:22" s="111" customFormat="1" ht="33" customHeight="1">
      <c r="A44" s="862" t="s">
        <v>2224</v>
      </c>
      <c r="B44" s="863"/>
      <c r="C44" s="863"/>
      <c r="D44" s="863"/>
      <c r="E44" s="863"/>
      <c r="F44" s="863"/>
      <c r="G44" s="863"/>
      <c r="H44" s="863"/>
      <c r="I44" s="248"/>
      <c r="J44" s="202"/>
    </row>
    <row r="45" spans="1:22" s="44" customFormat="1" ht="71.25" customHeight="1">
      <c r="A45" s="72"/>
      <c r="B45" s="46"/>
      <c r="C45" s="46"/>
      <c r="D45" s="46"/>
      <c r="E45" s="46"/>
      <c r="F45" s="46"/>
      <c r="G45" s="112"/>
      <c r="H45" s="113"/>
      <c r="I45" s="113"/>
      <c r="J45" s="244"/>
    </row>
    <row r="46" spans="1:22" ht="13.5" customHeight="1">
      <c r="A46" s="215" t="s">
        <v>859</v>
      </c>
      <c r="B46" s="216">
        <v>35</v>
      </c>
      <c r="C46" s="216">
        <v>37</v>
      </c>
      <c r="D46" s="216">
        <v>6</v>
      </c>
      <c r="E46" s="218">
        <v>75</v>
      </c>
      <c r="F46" s="216" t="s">
        <v>163</v>
      </c>
      <c r="G46" s="219">
        <v>300</v>
      </c>
      <c r="H46" s="129" t="s">
        <v>734</v>
      </c>
      <c r="I46" s="245"/>
      <c r="J46" s="220">
        <v>2049000</v>
      </c>
      <c r="K46" s="264"/>
      <c r="L46" s="124"/>
      <c r="M46" s="36"/>
      <c r="N46" s="36"/>
      <c r="O46" s="270"/>
      <c r="P46" s="270"/>
      <c r="Q46" s="270"/>
      <c r="R46" s="246"/>
      <c r="S46" s="270"/>
      <c r="T46" s="247"/>
      <c r="U46" s="247"/>
      <c r="V46" s="247"/>
    </row>
    <row r="47" spans="1:22" ht="13.5" customHeight="1">
      <c r="A47" s="215" t="s">
        <v>119</v>
      </c>
      <c r="B47" s="216">
        <v>65</v>
      </c>
      <c r="C47" s="216">
        <v>69</v>
      </c>
      <c r="D47" s="216">
        <v>11.2</v>
      </c>
      <c r="E47" s="218">
        <v>30</v>
      </c>
      <c r="F47" s="216" t="s">
        <v>164</v>
      </c>
      <c r="G47" s="219">
        <v>530</v>
      </c>
      <c r="H47" s="129" t="s">
        <v>734</v>
      </c>
      <c r="I47" s="245"/>
      <c r="J47" s="220">
        <v>2950000</v>
      </c>
      <c r="K47" s="266"/>
      <c r="L47" s="124"/>
      <c r="M47" s="36"/>
      <c r="N47" s="36"/>
      <c r="O47" s="270"/>
      <c r="P47" s="270"/>
      <c r="Q47" s="270"/>
      <c r="R47" s="246"/>
      <c r="S47" s="270"/>
      <c r="T47" s="247"/>
      <c r="U47" s="247"/>
      <c r="V47" s="247"/>
    </row>
    <row r="48" spans="1:22" ht="13.5" customHeight="1">
      <c r="A48" s="215" t="s">
        <v>132</v>
      </c>
      <c r="B48" s="216">
        <v>80</v>
      </c>
      <c r="C48" s="216">
        <v>85</v>
      </c>
      <c r="D48" s="216">
        <v>13.8</v>
      </c>
      <c r="E48" s="218">
        <v>30</v>
      </c>
      <c r="F48" s="216" t="s">
        <v>164</v>
      </c>
      <c r="G48" s="219">
        <v>645</v>
      </c>
      <c r="H48" s="129" t="s">
        <v>734</v>
      </c>
      <c r="I48" s="245"/>
      <c r="J48" s="220">
        <v>4030000</v>
      </c>
      <c r="K48" s="264"/>
      <c r="L48" s="124"/>
      <c r="M48" s="36"/>
      <c r="N48" s="36"/>
      <c r="O48" s="270"/>
      <c r="P48" s="270"/>
      <c r="Q48" s="270"/>
      <c r="R48" s="246"/>
      <c r="S48" s="270"/>
      <c r="T48" s="247"/>
      <c r="U48" s="247"/>
      <c r="V48" s="247"/>
    </row>
    <row r="49" spans="1:22" s="111" customFormat="1" ht="33" customHeight="1">
      <c r="A49" s="862" t="s">
        <v>2226</v>
      </c>
      <c r="B49" s="863"/>
      <c r="C49" s="863"/>
      <c r="D49" s="863"/>
      <c r="E49" s="863"/>
      <c r="F49" s="863"/>
      <c r="G49" s="863"/>
      <c r="H49" s="863"/>
      <c r="I49" s="248"/>
      <c r="J49" s="202"/>
    </row>
    <row r="50" spans="1:22" s="44" customFormat="1" ht="71.25" customHeight="1">
      <c r="A50" s="72"/>
      <c r="B50" s="46"/>
      <c r="C50" s="46"/>
      <c r="D50" s="46"/>
      <c r="E50" s="46"/>
      <c r="F50" s="46"/>
      <c r="G50" s="112"/>
      <c r="H50" s="113"/>
      <c r="I50" s="113"/>
      <c r="J50" s="244"/>
    </row>
    <row r="51" spans="1:22" ht="14.25" customHeight="1">
      <c r="A51" s="215" t="s">
        <v>114</v>
      </c>
      <c r="B51" s="216">
        <v>185</v>
      </c>
      <c r="C51" s="216">
        <v>200</v>
      </c>
      <c r="D51" s="216">
        <v>31.8</v>
      </c>
      <c r="E51" s="218">
        <v>30</v>
      </c>
      <c r="F51" s="216" t="s">
        <v>166</v>
      </c>
      <c r="G51" s="219">
        <v>1730</v>
      </c>
      <c r="H51" s="129" t="s">
        <v>734</v>
      </c>
      <c r="I51" s="245"/>
      <c r="J51" s="220">
        <v>7902000</v>
      </c>
      <c r="L51" s="124"/>
      <c r="M51" s="36">
        <f>IF(OR(R51="",I51=""),0,I51*R51)</f>
        <v>0</v>
      </c>
      <c r="N51" s="36">
        <f>IF(OR(S51="",I51=""),0,I51*S51)</f>
        <v>0</v>
      </c>
      <c r="O51" s="236">
        <v>2980</v>
      </c>
      <c r="P51" s="236">
        <v>2260</v>
      </c>
      <c r="Q51" s="236">
        <v>2135</v>
      </c>
      <c r="R51" s="249">
        <f>(O51/1000)*(P51/1000)*(Q51/1000)</f>
        <v>14.378797999999996</v>
      </c>
      <c r="S51" s="236">
        <v>2000</v>
      </c>
      <c r="T51" s="247"/>
      <c r="U51" s="247"/>
      <c r="V51" s="247"/>
    </row>
    <row r="52" spans="1:22" ht="35.4" customHeight="1">
      <c r="A52" s="215" t="s">
        <v>165</v>
      </c>
      <c r="B52" s="216">
        <v>250</v>
      </c>
      <c r="C52" s="216">
        <v>270</v>
      </c>
      <c r="D52" s="216">
        <v>43</v>
      </c>
      <c r="E52" s="218">
        <v>40</v>
      </c>
      <c r="F52" s="216" t="s">
        <v>167</v>
      </c>
      <c r="G52" s="219">
        <v>2450</v>
      </c>
      <c r="H52" s="129" t="s">
        <v>734</v>
      </c>
      <c r="I52" s="245"/>
      <c r="J52" s="220">
        <v>11188000</v>
      </c>
      <c r="K52" s="110" t="s">
        <v>2243</v>
      </c>
      <c r="L52" s="124"/>
      <c r="M52" s="36">
        <f>IF(OR(R52="",I52=""),0,I52*R52)</f>
        <v>0</v>
      </c>
      <c r="N52" s="36">
        <f>IF(OR(S52="",I52=""),0,I52*S52)</f>
        <v>0</v>
      </c>
      <c r="O52" s="236">
        <v>3900</v>
      </c>
      <c r="P52" s="236">
        <v>2200</v>
      </c>
      <c r="Q52" s="236">
        <v>2100</v>
      </c>
      <c r="R52" s="249">
        <f>(O52/1000)*(P52/1000)*(Q52/1000)</f>
        <v>18.018000000000001</v>
      </c>
      <c r="S52" s="236">
        <v>2600</v>
      </c>
      <c r="T52" s="247"/>
      <c r="U52" s="247"/>
      <c r="V52" s="247"/>
    </row>
    <row r="53" spans="1:22" s="19" customFormat="1" ht="21.75" customHeight="1">
      <c r="A53" s="256" t="s">
        <v>2244</v>
      </c>
      <c r="B53" s="80"/>
      <c r="C53" s="80"/>
      <c r="D53" s="80"/>
      <c r="E53" s="80"/>
      <c r="F53" s="80"/>
      <c r="G53" s="80"/>
      <c r="H53" s="80"/>
      <c r="I53" s="80"/>
      <c r="J53" s="81"/>
    </row>
    <row r="54" spans="1:22" ht="14.25" customHeight="1">
      <c r="A54" s="215" t="s">
        <v>247</v>
      </c>
      <c r="B54" s="216">
        <v>155.80000000000001</v>
      </c>
      <c r="C54" s="216">
        <v>195</v>
      </c>
      <c r="D54" s="216">
        <v>31</v>
      </c>
      <c r="E54" s="218">
        <v>30</v>
      </c>
      <c r="F54" s="216" t="s">
        <v>166</v>
      </c>
      <c r="G54" s="219">
        <v>1730</v>
      </c>
      <c r="H54" s="129" t="s">
        <v>734</v>
      </c>
      <c r="I54" s="245"/>
      <c r="J54" s="220">
        <v>8766000</v>
      </c>
      <c r="L54" s="124"/>
      <c r="M54" s="36">
        <f>IF(OR(R54="",I54=""),0,I54*R54)</f>
        <v>0</v>
      </c>
      <c r="N54" s="36">
        <f>IF(OR(S54="",I54=""),0,I54*S54)</f>
        <v>0</v>
      </c>
      <c r="O54" s="236">
        <v>2980</v>
      </c>
      <c r="P54" s="236">
        <v>2260</v>
      </c>
      <c r="Q54" s="236">
        <v>2135</v>
      </c>
      <c r="R54" s="249">
        <f>(O54/1000)*(P54/1000)*(Q54/1000)</f>
        <v>14.378797999999996</v>
      </c>
      <c r="S54" s="236">
        <v>1780</v>
      </c>
      <c r="T54" s="247"/>
      <c r="U54" s="247"/>
      <c r="V54" s="247"/>
    </row>
    <row r="55" spans="1:22" s="111" customFormat="1" ht="33" customHeight="1">
      <c r="A55" s="862" t="s">
        <v>2245</v>
      </c>
      <c r="B55" s="863"/>
      <c r="C55" s="863"/>
      <c r="D55" s="863"/>
      <c r="E55" s="863"/>
      <c r="F55" s="863"/>
      <c r="G55" s="863"/>
      <c r="H55" s="863"/>
      <c r="I55" s="248"/>
      <c r="J55" s="202"/>
    </row>
    <row r="56" spans="1:22" s="44" customFormat="1" ht="71.25" customHeight="1">
      <c r="A56" s="72"/>
      <c r="B56" s="46"/>
      <c r="C56" s="46"/>
      <c r="D56" s="46"/>
      <c r="E56" s="46"/>
      <c r="F56" s="46"/>
      <c r="G56" s="112"/>
      <c r="H56" s="113"/>
      <c r="I56" s="113"/>
      <c r="J56" s="244"/>
    </row>
    <row r="57" spans="1:22" ht="14.25" customHeight="1">
      <c r="A57" s="215" t="s">
        <v>1333</v>
      </c>
      <c r="B57" s="216">
        <v>340</v>
      </c>
      <c r="C57" s="216">
        <v>355</v>
      </c>
      <c r="D57" s="216">
        <v>58.48</v>
      </c>
      <c r="E57" s="218">
        <v>63</v>
      </c>
      <c r="F57" s="216" t="s">
        <v>566</v>
      </c>
      <c r="G57" s="219">
        <v>2900</v>
      </c>
      <c r="H57" s="129" t="s">
        <v>734</v>
      </c>
      <c r="I57" s="245"/>
      <c r="J57" s="220">
        <v>17810000</v>
      </c>
      <c r="L57" s="124"/>
      <c r="M57" s="36">
        <f>IF(OR(R57="",I57=""),0,I57*R57)</f>
        <v>0</v>
      </c>
      <c r="N57" s="36">
        <f>IF(OR(S57="",I57=""),0,I57*S57)</f>
        <v>0</v>
      </c>
      <c r="O57" s="236">
        <v>3530</v>
      </c>
      <c r="P57" s="236">
        <v>2500</v>
      </c>
      <c r="Q57" s="236">
        <v>2300</v>
      </c>
      <c r="R57" s="249">
        <f>(O57/1000)*(P57/1000)*(Q57/1000)</f>
        <v>20.297499999999996</v>
      </c>
      <c r="S57" s="236">
        <v>3000</v>
      </c>
      <c r="T57" s="247"/>
      <c r="U57" s="247"/>
      <c r="V57" s="247"/>
    </row>
    <row r="58" spans="1:22" ht="14.25" customHeight="1">
      <c r="A58" s="215" t="s">
        <v>1334</v>
      </c>
      <c r="B58" s="216">
        <v>460</v>
      </c>
      <c r="C58" s="216">
        <v>475</v>
      </c>
      <c r="D58" s="216">
        <v>79.12</v>
      </c>
      <c r="E58" s="218">
        <v>63</v>
      </c>
      <c r="F58" s="216" t="s">
        <v>567</v>
      </c>
      <c r="G58" s="219">
        <v>3870</v>
      </c>
      <c r="H58" s="129" t="s">
        <v>734</v>
      </c>
      <c r="I58" s="245"/>
      <c r="J58" s="220">
        <v>23726000</v>
      </c>
      <c r="L58" s="124"/>
      <c r="M58" s="36">
        <f>IF(OR(R58="",I58=""),0,I58*R58)</f>
        <v>0</v>
      </c>
      <c r="N58" s="36">
        <f>IF(OR(S58="",I58=""),0,I58*S58)</f>
        <v>0</v>
      </c>
      <c r="O58" s="236">
        <v>4700</v>
      </c>
      <c r="P58" s="236">
        <v>2500</v>
      </c>
      <c r="Q58" s="236">
        <v>2300</v>
      </c>
      <c r="R58" s="249">
        <f>(O58/1000)*(P58/1000)*(Q58/1000)</f>
        <v>27.024999999999999</v>
      </c>
      <c r="S58" s="236">
        <v>3920</v>
      </c>
      <c r="T58" s="247"/>
      <c r="U58" s="247"/>
      <c r="V58" s="247"/>
    </row>
    <row r="59" spans="1:22" ht="14.25" customHeight="1">
      <c r="A59" s="215" t="s">
        <v>1331</v>
      </c>
      <c r="B59" s="216">
        <v>340</v>
      </c>
      <c r="C59" s="216" t="s">
        <v>63</v>
      </c>
      <c r="D59" s="216">
        <v>58.48</v>
      </c>
      <c r="E59" s="218">
        <v>63</v>
      </c>
      <c r="F59" s="216" t="s">
        <v>566</v>
      </c>
      <c r="G59" s="219">
        <v>2900</v>
      </c>
      <c r="H59" s="129" t="s">
        <v>734</v>
      </c>
      <c r="I59" s="245"/>
      <c r="J59" s="220">
        <v>17230000</v>
      </c>
      <c r="L59" s="124"/>
      <c r="M59" s="36">
        <f>IF(OR(R59="",I59=""),0,I59*R59)</f>
        <v>0</v>
      </c>
      <c r="N59" s="36">
        <f>IF(OR(S59="",I59=""),0,I59*S59)</f>
        <v>0</v>
      </c>
      <c r="O59" s="236">
        <v>3530</v>
      </c>
      <c r="P59" s="236">
        <v>2500</v>
      </c>
      <c r="Q59" s="236">
        <v>2300</v>
      </c>
      <c r="R59" s="249">
        <f>(O59/1000)*(P59/1000)*(Q59/1000)</f>
        <v>20.297499999999996</v>
      </c>
      <c r="S59" s="236">
        <v>3000</v>
      </c>
      <c r="T59" s="247"/>
      <c r="U59" s="247"/>
      <c r="V59" s="247"/>
    </row>
    <row r="60" spans="1:22" ht="14.25" customHeight="1">
      <c r="A60" s="215" t="s">
        <v>1332</v>
      </c>
      <c r="B60" s="216">
        <v>460</v>
      </c>
      <c r="C60" s="216" t="s">
        <v>63</v>
      </c>
      <c r="D60" s="216">
        <v>79.12</v>
      </c>
      <c r="E60" s="218">
        <v>63</v>
      </c>
      <c r="F60" s="216" t="s">
        <v>567</v>
      </c>
      <c r="G60" s="219">
        <v>3870</v>
      </c>
      <c r="H60" s="129" t="s">
        <v>734</v>
      </c>
      <c r="I60" s="245"/>
      <c r="J60" s="220">
        <v>21491000</v>
      </c>
      <c r="L60" s="124"/>
      <c r="M60" s="36">
        <f>IF(OR(R60="",I60=""),0,I60*R60)</f>
        <v>0</v>
      </c>
      <c r="N60" s="36">
        <f>IF(OR(S60="",I60=""),0,I60*S60)</f>
        <v>0</v>
      </c>
      <c r="O60" s="236">
        <v>4700</v>
      </c>
      <c r="P60" s="236">
        <v>2500</v>
      </c>
      <c r="Q60" s="236">
        <v>2300</v>
      </c>
      <c r="R60" s="249">
        <f>(O60/1000)*(P60/1000)*(Q60/1000)</f>
        <v>27.024999999999999</v>
      </c>
      <c r="S60" s="236">
        <v>3920</v>
      </c>
      <c r="T60" s="247"/>
      <c r="U60" s="247"/>
      <c r="V60" s="247"/>
    </row>
    <row r="61" spans="1:22" s="111" customFormat="1" ht="33" customHeight="1">
      <c r="A61" s="862" t="s">
        <v>2246</v>
      </c>
      <c r="B61" s="863"/>
      <c r="C61" s="863"/>
      <c r="D61" s="863"/>
      <c r="E61" s="863"/>
      <c r="F61" s="863"/>
      <c r="G61" s="863"/>
      <c r="H61" s="863"/>
      <c r="I61" s="248"/>
      <c r="J61" s="202"/>
    </row>
    <row r="62" spans="1:22" s="44" customFormat="1" ht="71.25" customHeight="1">
      <c r="A62" s="72"/>
      <c r="B62" s="46"/>
      <c r="C62" s="46"/>
      <c r="D62" s="46"/>
      <c r="E62" s="46"/>
      <c r="F62" s="46"/>
      <c r="G62" s="112"/>
      <c r="H62" s="113"/>
      <c r="I62" s="113"/>
      <c r="J62" s="244"/>
    </row>
    <row r="63" spans="1:22" ht="14.25" customHeight="1">
      <c r="A63" s="271" t="s">
        <v>1291</v>
      </c>
      <c r="B63" s="216">
        <v>400.2</v>
      </c>
      <c r="C63" s="216" t="s">
        <v>63</v>
      </c>
      <c r="D63" s="216">
        <v>68.58</v>
      </c>
      <c r="E63" s="216">
        <v>42.7</v>
      </c>
      <c r="F63" s="216" t="s">
        <v>1303</v>
      </c>
      <c r="G63" s="272">
        <v>3700</v>
      </c>
      <c r="H63" s="129" t="s">
        <v>734</v>
      </c>
      <c r="I63" s="273"/>
      <c r="J63" s="220">
        <v>22240000</v>
      </c>
      <c r="L63" s="124"/>
      <c r="M63" s="36">
        <f t="shared" ref="M63:M74" si="3">IF(OR(R63="",I63=""),0,I63*R63)</f>
        <v>0</v>
      </c>
      <c r="N63" s="36">
        <f t="shared" ref="N63:N74" si="4">IF(OR(S63="",I63=""),0,I63*S63)</f>
        <v>0</v>
      </c>
      <c r="O63" s="274">
        <v>4220</v>
      </c>
      <c r="P63" s="274">
        <v>2460</v>
      </c>
      <c r="Q63" s="274">
        <v>2300</v>
      </c>
      <c r="R63" s="246">
        <f t="shared" ref="R63:R74" si="5">(O63/1000)*(P63/1000)*(Q63/1000)</f>
        <v>23.876759999999997</v>
      </c>
      <c r="S63" s="275">
        <v>3700</v>
      </c>
      <c r="T63" s="247"/>
      <c r="U63" s="247"/>
      <c r="V63" s="247"/>
    </row>
    <row r="64" spans="1:22" ht="14.25" customHeight="1">
      <c r="A64" s="271" t="s">
        <v>1292</v>
      </c>
      <c r="B64" s="216">
        <v>480.7</v>
      </c>
      <c r="C64" s="216" t="s">
        <v>63</v>
      </c>
      <c r="D64" s="216">
        <v>82.37</v>
      </c>
      <c r="E64" s="216">
        <v>46.3</v>
      </c>
      <c r="F64" s="216" t="s">
        <v>1303</v>
      </c>
      <c r="G64" s="272">
        <v>4300</v>
      </c>
      <c r="H64" s="129" t="s">
        <v>734</v>
      </c>
      <c r="I64" s="273"/>
      <c r="J64" s="220">
        <v>23831000</v>
      </c>
      <c r="L64" s="124"/>
      <c r="M64" s="36">
        <f t="shared" si="3"/>
        <v>0</v>
      </c>
      <c r="N64" s="36">
        <f t="shared" si="4"/>
        <v>0</v>
      </c>
      <c r="O64" s="274">
        <v>4220</v>
      </c>
      <c r="P64" s="274">
        <v>2460</v>
      </c>
      <c r="Q64" s="274">
        <v>2300</v>
      </c>
      <c r="R64" s="246">
        <f t="shared" si="5"/>
        <v>23.876759999999997</v>
      </c>
      <c r="S64" s="275">
        <v>4300</v>
      </c>
      <c r="T64" s="247"/>
      <c r="U64" s="247"/>
      <c r="V64" s="247"/>
    </row>
    <row r="65" spans="1:22" ht="14.25" customHeight="1">
      <c r="A65" s="271" t="s">
        <v>1293</v>
      </c>
      <c r="B65" s="216">
        <v>596.9</v>
      </c>
      <c r="C65" s="216" t="s">
        <v>63</v>
      </c>
      <c r="D65" s="216">
        <v>102.3</v>
      </c>
      <c r="E65" s="216">
        <v>70.400000000000006</v>
      </c>
      <c r="F65" s="216" t="s">
        <v>1304</v>
      </c>
      <c r="G65" s="272">
        <v>4900</v>
      </c>
      <c r="H65" s="129" t="s">
        <v>734</v>
      </c>
      <c r="I65" s="273"/>
      <c r="J65" s="220">
        <v>27445000</v>
      </c>
      <c r="L65" s="124"/>
      <c r="M65" s="36">
        <f t="shared" si="3"/>
        <v>0</v>
      </c>
      <c r="N65" s="36">
        <f t="shared" si="4"/>
        <v>0</v>
      </c>
      <c r="O65" s="274">
        <v>5055</v>
      </c>
      <c r="P65" s="274">
        <v>2460</v>
      </c>
      <c r="Q65" s="274">
        <v>2300</v>
      </c>
      <c r="R65" s="246">
        <f t="shared" si="5"/>
        <v>28.601189999999999</v>
      </c>
      <c r="S65" s="275">
        <v>4900</v>
      </c>
      <c r="T65" s="247"/>
      <c r="U65" s="247"/>
      <c r="V65" s="247"/>
    </row>
    <row r="66" spans="1:22" ht="14.25" customHeight="1">
      <c r="A66" s="271" t="s">
        <v>1294</v>
      </c>
      <c r="B66" s="216">
        <v>685.8</v>
      </c>
      <c r="C66" s="216" t="s">
        <v>63</v>
      </c>
      <c r="D66" s="216">
        <v>117.5</v>
      </c>
      <c r="E66" s="216">
        <v>49.2</v>
      </c>
      <c r="F66" s="216" t="s">
        <v>1305</v>
      </c>
      <c r="G66" s="272">
        <v>5550</v>
      </c>
      <c r="H66" s="129" t="s">
        <v>734</v>
      </c>
      <c r="I66" s="273"/>
      <c r="J66" s="220">
        <v>32894000</v>
      </c>
      <c r="L66" s="124"/>
      <c r="M66" s="36">
        <f t="shared" si="3"/>
        <v>0</v>
      </c>
      <c r="N66" s="36">
        <f t="shared" si="4"/>
        <v>0</v>
      </c>
      <c r="O66" s="274">
        <v>6060</v>
      </c>
      <c r="P66" s="274">
        <v>2460</v>
      </c>
      <c r="Q66" s="274">
        <v>2300</v>
      </c>
      <c r="R66" s="246">
        <f t="shared" si="5"/>
        <v>34.287479999999995</v>
      </c>
      <c r="S66" s="275">
        <v>5550</v>
      </c>
      <c r="T66" s="247"/>
      <c r="U66" s="247"/>
      <c r="V66" s="247"/>
    </row>
    <row r="67" spans="1:22" ht="14.25" customHeight="1">
      <c r="A67" s="271" t="s">
        <v>1295</v>
      </c>
      <c r="B67" s="216">
        <v>747.2</v>
      </c>
      <c r="C67" s="216" t="s">
        <v>63</v>
      </c>
      <c r="D67" s="216">
        <v>128</v>
      </c>
      <c r="E67" s="216">
        <v>73.400000000000006</v>
      </c>
      <c r="F67" s="216" t="s">
        <v>1306</v>
      </c>
      <c r="G67" s="272">
        <v>5950</v>
      </c>
      <c r="H67" s="129" t="s">
        <v>734</v>
      </c>
      <c r="I67" s="273"/>
      <c r="J67" s="220">
        <v>36688000</v>
      </c>
      <c r="L67" s="124"/>
      <c r="M67" s="36">
        <f t="shared" si="3"/>
        <v>0</v>
      </c>
      <c r="N67" s="36">
        <f t="shared" si="4"/>
        <v>0</v>
      </c>
      <c r="O67" s="274">
        <v>7065</v>
      </c>
      <c r="P67" s="274">
        <v>2460</v>
      </c>
      <c r="Q67" s="274">
        <v>2300</v>
      </c>
      <c r="R67" s="246">
        <f t="shared" si="5"/>
        <v>39.973769999999995</v>
      </c>
      <c r="S67" s="275">
        <v>5950</v>
      </c>
      <c r="T67" s="247"/>
      <c r="U67" s="247"/>
      <c r="V67" s="247"/>
    </row>
    <row r="68" spans="1:22" ht="14.25" customHeight="1">
      <c r="A68" s="271" t="s">
        <v>1296</v>
      </c>
      <c r="B68" s="216">
        <v>864.3</v>
      </c>
      <c r="C68" s="216" t="s">
        <v>63</v>
      </c>
      <c r="D68" s="216">
        <v>148.1</v>
      </c>
      <c r="E68" s="216">
        <v>76.599999999999994</v>
      </c>
      <c r="F68" s="216" t="s">
        <v>1307</v>
      </c>
      <c r="G68" s="272">
        <v>6750</v>
      </c>
      <c r="H68" s="129" t="s">
        <v>734</v>
      </c>
      <c r="I68" s="273"/>
      <c r="J68" s="220">
        <v>41249000</v>
      </c>
      <c r="L68" s="124"/>
      <c r="M68" s="36">
        <f t="shared" si="3"/>
        <v>0</v>
      </c>
      <c r="N68" s="36">
        <f t="shared" si="4"/>
        <v>0</v>
      </c>
      <c r="O68" s="274">
        <v>6835</v>
      </c>
      <c r="P68" s="274">
        <v>2460</v>
      </c>
      <c r="Q68" s="274">
        <v>2300</v>
      </c>
      <c r="R68" s="246">
        <f t="shared" si="5"/>
        <v>38.672429999999999</v>
      </c>
      <c r="S68" s="275">
        <v>6750</v>
      </c>
      <c r="T68" s="247"/>
      <c r="U68" s="247"/>
      <c r="V68" s="247"/>
    </row>
    <row r="69" spans="1:22" ht="14.25" customHeight="1">
      <c r="A69" s="271" t="s">
        <v>1297</v>
      </c>
      <c r="B69" s="216">
        <v>990.1</v>
      </c>
      <c r="C69" s="216" t="s">
        <v>63</v>
      </c>
      <c r="D69" s="216">
        <v>169.7</v>
      </c>
      <c r="E69" s="216">
        <v>67.3</v>
      </c>
      <c r="F69" s="216" t="s">
        <v>1308</v>
      </c>
      <c r="G69" s="272">
        <v>7300</v>
      </c>
      <c r="H69" s="129" t="s">
        <v>734</v>
      </c>
      <c r="I69" s="273"/>
      <c r="J69" s="220">
        <v>47138000</v>
      </c>
      <c r="L69" s="124"/>
      <c r="M69" s="36">
        <f t="shared" si="3"/>
        <v>0</v>
      </c>
      <c r="N69" s="36">
        <f t="shared" si="4"/>
        <v>0</v>
      </c>
      <c r="O69" s="274">
        <v>7840</v>
      </c>
      <c r="P69" s="274">
        <v>2460</v>
      </c>
      <c r="Q69" s="274">
        <v>2300</v>
      </c>
      <c r="R69" s="246">
        <f t="shared" si="5"/>
        <v>44.358719999999998</v>
      </c>
      <c r="S69" s="275">
        <v>7300</v>
      </c>
      <c r="T69" s="247"/>
      <c r="U69" s="247"/>
      <c r="V69" s="247"/>
    </row>
    <row r="70" spans="1:22" ht="14.25" customHeight="1">
      <c r="A70" s="271" t="s">
        <v>1298</v>
      </c>
      <c r="B70" s="216">
        <v>1035</v>
      </c>
      <c r="C70" s="216" t="s">
        <v>63</v>
      </c>
      <c r="D70" s="216">
        <v>177.4</v>
      </c>
      <c r="E70" s="216">
        <v>68.900000000000006</v>
      </c>
      <c r="F70" s="216" t="s">
        <v>1309</v>
      </c>
      <c r="G70" s="272">
        <v>9100</v>
      </c>
      <c r="H70" s="129" t="s">
        <v>734</v>
      </c>
      <c r="I70" s="273"/>
      <c r="J70" s="220">
        <v>50331000</v>
      </c>
      <c r="L70" s="124"/>
      <c r="M70" s="36">
        <f t="shared" si="3"/>
        <v>0</v>
      </c>
      <c r="N70" s="36">
        <f t="shared" si="4"/>
        <v>0</v>
      </c>
      <c r="O70" s="274">
        <v>8865</v>
      </c>
      <c r="P70" s="274">
        <v>2460</v>
      </c>
      <c r="Q70" s="274">
        <v>2300</v>
      </c>
      <c r="R70" s="246">
        <f t="shared" si="5"/>
        <v>50.158169999999998</v>
      </c>
      <c r="S70" s="275">
        <v>9100</v>
      </c>
      <c r="T70" s="247"/>
      <c r="U70" s="247"/>
      <c r="V70" s="247"/>
    </row>
    <row r="71" spans="1:22" ht="14.25" customHeight="1">
      <c r="A71" s="271" t="s">
        <v>1299</v>
      </c>
      <c r="B71" s="216">
        <v>1176</v>
      </c>
      <c r="C71" s="216" t="s">
        <v>63</v>
      </c>
      <c r="D71" s="216">
        <v>201.6</v>
      </c>
      <c r="E71" s="216">
        <v>76.599999999999994</v>
      </c>
      <c r="F71" s="216" t="s">
        <v>1310</v>
      </c>
      <c r="G71" s="272">
        <v>9600</v>
      </c>
      <c r="H71" s="129" t="s">
        <v>734</v>
      </c>
      <c r="I71" s="273"/>
      <c r="J71" s="220">
        <v>53489000</v>
      </c>
      <c r="L71" s="124"/>
      <c r="M71" s="36">
        <f t="shared" si="3"/>
        <v>0</v>
      </c>
      <c r="N71" s="36">
        <f t="shared" si="4"/>
        <v>0</v>
      </c>
      <c r="O71" s="274">
        <v>9870</v>
      </c>
      <c r="P71" s="274">
        <v>2460</v>
      </c>
      <c r="Q71" s="274">
        <v>2300</v>
      </c>
      <c r="R71" s="246">
        <f t="shared" si="5"/>
        <v>55.844459999999991</v>
      </c>
      <c r="S71" s="275">
        <v>9600</v>
      </c>
      <c r="T71" s="247"/>
      <c r="U71" s="247"/>
      <c r="V71" s="247"/>
    </row>
    <row r="72" spans="1:22" ht="14.25" customHeight="1">
      <c r="A72" s="271" t="s">
        <v>1300</v>
      </c>
      <c r="B72" s="216">
        <v>1333</v>
      </c>
      <c r="C72" s="216" t="s">
        <v>63</v>
      </c>
      <c r="D72" s="216">
        <v>228.6</v>
      </c>
      <c r="E72" s="216">
        <v>75.8</v>
      </c>
      <c r="F72" s="216" t="s">
        <v>1311</v>
      </c>
      <c r="G72" s="272">
        <v>10900</v>
      </c>
      <c r="H72" s="129" t="s">
        <v>734</v>
      </c>
      <c r="I72" s="273"/>
      <c r="J72" s="220">
        <v>61490000</v>
      </c>
      <c r="L72" s="124"/>
      <c r="M72" s="36">
        <f t="shared" si="3"/>
        <v>0</v>
      </c>
      <c r="N72" s="36">
        <f t="shared" si="4"/>
        <v>0</v>
      </c>
      <c r="O72" s="274">
        <v>10875</v>
      </c>
      <c r="P72" s="274">
        <v>2460</v>
      </c>
      <c r="Q72" s="274">
        <v>2300</v>
      </c>
      <c r="R72" s="246">
        <f t="shared" si="5"/>
        <v>61.530749999999998</v>
      </c>
      <c r="S72" s="275">
        <v>10900</v>
      </c>
      <c r="T72" s="247"/>
      <c r="U72" s="247"/>
      <c r="V72" s="247"/>
    </row>
    <row r="73" spans="1:22" ht="14.25" customHeight="1">
      <c r="A73" s="271" t="s">
        <v>1301</v>
      </c>
      <c r="B73" s="216">
        <v>1471</v>
      </c>
      <c r="C73" s="216" t="s">
        <v>63</v>
      </c>
      <c r="D73" s="216">
        <v>252.2</v>
      </c>
      <c r="E73" s="216">
        <v>75.5</v>
      </c>
      <c r="F73" s="216" t="s">
        <v>1311</v>
      </c>
      <c r="G73" s="272">
        <v>11400</v>
      </c>
      <c r="H73" s="129" t="s">
        <v>734</v>
      </c>
      <c r="I73" s="273"/>
      <c r="J73" s="220">
        <v>67155000</v>
      </c>
      <c r="L73" s="124"/>
      <c r="M73" s="36">
        <f t="shared" si="3"/>
        <v>0</v>
      </c>
      <c r="N73" s="36">
        <f t="shared" si="4"/>
        <v>0</v>
      </c>
      <c r="O73" s="274">
        <v>10875</v>
      </c>
      <c r="P73" s="274">
        <v>2460</v>
      </c>
      <c r="Q73" s="274">
        <v>2300</v>
      </c>
      <c r="R73" s="246">
        <f t="shared" si="5"/>
        <v>61.530749999999998</v>
      </c>
      <c r="S73" s="275">
        <v>11400</v>
      </c>
      <c r="T73" s="247"/>
      <c r="U73" s="247"/>
      <c r="V73" s="247"/>
    </row>
    <row r="74" spans="1:22" ht="14.25" customHeight="1">
      <c r="A74" s="271" t="s">
        <v>1302</v>
      </c>
      <c r="B74" s="216">
        <v>1692</v>
      </c>
      <c r="C74" s="216" t="s">
        <v>63</v>
      </c>
      <c r="D74" s="216">
        <v>290</v>
      </c>
      <c r="E74" s="216">
        <v>87.4</v>
      </c>
      <c r="F74" s="216" t="s">
        <v>1312</v>
      </c>
      <c r="G74" s="272">
        <v>13540</v>
      </c>
      <c r="H74" s="129" t="s">
        <v>734</v>
      </c>
      <c r="I74" s="273"/>
      <c r="J74" s="220">
        <v>75456000</v>
      </c>
      <c r="L74" s="124"/>
      <c r="M74" s="36">
        <f t="shared" si="3"/>
        <v>0</v>
      </c>
      <c r="N74" s="36">
        <f t="shared" si="4"/>
        <v>0</v>
      </c>
      <c r="O74" s="274">
        <v>11880</v>
      </c>
      <c r="P74" s="274">
        <v>2460</v>
      </c>
      <c r="Q74" s="274">
        <v>2300</v>
      </c>
      <c r="R74" s="246">
        <f t="shared" si="5"/>
        <v>67.217039999999997</v>
      </c>
      <c r="S74" s="275">
        <v>13540</v>
      </c>
      <c r="T74" s="247"/>
      <c r="U74" s="247"/>
      <c r="V74" s="247"/>
    </row>
    <row r="75" spans="1:22" s="111" customFormat="1" ht="33" customHeight="1">
      <c r="A75" s="862" t="s">
        <v>2247</v>
      </c>
      <c r="B75" s="863"/>
      <c r="C75" s="863"/>
      <c r="D75" s="863"/>
      <c r="E75" s="863"/>
      <c r="F75" s="863"/>
      <c r="G75" s="863"/>
      <c r="H75" s="863"/>
      <c r="I75" s="248"/>
      <c r="J75" s="202"/>
    </row>
    <row r="76" spans="1:22" s="44" customFormat="1" ht="71.25" customHeight="1">
      <c r="A76" s="72"/>
      <c r="B76" s="46"/>
      <c r="C76" s="46"/>
      <c r="D76" s="46"/>
      <c r="E76" s="46"/>
      <c r="F76" s="46"/>
      <c r="G76" s="112"/>
      <c r="H76" s="113"/>
      <c r="I76" s="113"/>
      <c r="J76" s="244"/>
    </row>
    <row r="77" spans="1:22" ht="14.25" customHeight="1">
      <c r="A77" s="271" t="s">
        <v>248</v>
      </c>
      <c r="B77" s="216">
        <v>379</v>
      </c>
      <c r="C77" s="216" t="s">
        <v>63</v>
      </c>
      <c r="D77" s="276">
        <v>65.19</v>
      </c>
      <c r="E77" s="216">
        <v>39.200000000000003</v>
      </c>
      <c r="F77" s="216" t="s">
        <v>268</v>
      </c>
      <c r="G77" s="272">
        <v>4040</v>
      </c>
      <c r="H77" s="129" t="s">
        <v>734</v>
      </c>
      <c r="I77" s="273"/>
      <c r="J77" s="220">
        <v>23984000</v>
      </c>
      <c r="L77" s="124"/>
      <c r="M77" s="36">
        <f t="shared" ref="M77:M84" si="6">IF(OR(R77="",I77=""),0,I77*R77)</f>
        <v>0</v>
      </c>
      <c r="N77" s="36">
        <f t="shared" ref="N77:N84" si="7">IF(OR(S77="",I77=""),0,I77*S77)</f>
        <v>0</v>
      </c>
      <c r="O77" s="274">
        <v>3810</v>
      </c>
      <c r="P77" s="274">
        <v>2400</v>
      </c>
      <c r="Q77" s="274">
        <v>2280</v>
      </c>
      <c r="R77" s="246">
        <f t="shared" ref="R77:R114" si="8">(O77/1000)*(P77/1000)*(Q77/1000)</f>
        <v>20.848319999999998</v>
      </c>
      <c r="S77" s="275">
        <v>3420</v>
      </c>
      <c r="T77" s="247"/>
      <c r="U77" s="247"/>
      <c r="V77" s="247"/>
    </row>
    <row r="78" spans="1:22" ht="14.25" customHeight="1">
      <c r="A78" s="271" t="s">
        <v>249</v>
      </c>
      <c r="B78" s="216">
        <v>500</v>
      </c>
      <c r="C78" s="216" t="s">
        <v>63</v>
      </c>
      <c r="D78" s="276">
        <v>86</v>
      </c>
      <c r="E78" s="216">
        <v>54.3</v>
      </c>
      <c r="F78" s="216" t="s">
        <v>269</v>
      </c>
      <c r="G78" s="272">
        <v>4580</v>
      </c>
      <c r="H78" s="129" t="s">
        <v>734</v>
      </c>
      <c r="I78" s="273"/>
      <c r="J78" s="220">
        <v>29018000</v>
      </c>
      <c r="L78" s="124"/>
      <c r="M78" s="36">
        <f t="shared" si="6"/>
        <v>0</v>
      </c>
      <c r="N78" s="36">
        <f t="shared" si="7"/>
        <v>0</v>
      </c>
      <c r="O78" s="274">
        <v>4865</v>
      </c>
      <c r="P78" s="274">
        <v>2400</v>
      </c>
      <c r="Q78" s="274">
        <v>2280</v>
      </c>
      <c r="R78" s="246">
        <f t="shared" si="8"/>
        <v>26.621279999999999</v>
      </c>
      <c r="S78" s="275">
        <v>4460</v>
      </c>
      <c r="T78" s="247"/>
      <c r="U78" s="247"/>
      <c r="V78" s="247"/>
    </row>
    <row r="79" spans="1:22" ht="14.25" customHeight="1">
      <c r="A79" s="271" t="s">
        <v>250</v>
      </c>
      <c r="B79" s="216">
        <v>597</v>
      </c>
      <c r="C79" s="216" t="s">
        <v>63</v>
      </c>
      <c r="D79" s="276">
        <v>102.7</v>
      </c>
      <c r="E79" s="216">
        <v>57.2</v>
      </c>
      <c r="F79" s="216" t="s">
        <v>270</v>
      </c>
      <c r="G79" s="272">
        <v>5360</v>
      </c>
      <c r="H79" s="129" t="s">
        <v>734</v>
      </c>
      <c r="I79" s="273"/>
      <c r="J79" s="220">
        <v>33970000</v>
      </c>
      <c r="L79" s="124"/>
      <c r="M79" s="36">
        <f t="shared" si="6"/>
        <v>0</v>
      </c>
      <c r="N79" s="36">
        <f t="shared" si="7"/>
        <v>0</v>
      </c>
      <c r="O79" s="274">
        <v>5800</v>
      </c>
      <c r="P79" s="274">
        <v>2400</v>
      </c>
      <c r="Q79" s="274">
        <v>2280</v>
      </c>
      <c r="R79" s="246">
        <f t="shared" si="8"/>
        <v>31.737599999999997</v>
      </c>
      <c r="S79" s="275">
        <v>5170</v>
      </c>
      <c r="T79" s="247"/>
      <c r="U79" s="247"/>
      <c r="V79" s="247"/>
    </row>
    <row r="80" spans="1:22" ht="14.25" customHeight="1">
      <c r="A80" s="271" t="s">
        <v>251</v>
      </c>
      <c r="B80" s="216">
        <v>758</v>
      </c>
      <c r="C80" s="216" t="s">
        <v>63</v>
      </c>
      <c r="D80" s="276">
        <v>130.4</v>
      </c>
      <c r="E80" s="216">
        <v>63.9</v>
      </c>
      <c r="F80" s="216" t="s">
        <v>860</v>
      </c>
      <c r="G80" s="272">
        <v>6850</v>
      </c>
      <c r="H80" s="129" t="s">
        <v>734</v>
      </c>
      <c r="I80" s="273"/>
      <c r="J80" s="220">
        <v>46695000</v>
      </c>
      <c r="L80" s="124"/>
      <c r="M80" s="36">
        <f t="shared" si="6"/>
        <v>0</v>
      </c>
      <c r="N80" s="36">
        <f t="shared" si="7"/>
        <v>0</v>
      </c>
      <c r="O80" s="274">
        <v>7400</v>
      </c>
      <c r="P80" s="274">
        <v>2400</v>
      </c>
      <c r="Q80" s="274">
        <v>2280</v>
      </c>
      <c r="R80" s="246">
        <f t="shared" si="8"/>
        <v>40.492800000000003</v>
      </c>
      <c r="S80" s="275">
        <v>6630</v>
      </c>
      <c r="T80" s="247"/>
      <c r="U80" s="247"/>
      <c r="V80" s="247"/>
    </row>
    <row r="81" spans="1:22" ht="14.25" customHeight="1">
      <c r="A81" s="271" t="s">
        <v>252</v>
      </c>
      <c r="B81" s="216">
        <v>908</v>
      </c>
      <c r="C81" s="216" t="s">
        <v>63</v>
      </c>
      <c r="D81" s="276">
        <v>156.19999999999999</v>
      </c>
      <c r="E81" s="216">
        <v>73.5</v>
      </c>
      <c r="F81" s="216" t="s">
        <v>271</v>
      </c>
      <c r="G81" s="272">
        <v>8330</v>
      </c>
      <c r="H81" s="129" t="s">
        <v>734</v>
      </c>
      <c r="I81" s="273"/>
      <c r="J81" s="220">
        <v>49996000</v>
      </c>
      <c r="L81" s="124"/>
      <c r="M81" s="36">
        <f t="shared" si="6"/>
        <v>0</v>
      </c>
      <c r="N81" s="36">
        <f t="shared" si="7"/>
        <v>0</v>
      </c>
      <c r="O81" s="274">
        <v>8800</v>
      </c>
      <c r="P81" s="274">
        <v>2400</v>
      </c>
      <c r="Q81" s="274">
        <v>2280</v>
      </c>
      <c r="R81" s="246">
        <f t="shared" si="8"/>
        <v>48.153599999999997</v>
      </c>
      <c r="S81" s="275">
        <v>7980</v>
      </c>
      <c r="T81" s="247"/>
      <c r="U81" s="247"/>
      <c r="V81" s="247"/>
    </row>
    <row r="82" spans="1:22" ht="14.25" customHeight="1">
      <c r="A82" s="271" t="s">
        <v>253</v>
      </c>
      <c r="B82" s="216">
        <v>1000</v>
      </c>
      <c r="C82" s="216" t="s">
        <v>63</v>
      </c>
      <c r="D82" s="276">
        <v>172</v>
      </c>
      <c r="E82" s="216">
        <v>75.400000000000006</v>
      </c>
      <c r="F82" s="216" t="s">
        <v>272</v>
      </c>
      <c r="G82" s="272">
        <v>8730</v>
      </c>
      <c r="H82" s="129" t="s">
        <v>734</v>
      </c>
      <c r="I82" s="273"/>
      <c r="J82" s="220">
        <v>54163000</v>
      </c>
      <c r="L82" s="124"/>
      <c r="M82" s="36">
        <f t="shared" si="6"/>
        <v>0</v>
      </c>
      <c r="N82" s="36">
        <f t="shared" si="7"/>
        <v>0</v>
      </c>
      <c r="O82" s="274">
        <v>9640</v>
      </c>
      <c r="P82" s="274">
        <v>2400</v>
      </c>
      <c r="Q82" s="274">
        <v>2280</v>
      </c>
      <c r="R82" s="246">
        <f t="shared" si="8"/>
        <v>52.750079999999997</v>
      </c>
      <c r="S82" s="275">
        <v>9160</v>
      </c>
      <c r="T82" s="247"/>
      <c r="U82" s="247"/>
      <c r="V82" s="247"/>
    </row>
    <row r="83" spans="1:22" ht="14.1" customHeight="1">
      <c r="A83" s="271" t="s">
        <v>254</v>
      </c>
      <c r="B83" s="216">
        <v>1210</v>
      </c>
      <c r="C83" s="216" t="s">
        <v>63</v>
      </c>
      <c r="D83" s="276">
        <v>208</v>
      </c>
      <c r="E83" s="216">
        <v>71.7</v>
      </c>
      <c r="F83" s="216" t="s">
        <v>273</v>
      </c>
      <c r="G83" s="272">
        <v>9410</v>
      </c>
      <c r="H83" s="129" t="s">
        <v>734</v>
      </c>
      <c r="I83" s="273"/>
      <c r="J83" s="220">
        <v>64524000</v>
      </c>
      <c r="L83" s="124"/>
      <c r="M83" s="36">
        <f t="shared" si="6"/>
        <v>0</v>
      </c>
      <c r="N83" s="36">
        <f t="shared" si="7"/>
        <v>0</v>
      </c>
      <c r="O83" s="274">
        <v>11700</v>
      </c>
      <c r="P83" s="274">
        <v>2400</v>
      </c>
      <c r="Q83" s="274">
        <v>2280</v>
      </c>
      <c r="R83" s="246">
        <f t="shared" si="8"/>
        <v>64.02239999999999</v>
      </c>
      <c r="S83" s="275">
        <v>9580</v>
      </c>
      <c r="T83" s="247"/>
      <c r="U83" s="247"/>
      <c r="V83" s="247"/>
    </row>
    <row r="84" spans="1:22" ht="14.25" customHeight="1">
      <c r="A84" s="271" t="s">
        <v>255</v>
      </c>
      <c r="B84" s="216">
        <v>1419</v>
      </c>
      <c r="C84" s="216" t="s">
        <v>63</v>
      </c>
      <c r="D84" s="276">
        <v>244.1</v>
      </c>
      <c r="E84" s="216">
        <v>69.099999999999994</v>
      </c>
      <c r="F84" s="216" t="s">
        <v>273</v>
      </c>
      <c r="G84" s="272">
        <v>10730</v>
      </c>
      <c r="H84" s="129" t="s">
        <v>734</v>
      </c>
      <c r="I84" s="273"/>
      <c r="J84" s="220">
        <v>74402000</v>
      </c>
      <c r="L84" s="124"/>
      <c r="M84" s="36">
        <f t="shared" si="6"/>
        <v>0</v>
      </c>
      <c r="N84" s="36">
        <f t="shared" si="7"/>
        <v>0</v>
      </c>
      <c r="O84" s="274">
        <v>11700</v>
      </c>
      <c r="P84" s="274">
        <v>2400</v>
      </c>
      <c r="Q84" s="274">
        <v>2280</v>
      </c>
      <c r="R84" s="246">
        <f t="shared" si="8"/>
        <v>64.02239999999999</v>
      </c>
      <c r="S84" s="275">
        <v>11100</v>
      </c>
      <c r="T84" s="247"/>
      <c r="U84" s="247"/>
      <c r="V84" s="247"/>
    </row>
    <row r="85" spans="1:22" s="111" customFormat="1" ht="33" customHeight="1">
      <c r="A85" s="862" t="s">
        <v>2248</v>
      </c>
      <c r="B85" s="863"/>
      <c r="C85" s="863"/>
      <c r="D85" s="863"/>
      <c r="E85" s="863"/>
      <c r="F85" s="863"/>
      <c r="G85" s="863"/>
      <c r="H85" s="863"/>
      <c r="I85" s="248"/>
      <c r="J85" s="202"/>
    </row>
    <row r="86" spans="1:22" s="44" customFormat="1" ht="71.25" customHeight="1">
      <c r="A86" s="72"/>
      <c r="B86" s="46"/>
      <c r="C86" s="46"/>
      <c r="D86" s="46"/>
      <c r="E86" s="46"/>
      <c r="F86" s="46"/>
      <c r="G86" s="112"/>
      <c r="H86" s="113"/>
      <c r="I86" s="113"/>
      <c r="J86" s="244"/>
    </row>
    <row r="87" spans="1:22" ht="14.25" customHeight="1">
      <c r="A87" s="271" t="s">
        <v>1335</v>
      </c>
      <c r="B87" s="216">
        <v>397</v>
      </c>
      <c r="C87" s="216" t="s">
        <v>63</v>
      </c>
      <c r="D87" s="276">
        <v>68.28</v>
      </c>
      <c r="E87" s="216">
        <v>42.2</v>
      </c>
      <c r="F87" s="216" t="s">
        <v>861</v>
      </c>
      <c r="G87" s="272">
        <v>4240</v>
      </c>
      <c r="H87" s="129" t="s">
        <v>734</v>
      </c>
      <c r="I87" s="273"/>
      <c r="J87" s="220">
        <v>30087000</v>
      </c>
      <c r="L87" s="124"/>
      <c r="M87" s="36">
        <f t="shared" ref="M87:M95" si="9">IF(OR(R87="",I87=""),0,I87*R87)</f>
        <v>0</v>
      </c>
      <c r="N87" s="36">
        <f t="shared" ref="N87:N95" si="10">IF(OR(S87="",I87=""),0,I87*S87)</f>
        <v>0</v>
      </c>
      <c r="O87" s="277">
        <v>4440</v>
      </c>
      <c r="P87" s="277">
        <v>2460</v>
      </c>
      <c r="Q87" s="277">
        <v>2300</v>
      </c>
      <c r="R87" s="246">
        <f t="shared" si="8"/>
        <v>25.12152</v>
      </c>
      <c r="S87" s="278">
        <v>4440</v>
      </c>
      <c r="T87" s="247"/>
      <c r="U87" s="247"/>
      <c r="V87" s="247"/>
    </row>
    <row r="88" spans="1:22" ht="14.25" customHeight="1">
      <c r="A88" s="271" t="s">
        <v>1336</v>
      </c>
      <c r="B88" s="216">
        <v>493</v>
      </c>
      <c r="C88" s="216" t="s">
        <v>63</v>
      </c>
      <c r="D88" s="276">
        <v>84.79</v>
      </c>
      <c r="E88" s="216">
        <v>43.8</v>
      </c>
      <c r="F88" s="216" t="s">
        <v>862</v>
      </c>
      <c r="G88" s="272">
        <v>4950</v>
      </c>
      <c r="H88" s="129" t="s">
        <v>734</v>
      </c>
      <c r="I88" s="273"/>
      <c r="J88" s="220">
        <v>45732000</v>
      </c>
      <c r="L88" s="124"/>
      <c r="M88" s="36">
        <f t="shared" si="9"/>
        <v>0</v>
      </c>
      <c r="N88" s="36">
        <f t="shared" si="10"/>
        <v>0</v>
      </c>
      <c r="O88" s="277">
        <v>5240</v>
      </c>
      <c r="P88" s="277">
        <v>2460</v>
      </c>
      <c r="Q88" s="277">
        <v>2300</v>
      </c>
      <c r="R88" s="246">
        <f t="shared" si="8"/>
        <v>29.647919999999996</v>
      </c>
      <c r="S88" s="278">
        <v>5150</v>
      </c>
      <c r="T88" s="247"/>
      <c r="U88" s="247"/>
      <c r="V88" s="247"/>
    </row>
    <row r="89" spans="1:22" ht="14.25" customHeight="1">
      <c r="A89" s="271" t="s">
        <v>1337</v>
      </c>
      <c r="B89" s="216">
        <v>618.1</v>
      </c>
      <c r="C89" s="216" t="s">
        <v>63</v>
      </c>
      <c r="D89" s="276">
        <v>106.3</v>
      </c>
      <c r="E89" s="216">
        <v>73</v>
      </c>
      <c r="F89" s="216" t="s">
        <v>863</v>
      </c>
      <c r="G89" s="272">
        <v>5500</v>
      </c>
      <c r="H89" s="129" t="s">
        <v>734</v>
      </c>
      <c r="I89" s="273"/>
      <c r="J89" s="220">
        <v>51492000</v>
      </c>
      <c r="L89" s="124"/>
      <c r="M89" s="36">
        <f t="shared" si="9"/>
        <v>0</v>
      </c>
      <c r="N89" s="36">
        <f t="shared" si="10"/>
        <v>0</v>
      </c>
      <c r="O89" s="277">
        <v>6245</v>
      </c>
      <c r="P89" s="277">
        <v>2460</v>
      </c>
      <c r="Q89" s="277">
        <v>2300</v>
      </c>
      <c r="R89" s="246">
        <f t="shared" si="8"/>
        <v>35.334209999999999</v>
      </c>
      <c r="S89" s="278">
        <v>5720</v>
      </c>
      <c r="T89" s="247"/>
      <c r="U89" s="247"/>
      <c r="V89" s="247"/>
    </row>
    <row r="90" spans="1:22" ht="14.25" customHeight="1">
      <c r="A90" s="271" t="s">
        <v>1338</v>
      </c>
      <c r="B90" s="216">
        <v>723.8</v>
      </c>
      <c r="C90" s="216" t="s">
        <v>63</v>
      </c>
      <c r="D90" s="276">
        <v>124.5</v>
      </c>
      <c r="E90" s="216">
        <v>68.900000000000006</v>
      </c>
      <c r="F90" s="216" t="s">
        <v>864</v>
      </c>
      <c r="G90" s="272">
        <v>6170</v>
      </c>
      <c r="H90" s="129" t="s">
        <v>734</v>
      </c>
      <c r="I90" s="273"/>
      <c r="J90" s="220">
        <v>56306000</v>
      </c>
      <c r="L90" s="124"/>
      <c r="M90" s="36">
        <f t="shared" si="9"/>
        <v>0</v>
      </c>
      <c r="N90" s="36">
        <f t="shared" si="10"/>
        <v>0</v>
      </c>
      <c r="O90" s="277">
        <v>7250</v>
      </c>
      <c r="P90" s="277">
        <v>2460</v>
      </c>
      <c r="Q90" s="277">
        <v>2300</v>
      </c>
      <c r="R90" s="246">
        <f t="shared" si="8"/>
        <v>41.020499999999998</v>
      </c>
      <c r="S90" s="278">
        <v>6410</v>
      </c>
      <c r="T90" s="247"/>
      <c r="U90" s="247"/>
      <c r="V90" s="247"/>
    </row>
    <row r="91" spans="1:22" ht="14.25" customHeight="1">
      <c r="A91" s="271" t="s">
        <v>1339</v>
      </c>
      <c r="B91" s="216">
        <v>844.5</v>
      </c>
      <c r="C91" s="216" t="s">
        <v>63</v>
      </c>
      <c r="D91" s="276">
        <v>145.30000000000001</v>
      </c>
      <c r="E91" s="216">
        <v>80.2</v>
      </c>
      <c r="F91" s="216" t="s">
        <v>865</v>
      </c>
      <c r="G91" s="272">
        <v>7050</v>
      </c>
      <c r="H91" s="129" t="s">
        <v>734</v>
      </c>
      <c r="I91" s="273"/>
      <c r="J91" s="220">
        <v>63743000</v>
      </c>
      <c r="L91" s="124"/>
      <c r="M91" s="36">
        <f t="shared" si="9"/>
        <v>0</v>
      </c>
      <c r="N91" s="36">
        <f t="shared" si="10"/>
        <v>0</v>
      </c>
      <c r="O91" s="277">
        <v>8255</v>
      </c>
      <c r="P91" s="277">
        <v>2460</v>
      </c>
      <c r="Q91" s="277">
        <v>2300</v>
      </c>
      <c r="R91" s="246">
        <f t="shared" si="8"/>
        <v>46.706789999999998</v>
      </c>
      <c r="S91" s="278">
        <v>7330</v>
      </c>
      <c r="T91" s="247"/>
      <c r="U91" s="247"/>
      <c r="V91" s="247"/>
    </row>
    <row r="92" spans="1:22" ht="14.25" customHeight="1">
      <c r="A92" s="271" t="s">
        <v>1340</v>
      </c>
      <c r="B92" s="216">
        <v>965</v>
      </c>
      <c r="C92" s="216" t="s">
        <v>63</v>
      </c>
      <c r="D92" s="276">
        <v>166</v>
      </c>
      <c r="E92" s="216">
        <v>72.7</v>
      </c>
      <c r="F92" s="216" t="s">
        <v>866</v>
      </c>
      <c r="G92" s="272">
        <v>7600</v>
      </c>
      <c r="H92" s="129" t="s">
        <v>734</v>
      </c>
      <c r="I92" s="273"/>
      <c r="J92" s="220">
        <v>73928000</v>
      </c>
      <c r="L92" s="124"/>
      <c r="M92" s="36">
        <f t="shared" si="9"/>
        <v>0</v>
      </c>
      <c r="N92" s="36">
        <f t="shared" si="10"/>
        <v>0</v>
      </c>
      <c r="O92" s="277">
        <v>9260</v>
      </c>
      <c r="P92" s="277">
        <v>2460</v>
      </c>
      <c r="Q92" s="277">
        <v>2300</v>
      </c>
      <c r="R92" s="246">
        <f t="shared" si="8"/>
        <v>52.393079999999991</v>
      </c>
      <c r="S92" s="278">
        <v>7960</v>
      </c>
      <c r="T92" s="247"/>
      <c r="U92" s="247"/>
      <c r="V92" s="247"/>
    </row>
    <row r="93" spans="1:22" ht="14.25" customHeight="1">
      <c r="A93" s="271" t="s">
        <v>1341</v>
      </c>
      <c r="B93" s="216">
        <v>1162</v>
      </c>
      <c r="C93" s="216" t="s">
        <v>63</v>
      </c>
      <c r="D93" s="276">
        <v>199.8</v>
      </c>
      <c r="E93" s="216">
        <v>75.599999999999994</v>
      </c>
      <c r="F93" s="216" t="s">
        <v>867</v>
      </c>
      <c r="G93" s="272">
        <v>9800</v>
      </c>
      <c r="H93" s="129" t="s">
        <v>734</v>
      </c>
      <c r="I93" s="273"/>
      <c r="J93" s="220">
        <v>86135000</v>
      </c>
      <c r="L93" s="124"/>
      <c r="M93" s="36">
        <f t="shared" si="9"/>
        <v>0</v>
      </c>
      <c r="N93" s="36">
        <f t="shared" si="10"/>
        <v>0</v>
      </c>
      <c r="O93" s="277">
        <v>10265</v>
      </c>
      <c r="P93" s="277">
        <v>2460</v>
      </c>
      <c r="Q93" s="277">
        <v>2300</v>
      </c>
      <c r="R93" s="246">
        <f t="shared" si="8"/>
        <v>58.079370000000004</v>
      </c>
      <c r="S93" s="278">
        <v>10160</v>
      </c>
      <c r="T93" s="247"/>
      <c r="U93" s="247"/>
      <c r="V93" s="247"/>
    </row>
    <row r="94" spans="1:22" ht="14.25" customHeight="1">
      <c r="A94" s="271" t="s">
        <v>1342</v>
      </c>
      <c r="B94" s="216">
        <v>1368</v>
      </c>
      <c r="C94" s="216" t="s">
        <v>63</v>
      </c>
      <c r="D94" s="276">
        <v>235.3</v>
      </c>
      <c r="E94" s="216">
        <v>73.900000000000006</v>
      </c>
      <c r="F94" s="216" t="s">
        <v>868</v>
      </c>
      <c r="G94" s="272">
        <v>10980</v>
      </c>
      <c r="H94" s="129" t="s">
        <v>734</v>
      </c>
      <c r="I94" s="273"/>
      <c r="J94" s="220">
        <v>88542000</v>
      </c>
      <c r="L94" s="124"/>
      <c r="M94" s="36">
        <f t="shared" si="9"/>
        <v>0</v>
      </c>
      <c r="N94" s="36">
        <f t="shared" si="10"/>
        <v>0</v>
      </c>
      <c r="O94" s="277">
        <v>11270</v>
      </c>
      <c r="P94" s="277">
        <v>2460</v>
      </c>
      <c r="Q94" s="277">
        <v>2300</v>
      </c>
      <c r="R94" s="246">
        <f t="shared" si="8"/>
        <v>63.765659999999997</v>
      </c>
      <c r="S94" s="278">
        <v>11320</v>
      </c>
      <c r="T94" s="247"/>
      <c r="U94" s="247"/>
      <c r="V94" s="247"/>
    </row>
    <row r="95" spans="1:22" ht="14.25" customHeight="1">
      <c r="A95" s="271" t="s">
        <v>1343</v>
      </c>
      <c r="B95" s="216">
        <v>1448</v>
      </c>
      <c r="C95" s="216" t="s">
        <v>63</v>
      </c>
      <c r="D95" s="276">
        <v>249.1</v>
      </c>
      <c r="E95" s="216">
        <v>75.3</v>
      </c>
      <c r="F95" s="216" t="s">
        <v>868</v>
      </c>
      <c r="G95" s="272">
        <v>10980</v>
      </c>
      <c r="H95" s="129" t="s">
        <v>734</v>
      </c>
      <c r="I95" s="273"/>
      <c r="J95" s="220">
        <v>98514000</v>
      </c>
      <c r="L95" s="124"/>
      <c r="M95" s="36">
        <f t="shared" si="9"/>
        <v>0</v>
      </c>
      <c r="N95" s="36">
        <f t="shared" si="10"/>
        <v>0</v>
      </c>
      <c r="O95" s="277">
        <v>11270</v>
      </c>
      <c r="P95" s="277">
        <v>2460</v>
      </c>
      <c r="Q95" s="277">
        <v>2300</v>
      </c>
      <c r="R95" s="246">
        <f t="shared" si="8"/>
        <v>63.765659999999997</v>
      </c>
      <c r="S95" s="278">
        <v>11380</v>
      </c>
      <c r="T95" s="247"/>
      <c r="U95" s="247"/>
      <c r="V95" s="247"/>
    </row>
    <row r="96" spans="1:22" s="19" customFormat="1" ht="5.25" customHeight="1">
      <c r="A96" s="63"/>
      <c r="B96" s="64"/>
      <c r="C96" s="65"/>
      <c r="D96" s="66"/>
      <c r="E96" s="67"/>
      <c r="F96" s="66"/>
      <c r="G96" s="68"/>
      <c r="H96" s="69"/>
      <c r="I96" s="70"/>
      <c r="J96" s="70"/>
    </row>
    <row r="97" spans="1:22" s="19" customFormat="1" ht="36.75" customHeight="1">
      <c r="A97" s="38" t="s">
        <v>2249</v>
      </c>
      <c r="B97" s="39"/>
      <c r="C97" s="39"/>
      <c r="D97" s="39"/>
      <c r="E97" s="39"/>
      <c r="F97" s="39"/>
      <c r="G97" s="39"/>
      <c r="H97" s="39"/>
      <c r="I97" s="39"/>
      <c r="J97" s="244"/>
    </row>
    <row r="98" spans="1:22" ht="23.25" customHeight="1">
      <c r="A98" s="921" t="s">
        <v>64</v>
      </c>
      <c r="B98" s="922" t="s">
        <v>266</v>
      </c>
      <c r="C98" s="922"/>
      <c r="D98" s="279" t="s">
        <v>71</v>
      </c>
      <c r="E98" s="922" t="s">
        <v>267</v>
      </c>
      <c r="F98" s="279" t="s">
        <v>73</v>
      </c>
      <c r="G98" s="922" t="s">
        <v>74</v>
      </c>
      <c r="H98" s="924" t="s">
        <v>1</v>
      </c>
      <c r="I98" s="926" t="s">
        <v>54</v>
      </c>
      <c r="J98" s="920" t="s">
        <v>261</v>
      </c>
      <c r="L98" s="124"/>
      <c r="M98" s="36"/>
      <c r="N98" s="36"/>
      <c r="R98" s="246"/>
      <c r="T98" s="247"/>
      <c r="U98" s="247"/>
      <c r="V98" s="247"/>
    </row>
    <row r="99" spans="1:22">
      <c r="A99" s="921"/>
      <c r="B99" s="922"/>
      <c r="C99" s="922"/>
      <c r="D99" s="279" t="s">
        <v>77</v>
      </c>
      <c r="E99" s="922"/>
      <c r="F99" s="279" t="s">
        <v>162</v>
      </c>
      <c r="G99" s="922"/>
      <c r="H99" s="925"/>
      <c r="I99" s="926"/>
      <c r="J99" s="920"/>
      <c r="L99" s="124"/>
      <c r="M99" s="36"/>
      <c r="N99" s="36"/>
      <c r="R99" s="246"/>
      <c r="T99" s="247"/>
      <c r="U99" s="247"/>
      <c r="V99" s="247"/>
    </row>
    <row r="100" spans="1:22" ht="47.4" customHeight="1">
      <c r="A100" s="862" t="s">
        <v>1026</v>
      </c>
      <c r="B100" s="863"/>
      <c r="C100" s="863"/>
      <c r="D100" s="863"/>
      <c r="E100" s="863"/>
      <c r="F100" s="863"/>
      <c r="G100" s="863"/>
      <c r="H100" s="863"/>
      <c r="I100" s="863"/>
      <c r="J100" s="883"/>
      <c r="K100" s="280"/>
      <c r="L100" s="280"/>
      <c r="M100" s="124"/>
      <c r="N100" s="36"/>
      <c r="O100" s="36"/>
      <c r="R100" s="246"/>
      <c r="T100" s="247"/>
      <c r="U100" s="247"/>
      <c r="V100" s="247"/>
    </row>
    <row r="101" spans="1:22" ht="14.1" customHeight="1">
      <c r="A101" s="271" t="s">
        <v>1116</v>
      </c>
      <c r="B101" s="216">
        <v>164.5</v>
      </c>
      <c r="C101" s="216">
        <v>170</v>
      </c>
      <c r="D101" s="276">
        <v>28.29</v>
      </c>
      <c r="E101" s="216">
        <v>43</v>
      </c>
      <c r="F101" s="216" t="s">
        <v>869</v>
      </c>
      <c r="G101" s="272"/>
      <c r="H101" s="129" t="s">
        <v>734</v>
      </c>
      <c r="I101" s="273"/>
      <c r="J101" s="220">
        <v>6208000</v>
      </c>
      <c r="K101" s="280"/>
      <c r="L101" s="280"/>
      <c r="M101" s="36">
        <f>IF(OR(R101="",I101=""),0,I101*R101)</f>
        <v>0</v>
      </c>
      <c r="N101" s="36">
        <f>IF(OR(S101="",I101=""),0,I101*S101)</f>
        <v>0</v>
      </c>
      <c r="O101" s="277">
        <v>1980</v>
      </c>
      <c r="P101" s="277">
        <v>1800</v>
      </c>
      <c r="Q101" s="277">
        <v>750</v>
      </c>
      <c r="R101" s="246">
        <f t="shared" si="8"/>
        <v>2.673</v>
      </c>
      <c r="S101" s="278">
        <v>1020</v>
      </c>
      <c r="T101" s="247"/>
      <c r="U101" s="247"/>
      <c r="V101" s="247"/>
    </row>
    <row r="102" spans="1:22" ht="14.1" customHeight="1">
      <c r="A102" s="271" t="s">
        <v>1117</v>
      </c>
      <c r="B102" s="216">
        <v>254.5</v>
      </c>
      <c r="C102" s="216">
        <v>268.5</v>
      </c>
      <c r="D102" s="276">
        <v>43.77</v>
      </c>
      <c r="E102" s="216">
        <v>59</v>
      </c>
      <c r="F102" s="216" t="s">
        <v>870</v>
      </c>
      <c r="G102" s="272"/>
      <c r="H102" s="129" t="s">
        <v>734</v>
      </c>
      <c r="I102" s="273"/>
      <c r="J102" s="220">
        <v>9474000</v>
      </c>
      <c r="K102" s="280"/>
      <c r="L102" s="280"/>
      <c r="M102" s="36">
        <f>IF(OR(R102="",I102=""),0,I102*R102)</f>
        <v>0</v>
      </c>
      <c r="N102" s="36">
        <f>IF(OR(S102="",I102=""),0,I102*S102)</f>
        <v>0</v>
      </c>
      <c r="O102" s="277">
        <v>2540</v>
      </c>
      <c r="P102" s="277">
        <v>2040</v>
      </c>
      <c r="Q102" s="277">
        <v>750</v>
      </c>
      <c r="R102" s="246">
        <f t="shared" si="8"/>
        <v>3.8862000000000005</v>
      </c>
      <c r="S102" s="278">
        <v>1260</v>
      </c>
      <c r="T102" s="247"/>
      <c r="U102" s="247"/>
      <c r="V102" s="247"/>
    </row>
    <row r="103" spans="1:22" ht="14.1" customHeight="1">
      <c r="A103" s="271" t="s">
        <v>1118</v>
      </c>
      <c r="B103" s="216">
        <v>379</v>
      </c>
      <c r="C103" s="216">
        <v>400</v>
      </c>
      <c r="D103" s="276">
        <v>65.19</v>
      </c>
      <c r="E103" s="216">
        <v>49</v>
      </c>
      <c r="F103" s="216" t="s">
        <v>1325</v>
      </c>
      <c r="G103" s="272"/>
      <c r="H103" s="129" t="s">
        <v>734</v>
      </c>
      <c r="I103" s="273"/>
      <c r="J103" s="220">
        <v>12719000</v>
      </c>
      <c r="K103" s="280"/>
      <c r="L103" s="280"/>
      <c r="M103" s="36">
        <f>IF(OR(R103="",I103=""),0,I103*R103)</f>
        <v>0</v>
      </c>
      <c r="N103" s="36">
        <f>IF(OR(S103="",I103=""),0,I103*S103)</f>
        <v>0</v>
      </c>
      <c r="O103" s="277">
        <v>2540</v>
      </c>
      <c r="P103" s="277">
        <v>2040</v>
      </c>
      <c r="Q103" s="277">
        <v>1050</v>
      </c>
      <c r="R103" s="246">
        <f t="shared" si="8"/>
        <v>5.4406800000000004</v>
      </c>
      <c r="S103" s="278">
        <v>2200</v>
      </c>
      <c r="T103" s="247"/>
      <c r="U103" s="247"/>
      <c r="V103" s="247"/>
    </row>
    <row r="104" spans="1:22" ht="14.1" customHeight="1">
      <c r="A104" s="271" t="s">
        <v>1119</v>
      </c>
      <c r="B104" s="216">
        <v>506</v>
      </c>
      <c r="C104" s="216">
        <v>531</v>
      </c>
      <c r="D104" s="276">
        <v>87.03</v>
      </c>
      <c r="E104" s="216">
        <v>53</v>
      </c>
      <c r="F104" s="216" t="s">
        <v>871</v>
      </c>
      <c r="G104" s="272"/>
      <c r="H104" s="129" t="s">
        <v>734</v>
      </c>
      <c r="I104" s="273"/>
      <c r="J104" s="220">
        <v>15983000</v>
      </c>
      <c r="K104" s="280"/>
      <c r="L104" s="280"/>
      <c r="M104" s="36">
        <f>IF(OR(R104="",I104=""),0,I104*R104)</f>
        <v>0</v>
      </c>
      <c r="N104" s="36">
        <f>IF(OR(S104="",I104=""),0,I104*S104)</f>
        <v>0</v>
      </c>
      <c r="O104" s="277">
        <v>3130</v>
      </c>
      <c r="P104" s="277">
        <v>2040</v>
      </c>
      <c r="Q104" s="277">
        <v>1050</v>
      </c>
      <c r="R104" s="246">
        <f t="shared" si="8"/>
        <v>6.7044600000000001</v>
      </c>
      <c r="S104" s="278">
        <v>2500</v>
      </c>
      <c r="T104" s="247"/>
      <c r="U104" s="247"/>
      <c r="V104" s="247"/>
    </row>
    <row r="105" spans="1:22" ht="43.95" customHeight="1">
      <c r="A105" s="862" t="s">
        <v>1025</v>
      </c>
      <c r="B105" s="863"/>
      <c r="C105" s="863"/>
      <c r="D105" s="863"/>
      <c r="E105" s="863"/>
      <c r="F105" s="863"/>
      <c r="G105" s="863"/>
      <c r="H105" s="863"/>
      <c r="I105" s="863"/>
      <c r="J105" s="883"/>
      <c r="K105" s="280"/>
      <c r="L105" s="280"/>
      <c r="M105" s="124"/>
      <c r="N105" s="36"/>
      <c r="O105" s="36"/>
      <c r="R105" s="246"/>
      <c r="T105" s="247"/>
      <c r="U105" s="247"/>
      <c r="V105" s="247"/>
    </row>
    <row r="106" spans="1:22" ht="14.1" customHeight="1">
      <c r="A106" s="271" t="s">
        <v>1120</v>
      </c>
      <c r="B106" s="216">
        <v>164.5</v>
      </c>
      <c r="C106" s="216">
        <v>170</v>
      </c>
      <c r="D106" s="276">
        <v>28.29</v>
      </c>
      <c r="E106" s="216">
        <v>43</v>
      </c>
      <c r="F106" s="216" t="s">
        <v>869</v>
      </c>
      <c r="G106" s="272"/>
      <c r="H106" s="129" t="s">
        <v>734</v>
      </c>
      <c r="I106" s="273"/>
      <c r="J106" s="220">
        <v>6870000</v>
      </c>
      <c r="K106" s="281"/>
      <c r="L106" s="280"/>
      <c r="M106" s="36">
        <f>IF(OR(R106="",I106=""),0,I106*R106)</f>
        <v>0</v>
      </c>
      <c r="N106" s="36">
        <f>IF(OR(S106="",I106=""),0,I106*S106)</f>
        <v>0</v>
      </c>
      <c r="O106" s="277">
        <v>1980</v>
      </c>
      <c r="P106" s="277">
        <v>1800</v>
      </c>
      <c r="Q106" s="277">
        <v>750</v>
      </c>
      <c r="R106" s="246">
        <f t="shared" ref="R106:R109" si="11">(O106/1000)*(P106/1000)*(Q106/1000)</f>
        <v>2.673</v>
      </c>
      <c r="S106" s="278">
        <v>1020</v>
      </c>
      <c r="T106" s="247"/>
      <c r="U106" s="247"/>
      <c r="V106" s="247"/>
    </row>
    <row r="107" spans="1:22" ht="14.1" customHeight="1">
      <c r="A107" s="271" t="s">
        <v>1121</v>
      </c>
      <c r="B107" s="216">
        <v>254.5</v>
      </c>
      <c r="C107" s="216">
        <v>268.5</v>
      </c>
      <c r="D107" s="276">
        <v>43.77</v>
      </c>
      <c r="E107" s="216">
        <v>59</v>
      </c>
      <c r="F107" s="216" t="s">
        <v>870</v>
      </c>
      <c r="G107" s="272"/>
      <c r="H107" s="129" t="s">
        <v>734</v>
      </c>
      <c r="I107" s="273"/>
      <c r="J107" s="220">
        <v>10156000</v>
      </c>
      <c r="K107" s="281"/>
      <c r="L107" s="280"/>
      <c r="M107" s="36">
        <f>IF(OR(R107="",I107=""),0,I107*R107)</f>
        <v>0</v>
      </c>
      <c r="N107" s="36">
        <f>IF(OR(S107="",I107=""),0,I107*S107)</f>
        <v>0</v>
      </c>
      <c r="O107" s="277">
        <v>2540</v>
      </c>
      <c r="P107" s="277">
        <v>2040</v>
      </c>
      <c r="Q107" s="277">
        <v>750</v>
      </c>
      <c r="R107" s="246">
        <f t="shared" si="11"/>
        <v>3.8862000000000005</v>
      </c>
      <c r="S107" s="278">
        <v>1260</v>
      </c>
      <c r="T107" s="247"/>
      <c r="U107" s="247"/>
      <c r="V107" s="247"/>
    </row>
    <row r="108" spans="1:22" ht="14.1" customHeight="1">
      <c r="A108" s="271" t="s">
        <v>1122</v>
      </c>
      <c r="B108" s="216">
        <v>379</v>
      </c>
      <c r="C108" s="216">
        <v>400</v>
      </c>
      <c r="D108" s="276">
        <v>65.19</v>
      </c>
      <c r="E108" s="216">
        <v>49</v>
      </c>
      <c r="F108" s="216" t="s">
        <v>1325</v>
      </c>
      <c r="G108" s="272"/>
      <c r="H108" s="129" t="s">
        <v>734</v>
      </c>
      <c r="I108" s="273"/>
      <c r="J108" s="220">
        <v>13415000</v>
      </c>
      <c r="K108" s="281"/>
      <c r="L108" s="280"/>
      <c r="M108" s="36">
        <f>IF(OR(R108="",I108=""),0,I108*R108)</f>
        <v>0</v>
      </c>
      <c r="N108" s="36">
        <f>IF(OR(S108="",I108=""),0,I108*S108)</f>
        <v>0</v>
      </c>
      <c r="O108" s="277">
        <v>2540</v>
      </c>
      <c r="P108" s="277">
        <v>2040</v>
      </c>
      <c r="Q108" s="277">
        <v>1050</v>
      </c>
      <c r="R108" s="246">
        <f t="shared" si="11"/>
        <v>5.4406800000000004</v>
      </c>
      <c r="S108" s="278">
        <v>2200</v>
      </c>
      <c r="T108" s="247"/>
      <c r="U108" s="247"/>
      <c r="V108" s="247"/>
    </row>
    <row r="109" spans="1:22" ht="14.1" customHeight="1">
      <c r="A109" s="271" t="s">
        <v>1123</v>
      </c>
      <c r="B109" s="216">
        <v>506</v>
      </c>
      <c r="C109" s="216">
        <v>531</v>
      </c>
      <c r="D109" s="276">
        <v>87.03</v>
      </c>
      <c r="E109" s="216">
        <v>53</v>
      </c>
      <c r="F109" s="216" t="s">
        <v>871</v>
      </c>
      <c r="G109" s="272"/>
      <c r="H109" s="129" t="s">
        <v>734</v>
      </c>
      <c r="I109" s="273"/>
      <c r="J109" s="220">
        <v>16689000</v>
      </c>
      <c r="K109" s="281"/>
      <c r="L109" s="280"/>
      <c r="M109" s="36">
        <f>IF(OR(R109="",I109=""),0,I109*R109)</f>
        <v>0</v>
      </c>
      <c r="N109" s="36">
        <f>IF(OR(S109="",I109=""),0,I109*S109)</f>
        <v>0</v>
      </c>
      <c r="O109" s="277">
        <v>3130</v>
      </c>
      <c r="P109" s="277">
        <v>2040</v>
      </c>
      <c r="Q109" s="277">
        <v>1050</v>
      </c>
      <c r="R109" s="246">
        <f t="shared" si="11"/>
        <v>6.7044600000000001</v>
      </c>
      <c r="S109" s="278">
        <v>2500</v>
      </c>
      <c r="T109" s="247"/>
      <c r="U109" s="247"/>
      <c r="V109" s="247"/>
    </row>
    <row r="110" spans="1:22" ht="39.6" customHeight="1">
      <c r="A110" s="862" t="s">
        <v>1039</v>
      </c>
      <c r="B110" s="863"/>
      <c r="C110" s="863"/>
      <c r="D110" s="863"/>
      <c r="E110" s="863"/>
      <c r="F110" s="863"/>
      <c r="G110" s="863"/>
      <c r="H110" s="863"/>
      <c r="I110" s="863"/>
      <c r="J110" s="883"/>
      <c r="K110" s="280"/>
      <c r="L110" s="280"/>
      <c r="M110" s="124"/>
      <c r="N110" s="36"/>
      <c r="O110" s="36"/>
      <c r="R110" s="246"/>
      <c r="T110" s="247"/>
      <c r="U110" s="247"/>
      <c r="V110" s="247"/>
    </row>
    <row r="111" spans="1:22" ht="13.5" customHeight="1">
      <c r="A111" s="271" t="s">
        <v>1124</v>
      </c>
      <c r="B111" s="216">
        <v>155</v>
      </c>
      <c r="C111" s="216" t="s">
        <v>63</v>
      </c>
      <c r="D111" s="276">
        <v>26.66</v>
      </c>
      <c r="E111" s="216">
        <v>39</v>
      </c>
      <c r="F111" s="216" t="s">
        <v>869</v>
      </c>
      <c r="G111" s="272"/>
      <c r="H111" s="129" t="s">
        <v>734</v>
      </c>
      <c r="I111" s="273"/>
      <c r="J111" s="220">
        <v>6051000</v>
      </c>
      <c r="K111" s="280"/>
      <c r="L111" s="280"/>
      <c r="M111" s="36">
        <f>IF(OR(R111="",I111=""),0,I111*R111)</f>
        <v>0</v>
      </c>
      <c r="N111" s="36">
        <f>IF(OR(S111="",I111=""),0,I111*S111)</f>
        <v>0</v>
      </c>
      <c r="O111" s="277">
        <v>1980</v>
      </c>
      <c r="P111" s="277">
        <v>1800</v>
      </c>
      <c r="Q111" s="277">
        <v>750</v>
      </c>
      <c r="R111" s="246">
        <f t="shared" si="8"/>
        <v>2.673</v>
      </c>
      <c r="S111" s="278">
        <v>1020</v>
      </c>
      <c r="T111" s="247"/>
      <c r="U111" s="247"/>
      <c r="V111" s="247"/>
    </row>
    <row r="112" spans="1:22" ht="13.5" customHeight="1">
      <c r="A112" s="271" t="s">
        <v>1125</v>
      </c>
      <c r="B112" s="216">
        <v>245</v>
      </c>
      <c r="C112" s="216" t="s">
        <v>63</v>
      </c>
      <c r="D112" s="276">
        <v>41.71</v>
      </c>
      <c r="E112" s="216">
        <v>54</v>
      </c>
      <c r="F112" s="216" t="s">
        <v>870</v>
      </c>
      <c r="G112" s="272"/>
      <c r="H112" s="129" t="s">
        <v>734</v>
      </c>
      <c r="I112" s="273"/>
      <c r="J112" s="220">
        <v>9328000</v>
      </c>
      <c r="K112" s="280"/>
      <c r="L112" s="280"/>
      <c r="M112" s="36">
        <f>IF(OR(R112="",I112=""),0,I112*R112)</f>
        <v>0</v>
      </c>
      <c r="N112" s="36">
        <f>IF(OR(S112="",I112=""),0,I112*S112)</f>
        <v>0</v>
      </c>
      <c r="O112" s="277">
        <v>2540</v>
      </c>
      <c r="P112" s="277">
        <v>2040</v>
      </c>
      <c r="Q112" s="277">
        <v>750</v>
      </c>
      <c r="R112" s="246">
        <f t="shared" si="8"/>
        <v>3.8862000000000005</v>
      </c>
      <c r="S112" s="278">
        <v>1260</v>
      </c>
      <c r="T112" s="247"/>
      <c r="U112" s="247"/>
      <c r="V112" s="247"/>
    </row>
    <row r="113" spans="1:22" ht="13.5" customHeight="1">
      <c r="A113" s="271" t="s">
        <v>1126</v>
      </c>
      <c r="B113" s="216">
        <v>362</v>
      </c>
      <c r="C113" s="216" t="s">
        <v>63</v>
      </c>
      <c r="D113" s="276">
        <v>62.26</v>
      </c>
      <c r="E113" s="216">
        <v>45</v>
      </c>
      <c r="F113" s="216" t="s">
        <v>1325</v>
      </c>
      <c r="G113" s="272"/>
      <c r="H113" s="129" t="s">
        <v>734</v>
      </c>
      <c r="I113" s="273"/>
      <c r="J113" s="220">
        <v>12572000</v>
      </c>
      <c r="K113" s="280"/>
      <c r="L113" s="280"/>
      <c r="M113" s="36">
        <f>IF(OR(R113="",I113=""),0,I113*R113)</f>
        <v>0</v>
      </c>
      <c r="N113" s="36">
        <f>IF(OR(S113="",I113=""),0,I113*S113)</f>
        <v>0</v>
      </c>
      <c r="O113" s="277">
        <v>2540</v>
      </c>
      <c r="P113" s="277">
        <v>2040</v>
      </c>
      <c r="Q113" s="277">
        <v>1050</v>
      </c>
      <c r="R113" s="246">
        <f t="shared" si="8"/>
        <v>5.4406800000000004</v>
      </c>
      <c r="S113" s="278">
        <v>2200</v>
      </c>
      <c r="T113" s="247"/>
      <c r="U113" s="247"/>
      <c r="V113" s="247"/>
    </row>
    <row r="114" spans="1:22" ht="13.5" customHeight="1">
      <c r="A114" s="271" t="s">
        <v>1127</v>
      </c>
      <c r="B114" s="216">
        <v>481</v>
      </c>
      <c r="C114" s="216" t="s">
        <v>63</v>
      </c>
      <c r="D114" s="276">
        <v>82.73</v>
      </c>
      <c r="E114" s="216">
        <v>47</v>
      </c>
      <c r="F114" s="216" t="s">
        <v>871</v>
      </c>
      <c r="G114" s="272"/>
      <c r="H114" s="129" t="s">
        <v>734</v>
      </c>
      <c r="I114" s="273"/>
      <c r="J114" s="220">
        <v>15836000</v>
      </c>
      <c r="K114" s="280"/>
      <c r="L114" s="280"/>
      <c r="M114" s="36">
        <f>IF(OR(R114="",I114=""),0,I114*R114)</f>
        <v>0</v>
      </c>
      <c r="N114" s="36">
        <f>IF(OR(S114="",I114=""),0,I114*S114)</f>
        <v>0</v>
      </c>
      <c r="O114" s="277">
        <v>3130</v>
      </c>
      <c r="P114" s="277">
        <v>2040</v>
      </c>
      <c r="Q114" s="277">
        <v>1050</v>
      </c>
      <c r="R114" s="246">
        <f t="shared" si="8"/>
        <v>6.7044600000000001</v>
      </c>
      <c r="S114" s="278">
        <v>2500</v>
      </c>
      <c r="T114" s="247"/>
      <c r="U114" s="247"/>
      <c r="V114" s="247"/>
    </row>
    <row r="115" spans="1:22" ht="42" customHeight="1">
      <c r="A115" s="862" t="s">
        <v>1040</v>
      </c>
      <c r="B115" s="863"/>
      <c r="C115" s="863"/>
      <c r="D115" s="863"/>
      <c r="E115" s="863"/>
      <c r="F115" s="863"/>
      <c r="G115" s="863"/>
      <c r="H115" s="863"/>
      <c r="I115" s="863"/>
      <c r="J115" s="883"/>
      <c r="K115" s="280"/>
      <c r="L115" s="280"/>
      <c r="M115" s="124"/>
      <c r="N115" s="36"/>
      <c r="O115" s="36"/>
      <c r="R115" s="246"/>
      <c r="T115" s="247"/>
      <c r="U115" s="247"/>
      <c r="V115" s="247"/>
    </row>
    <row r="116" spans="1:22" ht="13.5" customHeight="1">
      <c r="A116" s="271" t="s">
        <v>1128</v>
      </c>
      <c r="B116" s="216">
        <v>155</v>
      </c>
      <c r="C116" s="216" t="s">
        <v>63</v>
      </c>
      <c r="D116" s="276">
        <v>26.66</v>
      </c>
      <c r="E116" s="216">
        <v>39</v>
      </c>
      <c r="F116" s="216" t="s">
        <v>869</v>
      </c>
      <c r="G116" s="272"/>
      <c r="H116" s="129" t="s">
        <v>734</v>
      </c>
      <c r="I116" s="273"/>
      <c r="J116" s="220">
        <v>6723000</v>
      </c>
      <c r="K116" s="281"/>
      <c r="L116" s="280"/>
      <c r="M116" s="36">
        <f>IF(OR(R116="",I116=""),0,I116*R116)</f>
        <v>0</v>
      </c>
      <c r="N116" s="36">
        <f>IF(OR(S116="",I116=""),0,I116*S116)</f>
        <v>0</v>
      </c>
      <c r="O116" s="277">
        <v>1980</v>
      </c>
      <c r="P116" s="277">
        <v>1800</v>
      </c>
      <c r="Q116" s="277">
        <v>750</v>
      </c>
      <c r="R116" s="246">
        <f t="shared" ref="R116:R119" si="12">(O116/1000)*(P116/1000)*(Q116/1000)</f>
        <v>2.673</v>
      </c>
      <c r="S116" s="278">
        <v>1020</v>
      </c>
      <c r="T116" s="247"/>
      <c r="U116" s="247"/>
      <c r="V116" s="247"/>
    </row>
    <row r="117" spans="1:22" ht="13.5" customHeight="1">
      <c r="A117" s="271" t="s">
        <v>1129</v>
      </c>
      <c r="B117" s="216">
        <v>245</v>
      </c>
      <c r="C117" s="216" t="s">
        <v>63</v>
      </c>
      <c r="D117" s="276">
        <v>41.71</v>
      </c>
      <c r="E117" s="216">
        <v>54</v>
      </c>
      <c r="F117" s="216" t="s">
        <v>870</v>
      </c>
      <c r="G117" s="272"/>
      <c r="H117" s="129" t="s">
        <v>734</v>
      </c>
      <c r="I117" s="273"/>
      <c r="J117" s="220">
        <v>10007000</v>
      </c>
      <c r="K117" s="281"/>
      <c r="L117" s="280"/>
      <c r="M117" s="36">
        <f>IF(OR(R117="",I117=""),0,I117*R117)</f>
        <v>0</v>
      </c>
      <c r="N117" s="36">
        <f>IF(OR(S117="",I117=""),0,I117*S117)</f>
        <v>0</v>
      </c>
      <c r="O117" s="277">
        <v>2540</v>
      </c>
      <c r="P117" s="277">
        <v>2040</v>
      </c>
      <c r="Q117" s="277">
        <v>750</v>
      </c>
      <c r="R117" s="246">
        <f t="shared" si="12"/>
        <v>3.8862000000000005</v>
      </c>
      <c r="S117" s="278">
        <v>1260</v>
      </c>
      <c r="T117" s="247"/>
      <c r="U117" s="247"/>
      <c r="V117" s="247"/>
    </row>
    <row r="118" spans="1:22" ht="13.5" customHeight="1">
      <c r="A118" s="271" t="s">
        <v>1130</v>
      </c>
      <c r="B118" s="216">
        <v>362</v>
      </c>
      <c r="C118" s="216" t="s">
        <v>63</v>
      </c>
      <c r="D118" s="276">
        <v>62.26</v>
      </c>
      <c r="E118" s="216">
        <v>45</v>
      </c>
      <c r="F118" s="216" t="s">
        <v>1325</v>
      </c>
      <c r="G118" s="272"/>
      <c r="H118" s="129" t="s">
        <v>734</v>
      </c>
      <c r="I118" s="273"/>
      <c r="J118" s="220">
        <v>13266000</v>
      </c>
      <c r="K118" s="281"/>
      <c r="L118" s="280"/>
      <c r="M118" s="36">
        <f>IF(OR(R118="",I118=""),0,I118*R118)</f>
        <v>0</v>
      </c>
      <c r="N118" s="36">
        <f>IF(OR(S118="",I118=""),0,I118*S118)</f>
        <v>0</v>
      </c>
      <c r="O118" s="277">
        <v>2540</v>
      </c>
      <c r="P118" s="277">
        <v>2040</v>
      </c>
      <c r="Q118" s="277">
        <v>1050</v>
      </c>
      <c r="R118" s="246">
        <f t="shared" si="12"/>
        <v>5.4406800000000004</v>
      </c>
      <c r="S118" s="278">
        <v>2200</v>
      </c>
      <c r="T118" s="247"/>
      <c r="U118" s="247"/>
      <c r="V118" s="247"/>
    </row>
    <row r="119" spans="1:22" ht="13.5" customHeight="1">
      <c r="A119" s="271" t="s">
        <v>1131</v>
      </c>
      <c r="B119" s="216">
        <v>481</v>
      </c>
      <c r="C119" s="216" t="s">
        <v>63</v>
      </c>
      <c r="D119" s="276">
        <v>82.73</v>
      </c>
      <c r="E119" s="216">
        <v>47</v>
      </c>
      <c r="F119" s="216" t="s">
        <v>871</v>
      </c>
      <c r="G119" s="272"/>
      <c r="H119" s="129" t="s">
        <v>734</v>
      </c>
      <c r="I119" s="273"/>
      <c r="J119" s="220">
        <v>16542000</v>
      </c>
      <c r="K119" s="281"/>
      <c r="L119" s="280"/>
      <c r="M119" s="36">
        <f>IF(OR(R119="",I119=""),0,I119*R119)</f>
        <v>0</v>
      </c>
      <c r="N119" s="36">
        <f>IF(OR(S119="",I119=""),0,I119*S119)</f>
        <v>0</v>
      </c>
      <c r="O119" s="277">
        <v>3130</v>
      </c>
      <c r="P119" s="277">
        <v>2040</v>
      </c>
      <c r="Q119" s="277">
        <v>1050</v>
      </c>
      <c r="R119" s="246">
        <f t="shared" si="12"/>
        <v>6.7044600000000001</v>
      </c>
      <c r="S119" s="278">
        <v>2500</v>
      </c>
      <c r="T119" s="247"/>
      <c r="U119" s="247"/>
      <c r="V119" s="247"/>
    </row>
    <row r="120" spans="1:22" ht="40.950000000000003" customHeight="1">
      <c r="A120" s="862" t="s">
        <v>2250</v>
      </c>
      <c r="B120" s="863"/>
      <c r="C120" s="863"/>
      <c r="D120" s="863"/>
      <c r="E120" s="863"/>
      <c r="F120" s="863"/>
      <c r="G120" s="863"/>
      <c r="H120" s="863"/>
      <c r="I120" s="863"/>
      <c r="J120" s="883"/>
      <c r="K120" s="267"/>
      <c r="L120" s="124"/>
      <c r="M120" s="36"/>
      <c r="N120" s="36"/>
      <c r="R120" s="282"/>
      <c r="S120" s="35"/>
      <c r="T120" s="247"/>
      <c r="U120" s="247"/>
      <c r="V120" s="247"/>
    </row>
    <row r="121" spans="1:22" ht="13.5" customHeight="1">
      <c r="A121" s="271" t="s">
        <v>1313</v>
      </c>
      <c r="B121" s="216">
        <v>337</v>
      </c>
      <c r="C121" s="216" t="s">
        <v>63</v>
      </c>
      <c r="D121" s="276">
        <v>52.07</v>
      </c>
      <c r="E121" s="216">
        <v>37.5</v>
      </c>
      <c r="F121" s="216" t="s">
        <v>1326</v>
      </c>
      <c r="G121" s="272">
        <v>2170</v>
      </c>
      <c r="H121" s="129" t="s">
        <v>734</v>
      </c>
      <c r="I121" s="273"/>
      <c r="J121" s="220">
        <v>12614000</v>
      </c>
      <c r="K121" s="280"/>
      <c r="L121" s="124"/>
      <c r="M121" s="36">
        <f t="shared" ref="M121:M132" si="13">IF(OR(R121="",I121=""),0,I121*R121)</f>
        <v>0</v>
      </c>
      <c r="N121" s="36">
        <f t="shared" ref="N121:N132" si="14">IF(OR(S121="",I121=""),0,I121*S121)</f>
        <v>0</v>
      </c>
      <c r="O121" s="283">
        <v>2713</v>
      </c>
      <c r="P121" s="283">
        <v>1796</v>
      </c>
      <c r="Q121" s="283">
        <v>1200</v>
      </c>
      <c r="R121" s="249">
        <f t="shared" ref="R121:R137" si="15">(O121/1000)*(P121/1000)*(Q121/1000)</f>
        <v>5.8470576000000003</v>
      </c>
      <c r="S121" s="284">
        <v>2170</v>
      </c>
      <c r="T121" s="247"/>
      <c r="U121" s="247"/>
      <c r="V121" s="247"/>
    </row>
    <row r="122" spans="1:22" ht="13.5" customHeight="1">
      <c r="A122" s="271" t="s">
        <v>1314</v>
      </c>
      <c r="B122" s="216">
        <v>436.3</v>
      </c>
      <c r="C122" s="216" t="s">
        <v>63</v>
      </c>
      <c r="D122" s="276">
        <v>67.41</v>
      </c>
      <c r="E122" s="216">
        <v>43.2</v>
      </c>
      <c r="F122" s="216" t="s">
        <v>1327</v>
      </c>
      <c r="G122" s="272">
        <v>2190</v>
      </c>
      <c r="H122" s="129" t="s">
        <v>734</v>
      </c>
      <c r="I122" s="273"/>
      <c r="J122" s="220">
        <v>13602000</v>
      </c>
      <c r="K122" s="280"/>
      <c r="L122" s="124"/>
      <c r="M122" s="36">
        <f t="shared" si="13"/>
        <v>0</v>
      </c>
      <c r="N122" s="36">
        <f t="shared" si="14"/>
        <v>0</v>
      </c>
      <c r="O122" s="283">
        <v>2713</v>
      </c>
      <c r="P122" s="283">
        <v>1809</v>
      </c>
      <c r="Q122" s="283">
        <v>1200</v>
      </c>
      <c r="R122" s="249">
        <f t="shared" si="15"/>
        <v>5.8893803999999994</v>
      </c>
      <c r="S122" s="284">
        <v>2190</v>
      </c>
      <c r="T122" s="247"/>
      <c r="U122" s="247"/>
      <c r="V122" s="247"/>
    </row>
    <row r="123" spans="1:22" ht="13.5" customHeight="1">
      <c r="A123" s="271" t="s">
        <v>1315</v>
      </c>
      <c r="B123" s="216">
        <v>565.29999999999995</v>
      </c>
      <c r="C123" s="216" t="s">
        <v>63</v>
      </c>
      <c r="D123" s="276">
        <v>82.7</v>
      </c>
      <c r="E123" s="216">
        <v>38.9</v>
      </c>
      <c r="F123" s="216" t="s">
        <v>1327</v>
      </c>
      <c r="G123" s="272">
        <v>2780</v>
      </c>
      <c r="H123" s="129" t="s">
        <v>734</v>
      </c>
      <c r="I123" s="273"/>
      <c r="J123" s="220">
        <v>14724000</v>
      </c>
      <c r="K123" s="280"/>
      <c r="L123" s="124"/>
      <c r="M123" s="36">
        <f t="shared" si="13"/>
        <v>0</v>
      </c>
      <c r="N123" s="36">
        <f t="shared" si="14"/>
        <v>0</v>
      </c>
      <c r="O123" s="283">
        <v>2713</v>
      </c>
      <c r="P123" s="283">
        <v>1809</v>
      </c>
      <c r="Q123" s="283">
        <v>1200</v>
      </c>
      <c r="R123" s="249">
        <f t="shared" si="15"/>
        <v>5.8893803999999994</v>
      </c>
      <c r="S123" s="284">
        <v>2780</v>
      </c>
      <c r="T123" s="247"/>
      <c r="U123" s="247"/>
      <c r="V123" s="247"/>
    </row>
    <row r="124" spans="1:22" ht="13.5" customHeight="1">
      <c r="A124" s="271" t="s">
        <v>1316</v>
      </c>
      <c r="B124" s="216">
        <v>714.1</v>
      </c>
      <c r="C124" s="216" t="s">
        <v>63</v>
      </c>
      <c r="D124" s="276">
        <v>110.3</v>
      </c>
      <c r="E124" s="216">
        <v>55.9</v>
      </c>
      <c r="F124" s="216" t="s">
        <v>1328</v>
      </c>
      <c r="G124" s="272">
        <v>3140</v>
      </c>
      <c r="H124" s="129" t="s">
        <v>734</v>
      </c>
      <c r="I124" s="273"/>
      <c r="J124" s="220">
        <v>18853000</v>
      </c>
      <c r="K124" s="280"/>
      <c r="L124" s="124"/>
      <c r="M124" s="36">
        <f t="shared" si="13"/>
        <v>0</v>
      </c>
      <c r="N124" s="36">
        <f t="shared" si="14"/>
        <v>0</v>
      </c>
      <c r="O124" s="283">
        <v>2738</v>
      </c>
      <c r="P124" s="283">
        <v>1946</v>
      </c>
      <c r="Q124" s="283">
        <v>1400</v>
      </c>
      <c r="R124" s="249">
        <f t="shared" si="15"/>
        <v>7.4594071999999993</v>
      </c>
      <c r="S124" s="284">
        <v>3140</v>
      </c>
      <c r="T124" s="247"/>
      <c r="U124" s="247"/>
      <c r="V124" s="247"/>
    </row>
    <row r="125" spans="1:22" ht="13.5" customHeight="1">
      <c r="A125" s="271" t="s">
        <v>1317</v>
      </c>
      <c r="B125" s="216">
        <v>798.6</v>
      </c>
      <c r="C125" s="216" t="s">
        <v>63</v>
      </c>
      <c r="D125" s="276">
        <v>123.4</v>
      </c>
      <c r="E125" s="216">
        <v>49.6</v>
      </c>
      <c r="F125" s="216" t="s">
        <v>1329</v>
      </c>
      <c r="G125" s="272">
        <v>3341</v>
      </c>
      <c r="H125" s="129" t="s">
        <v>734</v>
      </c>
      <c r="I125" s="273"/>
      <c r="J125" s="220">
        <v>22237000</v>
      </c>
      <c r="K125" s="280"/>
      <c r="L125" s="124"/>
      <c r="M125" s="36">
        <f t="shared" si="13"/>
        <v>0</v>
      </c>
      <c r="N125" s="36">
        <f t="shared" si="14"/>
        <v>0</v>
      </c>
      <c r="O125" s="283">
        <v>2970</v>
      </c>
      <c r="P125" s="283">
        <v>2184</v>
      </c>
      <c r="Q125" s="283">
        <v>1400</v>
      </c>
      <c r="R125" s="249">
        <f t="shared" si="15"/>
        <v>9.0810720000000007</v>
      </c>
      <c r="S125" s="284">
        <v>3341</v>
      </c>
      <c r="T125" s="247"/>
      <c r="U125" s="247"/>
      <c r="V125" s="247"/>
    </row>
    <row r="126" spans="1:22" ht="13.5" customHeight="1">
      <c r="A126" s="271" t="s">
        <v>1318</v>
      </c>
      <c r="B126" s="216">
        <v>882.7</v>
      </c>
      <c r="C126" s="216" t="s">
        <v>63</v>
      </c>
      <c r="D126" s="276">
        <v>136.4</v>
      </c>
      <c r="E126" s="216">
        <v>45.1</v>
      </c>
      <c r="F126" s="216" t="s">
        <v>1329</v>
      </c>
      <c r="G126" s="272">
        <v>3452</v>
      </c>
      <c r="H126" s="129" t="s">
        <v>734</v>
      </c>
      <c r="I126" s="273"/>
      <c r="J126" s="220">
        <v>24376000</v>
      </c>
      <c r="K126" s="280"/>
      <c r="L126" s="124"/>
      <c r="M126" s="36">
        <f t="shared" si="13"/>
        <v>0</v>
      </c>
      <c r="N126" s="36">
        <f t="shared" si="14"/>
        <v>0</v>
      </c>
      <c r="O126" s="283">
        <v>2970</v>
      </c>
      <c r="P126" s="283">
        <v>2184</v>
      </c>
      <c r="Q126" s="283">
        <v>1400</v>
      </c>
      <c r="R126" s="249">
        <f t="shared" si="15"/>
        <v>9.0810720000000007</v>
      </c>
      <c r="S126" s="284">
        <v>3452</v>
      </c>
      <c r="T126" s="247"/>
      <c r="U126" s="247"/>
      <c r="V126" s="247"/>
    </row>
    <row r="127" spans="1:22" ht="13.5" customHeight="1">
      <c r="A127" s="271" t="s">
        <v>1319</v>
      </c>
      <c r="B127" s="216">
        <v>1047</v>
      </c>
      <c r="C127" s="216" t="s">
        <v>63</v>
      </c>
      <c r="D127" s="276">
        <v>161.69999999999999</v>
      </c>
      <c r="E127" s="216">
        <v>50.1</v>
      </c>
      <c r="F127" s="216" t="s">
        <v>1330</v>
      </c>
      <c r="G127" s="272">
        <v>4266</v>
      </c>
      <c r="H127" s="129" t="s">
        <v>734</v>
      </c>
      <c r="I127" s="273"/>
      <c r="J127" s="220">
        <v>29958000</v>
      </c>
      <c r="K127" s="280"/>
      <c r="L127" s="124"/>
      <c r="M127" s="36">
        <f t="shared" si="13"/>
        <v>0</v>
      </c>
      <c r="N127" s="36">
        <f t="shared" si="14"/>
        <v>0</v>
      </c>
      <c r="O127" s="283">
        <v>3265</v>
      </c>
      <c r="P127" s="283">
        <v>2256</v>
      </c>
      <c r="Q127" s="283">
        <v>1500</v>
      </c>
      <c r="R127" s="249">
        <f t="shared" si="15"/>
        <v>11.04876</v>
      </c>
      <c r="S127" s="284">
        <v>4266</v>
      </c>
      <c r="T127" s="247"/>
      <c r="U127" s="247"/>
      <c r="V127" s="247"/>
    </row>
    <row r="128" spans="1:22" ht="13.5" customHeight="1">
      <c r="A128" s="271" t="s">
        <v>1320</v>
      </c>
      <c r="B128" s="216">
        <v>1190</v>
      </c>
      <c r="C128" s="216" t="s">
        <v>63</v>
      </c>
      <c r="D128" s="276">
        <v>183.8</v>
      </c>
      <c r="E128" s="216">
        <v>64.7</v>
      </c>
      <c r="F128" s="216" t="s">
        <v>872</v>
      </c>
      <c r="G128" s="272">
        <v>6232</v>
      </c>
      <c r="H128" s="129" t="s">
        <v>734</v>
      </c>
      <c r="I128" s="273"/>
      <c r="J128" s="220">
        <v>32180000</v>
      </c>
      <c r="K128" s="280"/>
      <c r="L128" s="124"/>
      <c r="M128" s="36">
        <f t="shared" si="13"/>
        <v>0</v>
      </c>
      <c r="N128" s="36">
        <f t="shared" si="14"/>
        <v>0</v>
      </c>
      <c r="O128" s="283">
        <v>4650</v>
      </c>
      <c r="P128" s="283">
        <v>2290</v>
      </c>
      <c r="Q128" s="283">
        <v>1500</v>
      </c>
      <c r="R128" s="249">
        <f t="shared" si="15"/>
        <v>15.972750000000001</v>
      </c>
      <c r="S128" s="284">
        <v>6232</v>
      </c>
      <c r="T128" s="247"/>
      <c r="U128" s="247"/>
      <c r="V128" s="247"/>
    </row>
    <row r="129" spans="1:22" ht="13.5" customHeight="1">
      <c r="A129" s="271" t="s">
        <v>1321</v>
      </c>
      <c r="B129" s="216">
        <v>1289</v>
      </c>
      <c r="C129" s="216" t="s">
        <v>63</v>
      </c>
      <c r="D129" s="276">
        <v>199.1</v>
      </c>
      <c r="E129" s="216">
        <v>47.7</v>
      </c>
      <c r="F129" s="216" t="s">
        <v>872</v>
      </c>
      <c r="G129" s="272">
        <v>6232</v>
      </c>
      <c r="H129" s="129" t="s">
        <v>734</v>
      </c>
      <c r="I129" s="273"/>
      <c r="J129" s="220">
        <v>34583000</v>
      </c>
      <c r="K129" s="280"/>
      <c r="L129" s="124"/>
      <c r="M129" s="36">
        <f t="shared" si="13"/>
        <v>0</v>
      </c>
      <c r="N129" s="36">
        <f t="shared" si="14"/>
        <v>0</v>
      </c>
      <c r="O129" s="283">
        <v>4650</v>
      </c>
      <c r="P129" s="283">
        <v>2290</v>
      </c>
      <c r="Q129" s="283">
        <v>1500</v>
      </c>
      <c r="R129" s="249">
        <f t="shared" si="15"/>
        <v>15.972750000000001</v>
      </c>
      <c r="S129" s="284">
        <v>6232</v>
      </c>
      <c r="T129" s="247"/>
      <c r="U129" s="247"/>
      <c r="V129" s="247"/>
    </row>
    <row r="130" spans="1:22" ht="13.5" customHeight="1">
      <c r="A130" s="271" t="s">
        <v>1322</v>
      </c>
      <c r="B130" s="216">
        <v>1397</v>
      </c>
      <c r="C130" s="216" t="s">
        <v>63</v>
      </c>
      <c r="D130" s="276">
        <v>215.9</v>
      </c>
      <c r="E130" s="216">
        <v>64.599999999999994</v>
      </c>
      <c r="F130" s="216" t="s">
        <v>872</v>
      </c>
      <c r="G130" s="272">
        <v>6415</v>
      </c>
      <c r="H130" s="129" t="s">
        <v>734</v>
      </c>
      <c r="I130" s="273"/>
      <c r="J130" s="220">
        <v>37301000</v>
      </c>
      <c r="K130" s="280"/>
      <c r="L130" s="124"/>
      <c r="M130" s="36">
        <f t="shared" si="13"/>
        <v>0</v>
      </c>
      <c r="N130" s="36">
        <f t="shared" si="14"/>
        <v>0</v>
      </c>
      <c r="O130" s="283">
        <v>4650</v>
      </c>
      <c r="P130" s="283">
        <v>2290</v>
      </c>
      <c r="Q130" s="283">
        <v>1500</v>
      </c>
      <c r="R130" s="249">
        <f t="shared" si="15"/>
        <v>15.972750000000001</v>
      </c>
      <c r="S130" s="284">
        <v>6415</v>
      </c>
      <c r="T130" s="247"/>
      <c r="U130" s="247"/>
      <c r="V130" s="247"/>
    </row>
    <row r="131" spans="1:22" ht="13.5" customHeight="1">
      <c r="A131" s="271" t="s">
        <v>1323</v>
      </c>
      <c r="B131" s="216">
        <v>1606</v>
      </c>
      <c r="C131" s="216" t="s">
        <v>63</v>
      </c>
      <c r="D131" s="276">
        <v>248.1</v>
      </c>
      <c r="E131" s="216">
        <v>74</v>
      </c>
      <c r="F131" s="216" t="s">
        <v>873</v>
      </c>
      <c r="G131" s="272">
        <v>7075</v>
      </c>
      <c r="H131" s="129" t="s">
        <v>734</v>
      </c>
      <c r="I131" s="273"/>
      <c r="J131" s="220">
        <v>45309000</v>
      </c>
      <c r="K131" s="280"/>
      <c r="L131" s="124"/>
      <c r="M131" s="36">
        <f t="shared" si="13"/>
        <v>0</v>
      </c>
      <c r="N131" s="36">
        <f t="shared" si="14"/>
        <v>0</v>
      </c>
      <c r="O131" s="283">
        <v>5180</v>
      </c>
      <c r="P131" s="283">
        <v>2390</v>
      </c>
      <c r="Q131" s="283">
        <v>1600</v>
      </c>
      <c r="R131" s="249">
        <f t="shared" si="15"/>
        <v>19.808320000000002</v>
      </c>
      <c r="S131" s="284">
        <v>7075</v>
      </c>
      <c r="T131" s="247"/>
      <c r="U131" s="247"/>
      <c r="V131" s="247"/>
    </row>
    <row r="132" spans="1:22" ht="13.2" customHeight="1">
      <c r="A132" s="271" t="s">
        <v>1324</v>
      </c>
      <c r="B132" s="216">
        <v>1765</v>
      </c>
      <c r="C132" s="216" t="s">
        <v>63</v>
      </c>
      <c r="D132" s="276">
        <v>272.7</v>
      </c>
      <c r="E132" s="216">
        <v>77.599999999999994</v>
      </c>
      <c r="F132" s="216" t="s">
        <v>873</v>
      </c>
      <c r="G132" s="272">
        <v>7318</v>
      </c>
      <c r="H132" s="129" t="s">
        <v>734</v>
      </c>
      <c r="I132" s="273"/>
      <c r="J132" s="220">
        <v>49971000</v>
      </c>
      <c r="K132" s="280"/>
      <c r="L132" s="124"/>
      <c r="M132" s="36">
        <f t="shared" si="13"/>
        <v>0</v>
      </c>
      <c r="N132" s="36">
        <f t="shared" si="14"/>
        <v>0</v>
      </c>
      <c r="O132" s="283">
        <v>5180</v>
      </c>
      <c r="P132" s="283">
        <v>2390</v>
      </c>
      <c r="Q132" s="283">
        <v>1600</v>
      </c>
      <c r="R132" s="249">
        <f>(O132/1000)*(P132/1000)*(Q132/1000)</f>
        <v>19.808320000000002</v>
      </c>
      <c r="S132" s="284">
        <v>7318</v>
      </c>
      <c r="T132" s="247"/>
      <c r="U132" s="247"/>
      <c r="V132" s="247"/>
    </row>
    <row r="133" spans="1:22" s="19" customFormat="1" ht="5.25" customHeight="1">
      <c r="A133" s="63"/>
      <c r="B133" s="64"/>
      <c r="C133" s="65"/>
      <c r="D133" s="66"/>
      <c r="E133" s="67"/>
      <c r="F133" s="66"/>
      <c r="G133" s="68"/>
      <c r="H133" s="69"/>
      <c r="I133" s="70"/>
      <c r="J133" s="70"/>
    </row>
    <row r="134" spans="1:22" s="19" customFormat="1" ht="36.75" customHeight="1">
      <c r="A134" s="38" t="s">
        <v>205</v>
      </c>
      <c r="B134" s="39"/>
      <c r="C134" s="39"/>
      <c r="D134" s="39"/>
      <c r="E134" s="39"/>
      <c r="F134" s="39"/>
      <c r="G134" s="39"/>
      <c r="H134" s="39"/>
      <c r="I134" s="39"/>
      <c r="J134" s="244"/>
    </row>
    <row r="135" spans="1:22" ht="37.5" customHeight="1">
      <c r="A135" s="215" t="s">
        <v>115</v>
      </c>
      <c r="B135" s="919" t="s">
        <v>874</v>
      </c>
      <c r="C135" s="919"/>
      <c r="D135" s="919"/>
      <c r="E135" s="919"/>
      <c r="F135" s="285" t="s">
        <v>296</v>
      </c>
      <c r="G135" s="285">
        <v>0.23</v>
      </c>
      <c r="H135" s="129" t="s">
        <v>734</v>
      </c>
      <c r="I135" s="245"/>
      <c r="J135" s="220">
        <v>84000</v>
      </c>
      <c r="L135" s="124"/>
      <c r="M135" s="36">
        <f>IF(OR(R135="",I135=""),0,I135*R135)</f>
        <v>0</v>
      </c>
      <c r="N135" s="36">
        <f>IF(OR(S135="",I135=""),0,I135*S135)</f>
        <v>0</v>
      </c>
      <c r="O135" s="213">
        <v>200</v>
      </c>
      <c r="P135" s="213">
        <v>145</v>
      </c>
      <c r="Q135" s="213">
        <v>55</v>
      </c>
      <c r="R135" s="286">
        <f t="shared" si="15"/>
        <v>1.5949999999999998E-3</v>
      </c>
      <c r="S135" s="35">
        <v>0.4</v>
      </c>
      <c r="T135" s="247"/>
      <c r="U135" s="247"/>
      <c r="V135" s="247"/>
    </row>
    <row r="136" spans="1:22" ht="14.1" customHeight="1">
      <c r="A136" s="215" t="s">
        <v>875</v>
      </c>
      <c r="B136" s="919" t="s">
        <v>876</v>
      </c>
      <c r="C136" s="919"/>
      <c r="D136" s="919"/>
      <c r="E136" s="919"/>
      <c r="F136" s="285" t="s">
        <v>296</v>
      </c>
      <c r="G136" s="285">
        <v>0.21</v>
      </c>
      <c r="H136" s="129" t="s">
        <v>734</v>
      </c>
      <c r="I136" s="245"/>
      <c r="J136" s="220">
        <v>84000</v>
      </c>
      <c r="L136" s="124"/>
      <c r="M136" s="36">
        <f>IF(OR(R136="",I136=""),0,I136*R136)</f>
        <v>0</v>
      </c>
      <c r="N136" s="36">
        <f>IF(OR(S136="",I136=""),0,I136*S136)</f>
        <v>0</v>
      </c>
      <c r="O136" s="213">
        <v>165</v>
      </c>
      <c r="P136" s="213">
        <v>160</v>
      </c>
      <c r="Q136" s="213">
        <v>50</v>
      </c>
      <c r="R136" s="286">
        <f t="shared" si="15"/>
        <v>1.3200000000000002E-3</v>
      </c>
      <c r="S136" s="35">
        <v>0.38</v>
      </c>
      <c r="T136" s="247"/>
      <c r="U136" s="247"/>
      <c r="V136" s="247"/>
    </row>
    <row r="137" spans="1:22" ht="14.1" customHeight="1">
      <c r="A137" s="215" t="s">
        <v>877</v>
      </c>
      <c r="B137" s="919" t="s">
        <v>1043</v>
      </c>
      <c r="C137" s="919"/>
      <c r="D137" s="919"/>
      <c r="E137" s="919"/>
      <c r="F137" s="287"/>
      <c r="G137" s="285">
        <v>0.2</v>
      </c>
      <c r="H137" s="129" t="s">
        <v>734</v>
      </c>
      <c r="I137" s="245"/>
      <c r="J137" s="220">
        <v>54000</v>
      </c>
      <c r="L137" s="124"/>
      <c r="M137" s="36">
        <f>IF(OR(R137="",I137=""),0,I137*R137)</f>
        <v>0</v>
      </c>
      <c r="N137" s="36">
        <f>IF(OR(S137="",I137=""),0,I137*S137)</f>
        <v>0</v>
      </c>
      <c r="R137" s="286">
        <f t="shared" si="15"/>
        <v>0</v>
      </c>
      <c r="S137" s="35">
        <v>0.25</v>
      </c>
      <c r="T137" s="247"/>
      <c r="U137" s="247"/>
      <c r="V137" s="247"/>
    </row>
    <row r="138" spans="1:22" ht="17.399999999999999">
      <c r="A138" s="212"/>
    </row>
  </sheetData>
  <mergeCells count="33">
    <mergeCell ref="J5:J6"/>
    <mergeCell ref="A8:H8"/>
    <mergeCell ref="A16:H16"/>
    <mergeCell ref="A25:H25"/>
    <mergeCell ref="A29:H29"/>
    <mergeCell ref="I5:I6"/>
    <mergeCell ref="A5:A6"/>
    <mergeCell ref="B5:C5"/>
    <mergeCell ref="E5:E6"/>
    <mergeCell ref="G5:G6"/>
    <mergeCell ref="A61:H61"/>
    <mergeCell ref="A75:H75"/>
    <mergeCell ref="B135:E135"/>
    <mergeCell ref="B136:E136"/>
    <mergeCell ref="H5:H6"/>
    <mergeCell ref="H98:H99"/>
    <mergeCell ref="A44:H44"/>
    <mergeCell ref="A49:H49"/>
    <mergeCell ref="A55:H55"/>
    <mergeCell ref="A33:H33"/>
    <mergeCell ref="B137:E137"/>
    <mergeCell ref="A120:J120"/>
    <mergeCell ref="A85:H85"/>
    <mergeCell ref="J98:J99"/>
    <mergeCell ref="A100:J100"/>
    <mergeCell ref="A105:J105"/>
    <mergeCell ref="A110:J110"/>
    <mergeCell ref="A115:J115"/>
    <mergeCell ref="A98:A99"/>
    <mergeCell ref="B98:C99"/>
    <mergeCell ref="E98:E99"/>
    <mergeCell ref="G98:G99"/>
    <mergeCell ref="I98:I99"/>
  </mergeCells>
  <hyperlinks>
    <hyperlink ref="A8:H8" r:id="rId1" display="Полностью инверторные мини-чиллеры серии Aqua Eco Mini" xr:uid="{300C4DF9-1F35-42C9-8399-FEC4DD7FE4C9}"/>
    <hyperlink ref="A16:H16" r:id="rId2" display="Полностью инверторные высокоэффективные модульные чиллеры серии Aqua Tempo Super II" xr:uid="{54101816-24F9-4BAF-B8BC-4CF6D9369C2A}"/>
    <hyperlink ref="A25:H25" r:id="rId3" display="Модульные чиллеры серии King " xr:uid="{B2CA61D2-326A-4769-B416-25CD7810468C}"/>
    <hyperlink ref="A29:H29" r:id="rId4" display="Модульные чиллеры серии King Plus" xr:uid="{2FA70C4C-2143-48F1-8ACD-B84D537ED624}"/>
    <hyperlink ref="A33:H33" r:id="rId5" display="Инверторные модульные чиллеры серии Aqua Thermal" xr:uid="{ADF913B5-975C-4677-915D-5AE46472B822}"/>
    <hyperlink ref="A39" r:id="rId6" xr:uid="{FCD2A92A-D180-4A39-9169-AAFDF30391EE}"/>
    <hyperlink ref="A44:H44" r:id="rId7" display="Модульные чиллеры серии Aqua Tempo Super" xr:uid="{B36BDA40-66C2-4CD0-B8A5-EAB8A5B1E4F9}"/>
    <hyperlink ref="A49:H49" r:id="rId8" display="Модульные чиллеры серии Aqua Tempo Power" xr:uid="{BA57E873-5848-4A6A-92CA-E359F222F4A6}"/>
    <hyperlink ref="A55:H55" r:id="rId9" display="Модульные чиллеры серии Aqua Tempo Max" xr:uid="{22CD914A-B8B4-4F6A-9D52-6C05D8BC8256}"/>
    <hyperlink ref="A61:H61" r:id="rId10" display="Модульные чиллеры Air Screw" xr:uid="{F084FC8E-32E0-4246-97D7-CE454440F215}"/>
    <hyperlink ref="A85:H85" r:id="rId11" display="Инверторные модульные чиллеры AirBoost" xr:uid="{471BBF1B-C6E3-4A92-986C-A270011FED90}"/>
    <hyperlink ref="A100:J100" r:id="rId12" display="Модульные чиллеры RHWE без корпуса, со спиральными компрессорами, тепло-холод, в комплекте с пультом, R410a." xr:uid="{4165FC11-AD86-4054-A07B-B6A777DE8D32}"/>
    <hyperlink ref="A105:J105" r:id="rId13" display="Модульные чиллеры RHWE в корпусе, со спиральными компрессорами, тепло-холод, в комплекте с пультом, R410a." xr:uid="{593EFAF1-330F-4E22-9BE4-E58B99322D75}"/>
    <hyperlink ref="A110:J110" r:id="rId14" display="Модульные чиллеры RCWE без корпуса, со спиральными компрессорами, холод, в комплекте с пультом, R410a." xr:uid="{DE1CB91C-35DB-436E-B772-737B869E472A}"/>
    <hyperlink ref="A115:J115" r:id="rId15" display="Модульные чиллеры RCWE в корпусе, со спиральными компрессорами, холод, в комплекте с пультом, R410a." xr:uid="{EDBAB07F-2CC7-4495-82C3-5B973D08A25F}"/>
    <hyperlink ref="A120:J120" r:id="rId16" display="Водоохлаждаемые чиллеры серии Aqua Force c винтовым компрессором, R134a" xr:uid="{3FEF3B57-7053-40AC-8BD9-E6B50E199589}"/>
  </hyperlinks>
  <printOptions horizontalCentered="1"/>
  <pageMargins left="0.39370078740157483" right="0.39370078740157483" top="0.78740157480314965" bottom="0.78740157480314965" header="0.51181102362204722" footer="0.51181102362204722"/>
  <pageSetup paperSize="9" scale="66" fitToHeight="0" orientation="portrait" r:id="rId17"/>
  <headerFooter alignWithMargins="0"/>
  <drawing r:id="rId18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A7020C-11B4-47A2-B5A5-5DDED11213ED}">
  <sheetPr>
    <tabColor theme="3" tint="0.39997558519241921"/>
    <pageSetUpPr fitToPage="1"/>
  </sheetPr>
  <dimension ref="A1:L229"/>
  <sheetViews>
    <sheetView showGridLines="0" zoomScaleNormal="100" zoomScaleSheetLayoutView="100" workbookViewId="0">
      <pane xSplit="1" ySplit="6" topLeftCell="B7" activePane="bottomRight" state="frozen"/>
      <selection activeCell="K5" sqref="K5:M5"/>
      <selection pane="topRight" activeCell="K5" sqref="K5:M5"/>
      <selection pane="bottomLeft" activeCell="K5" sqref="K5:M5"/>
      <selection pane="bottomRight"/>
    </sheetView>
  </sheetViews>
  <sheetFormatPr defaultColWidth="9" defaultRowHeight="13.2"/>
  <cols>
    <col min="1" max="1" width="22.44140625" style="226" customWidth="1"/>
    <col min="2" max="3" width="8.6640625" style="213" customWidth="1"/>
    <col min="4" max="4" width="8.44140625" style="213" customWidth="1"/>
    <col min="5" max="5" width="12.109375" style="213" customWidth="1"/>
    <col min="6" max="6" width="9.44140625" style="213" customWidth="1"/>
    <col min="7" max="7" width="12.44140625" style="213" customWidth="1"/>
    <col min="8" max="8" width="7.33203125" style="213" customWidth="1"/>
    <col min="9" max="9" width="16.88671875" style="335" customWidth="1"/>
    <col min="10" max="10" width="7.44140625" style="280" customWidth="1"/>
    <col min="11" max="11" width="16.44140625" style="336" customWidth="1"/>
    <col min="12" max="12" width="20.33203125" style="280" customWidth="1"/>
    <col min="13" max="16384" width="9" style="213"/>
  </cols>
  <sheetData>
    <row r="1" spans="1:12" s="19" customFormat="1">
      <c r="B1" s="20"/>
      <c r="C1" s="20"/>
      <c r="D1" s="20"/>
      <c r="E1" s="20"/>
      <c r="F1" s="20"/>
      <c r="H1" s="959" t="s">
        <v>56</v>
      </c>
      <c r="I1" s="959"/>
      <c r="J1" s="959"/>
      <c r="K1" s="22">
        <f>SUMPRODUCT(G:G,J:J)</f>
        <v>0</v>
      </c>
    </row>
    <row r="2" spans="1:12" s="19" customFormat="1" ht="13.2" customHeight="1">
      <c r="B2" s="20"/>
      <c r="C2" s="20"/>
      <c r="D2" s="20"/>
      <c r="E2" s="20"/>
      <c r="F2" s="20"/>
      <c r="H2" s="959" t="s">
        <v>57</v>
      </c>
      <c r="I2" s="959"/>
      <c r="J2" s="959"/>
      <c r="K2" s="24">
        <f>SUMPRODUCT(H:H,J:J)</f>
        <v>0</v>
      </c>
    </row>
    <row r="3" spans="1:12" s="19" customFormat="1" ht="10.199999999999999">
      <c r="B3" s="20"/>
      <c r="C3" s="20"/>
      <c r="D3" s="20"/>
      <c r="E3" s="20"/>
      <c r="F3" s="20"/>
      <c r="G3" s="20"/>
      <c r="H3" s="20"/>
      <c r="I3" s="20"/>
      <c r="J3" s="23"/>
    </row>
    <row r="4" spans="1:12" s="19" customFormat="1" ht="36.75" customHeight="1">
      <c r="A4" s="27" t="s">
        <v>2251</v>
      </c>
      <c r="B4" s="28"/>
      <c r="C4" s="28"/>
      <c r="D4" s="28"/>
      <c r="E4" s="28"/>
      <c r="F4" s="28"/>
      <c r="G4" s="28"/>
      <c r="H4" s="28"/>
      <c r="I4" s="28"/>
      <c r="J4" s="29"/>
    </row>
    <row r="5" spans="1:12" ht="30.6" customHeight="1">
      <c r="A5" s="923" t="s">
        <v>64</v>
      </c>
      <c r="B5" s="914" t="s">
        <v>130</v>
      </c>
      <c r="C5" s="914"/>
      <c r="D5" s="234" t="s">
        <v>71</v>
      </c>
      <c r="E5" s="923" t="s">
        <v>72</v>
      </c>
      <c r="F5" s="914" t="s">
        <v>289</v>
      </c>
      <c r="G5" s="855" t="s">
        <v>2135</v>
      </c>
      <c r="H5" s="853" t="s">
        <v>1947</v>
      </c>
      <c r="I5" s="915" t="s">
        <v>1</v>
      </c>
      <c r="J5" s="849" t="s">
        <v>58</v>
      </c>
      <c r="K5" s="850" t="s">
        <v>984</v>
      </c>
      <c r="L5" s="290"/>
    </row>
    <row r="6" spans="1:12" ht="18.75" customHeight="1">
      <c r="A6" s="960"/>
      <c r="B6" s="214" t="s">
        <v>75</v>
      </c>
      <c r="C6" s="214" t="s">
        <v>76</v>
      </c>
      <c r="D6" s="214" t="s">
        <v>77</v>
      </c>
      <c r="E6" s="960"/>
      <c r="F6" s="923"/>
      <c r="G6" s="882"/>
      <c r="H6" s="879"/>
      <c r="I6" s="961"/>
      <c r="J6" s="877"/>
      <c r="K6" s="878"/>
      <c r="L6" s="290"/>
    </row>
    <row r="7" spans="1:12" ht="35.4" customHeight="1">
      <c r="A7" s="38" t="s">
        <v>287</v>
      </c>
      <c r="B7" s="237"/>
      <c r="C7" s="237"/>
      <c r="D7" s="237"/>
      <c r="E7" s="237"/>
      <c r="F7" s="237"/>
      <c r="G7" s="237"/>
      <c r="H7" s="238"/>
      <c r="I7" s="239"/>
      <c r="J7" s="239"/>
      <c r="K7" s="291"/>
      <c r="L7" s="290"/>
    </row>
    <row r="8" spans="1:12" s="111" customFormat="1" ht="33" customHeight="1">
      <c r="A8" s="908" t="s">
        <v>971</v>
      </c>
      <c r="B8" s="909"/>
      <c r="C8" s="909"/>
      <c r="D8" s="909"/>
      <c r="E8" s="909"/>
      <c r="F8" s="909"/>
      <c r="G8" s="909"/>
      <c r="H8" s="909"/>
      <c r="I8" s="242"/>
      <c r="J8" s="242"/>
      <c r="K8" s="243"/>
    </row>
    <row r="9" spans="1:12" ht="15" customHeight="1">
      <c r="A9" s="224" t="s">
        <v>103</v>
      </c>
      <c r="B9" s="945">
        <v>3</v>
      </c>
      <c r="C9" s="945">
        <v>4</v>
      </c>
      <c r="D9" s="946">
        <v>0.51</v>
      </c>
      <c r="E9" s="947">
        <v>14</v>
      </c>
      <c r="F9" s="947">
        <v>28</v>
      </c>
      <c r="G9" s="939">
        <v>0.192</v>
      </c>
      <c r="H9" s="942">
        <v>25.61</v>
      </c>
      <c r="I9" s="905" t="s">
        <v>734</v>
      </c>
      <c r="J9" s="894"/>
      <c r="K9" s="887">
        <v>130000</v>
      </c>
      <c r="L9" s="292"/>
    </row>
    <row r="10" spans="1:12" ht="15" customHeight="1">
      <c r="A10" s="224" t="s">
        <v>80</v>
      </c>
      <c r="B10" s="945"/>
      <c r="C10" s="945"/>
      <c r="D10" s="946"/>
      <c r="E10" s="947"/>
      <c r="F10" s="947"/>
      <c r="G10" s="940"/>
      <c r="H10" s="943"/>
      <c r="I10" s="905"/>
      <c r="J10" s="894"/>
      <c r="K10" s="887"/>
      <c r="L10" s="292"/>
    </row>
    <row r="11" spans="1:12" ht="15" customHeight="1">
      <c r="A11" s="224" t="s">
        <v>759</v>
      </c>
      <c r="B11" s="945"/>
      <c r="C11" s="945"/>
      <c r="D11" s="946"/>
      <c r="E11" s="947"/>
      <c r="F11" s="947"/>
      <c r="G11" s="941"/>
      <c r="H11" s="944"/>
      <c r="I11" s="905"/>
      <c r="J11" s="894"/>
      <c r="K11" s="887"/>
      <c r="L11" s="292"/>
    </row>
    <row r="12" spans="1:12" ht="15" customHeight="1">
      <c r="A12" s="224" t="s">
        <v>104</v>
      </c>
      <c r="B12" s="945">
        <v>3.7</v>
      </c>
      <c r="C12" s="945">
        <v>5.0999999999999996</v>
      </c>
      <c r="D12" s="946">
        <v>0.68</v>
      </c>
      <c r="E12" s="947">
        <v>15</v>
      </c>
      <c r="F12" s="947">
        <v>32</v>
      </c>
      <c r="G12" s="939">
        <v>0.192</v>
      </c>
      <c r="H12" s="942">
        <v>25.61</v>
      </c>
      <c r="I12" s="905" t="s">
        <v>734</v>
      </c>
      <c r="J12" s="894"/>
      <c r="K12" s="887">
        <v>138000</v>
      </c>
      <c r="L12" s="292"/>
    </row>
    <row r="13" spans="1:12" ht="15" customHeight="1">
      <c r="A13" s="224" t="s">
        <v>80</v>
      </c>
      <c r="B13" s="945"/>
      <c r="C13" s="945"/>
      <c r="D13" s="946"/>
      <c r="E13" s="947"/>
      <c r="F13" s="947"/>
      <c r="G13" s="940"/>
      <c r="H13" s="943"/>
      <c r="I13" s="905"/>
      <c r="J13" s="894"/>
      <c r="K13" s="887"/>
      <c r="L13" s="292"/>
    </row>
    <row r="14" spans="1:12" ht="15" customHeight="1">
      <c r="A14" s="224" t="s">
        <v>759</v>
      </c>
      <c r="B14" s="945"/>
      <c r="C14" s="945"/>
      <c r="D14" s="946"/>
      <c r="E14" s="947"/>
      <c r="F14" s="947"/>
      <c r="G14" s="941"/>
      <c r="H14" s="944"/>
      <c r="I14" s="905"/>
      <c r="J14" s="894"/>
      <c r="K14" s="887"/>
      <c r="L14" s="292"/>
    </row>
    <row r="15" spans="1:12" ht="15" customHeight="1">
      <c r="A15" s="224" t="s">
        <v>105</v>
      </c>
      <c r="B15" s="945">
        <v>4.0999999999999996</v>
      </c>
      <c r="C15" s="945">
        <v>5.6</v>
      </c>
      <c r="D15" s="946">
        <v>0.76</v>
      </c>
      <c r="E15" s="947">
        <v>15</v>
      </c>
      <c r="F15" s="947">
        <v>33</v>
      </c>
      <c r="G15" s="939">
        <v>0.192</v>
      </c>
      <c r="H15" s="942">
        <v>25.61</v>
      </c>
      <c r="I15" s="905" t="s">
        <v>734</v>
      </c>
      <c r="J15" s="894"/>
      <c r="K15" s="887">
        <v>143000</v>
      </c>
      <c r="L15" s="292"/>
    </row>
    <row r="16" spans="1:12" ht="15" customHeight="1">
      <c r="A16" s="224" t="s">
        <v>80</v>
      </c>
      <c r="B16" s="945"/>
      <c r="C16" s="945"/>
      <c r="D16" s="946"/>
      <c r="E16" s="947"/>
      <c r="F16" s="947"/>
      <c r="G16" s="940"/>
      <c r="H16" s="943"/>
      <c r="I16" s="905"/>
      <c r="J16" s="894"/>
      <c r="K16" s="887"/>
      <c r="L16" s="292"/>
    </row>
    <row r="17" spans="1:12" ht="15" customHeight="1">
      <c r="A17" s="224" t="s">
        <v>759</v>
      </c>
      <c r="B17" s="945"/>
      <c r="C17" s="945"/>
      <c r="D17" s="946"/>
      <c r="E17" s="947"/>
      <c r="F17" s="947"/>
      <c r="G17" s="941"/>
      <c r="H17" s="944"/>
      <c r="I17" s="905"/>
      <c r="J17" s="894"/>
      <c r="K17" s="887"/>
      <c r="L17" s="292"/>
    </row>
    <row r="18" spans="1:12" ht="15" customHeight="1">
      <c r="A18" s="224" t="s">
        <v>106</v>
      </c>
      <c r="B18" s="945">
        <v>4.5</v>
      </c>
      <c r="C18" s="945">
        <v>6</v>
      </c>
      <c r="D18" s="946">
        <v>0.85</v>
      </c>
      <c r="E18" s="947">
        <v>16</v>
      </c>
      <c r="F18" s="947">
        <v>34</v>
      </c>
      <c r="G18" s="939">
        <v>0.192</v>
      </c>
      <c r="H18" s="942">
        <v>25.61</v>
      </c>
      <c r="I18" s="905" t="s">
        <v>734</v>
      </c>
      <c r="J18" s="894"/>
      <c r="K18" s="887">
        <v>148000</v>
      </c>
      <c r="L18" s="292"/>
    </row>
    <row r="19" spans="1:12" ht="15" customHeight="1">
      <c r="A19" s="224" t="s">
        <v>80</v>
      </c>
      <c r="B19" s="945"/>
      <c r="C19" s="945"/>
      <c r="D19" s="946"/>
      <c r="E19" s="947"/>
      <c r="F19" s="947"/>
      <c r="G19" s="940"/>
      <c r="H19" s="943"/>
      <c r="I19" s="905"/>
      <c r="J19" s="894"/>
      <c r="K19" s="887"/>
      <c r="L19" s="292"/>
    </row>
    <row r="20" spans="1:12" ht="15" customHeight="1">
      <c r="A20" s="225" t="s">
        <v>759</v>
      </c>
      <c r="B20" s="942"/>
      <c r="C20" s="942"/>
      <c r="D20" s="956"/>
      <c r="E20" s="957"/>
      <c r="F20" s="957"/>
      <c r="G20" s="941"/>
      <c r="H20" s="944"/>
      <c r="I20" s="906"/>
      <c r="J20" s="958"/>
      <c r="K20" s="907"/>
      <c r="L20" s="292"/>
    </row>
    <row r="21" spans="1:12" s="226" customFormat="1" ht="28.5" customHeight="1">
      <c r="A21" s="884" t="s">
        <v>1107</v>
      </c>
      <c r="B21" s="885"/>
      <c r="C21" s="885"/>
      <c r="D21" s="885"/>
      <c r="E21" s="885"/>
      <c r="F21" s="885"/>
      <c r="G21" s="885"/>
      <c r="H21" s="885"/>
      <c r="I21" s="885"/>
      <c r="J21" s="885"/>
      <c r="K21" s="293"/>
      <c r="L21" s="233"/>
    </row>
    <row r="22" spans="1:12" s="111" customFormat="1" ht="33" customHeight="1">
      <c r="A22" s="908" t="s">
        <v>972</v>
      </c>
      <c r="B22" s="909"/>
      <c r="C22" s="909"/>
      <c r="D22" s="909"/>
      <c r="E22" s="909"/>
      <c r="F22" s="909"/>
      <c r="G22" s="909"/>
      <c r="H22" s="909"/>
      <c r="I22" s="242"/>
      <c r="J22" s="242"/>
      <c r="K22" s="243"/>
    </row>
    <row r="23" spans="1:12" ht="15" customHeight="1">
      <c r="A23" s="215" t="s">
        <v>107</v>
      </c>
      <c r="B23" s="888">
        <v>5.7</v>
      </c>
      <c r="C23" s="888">
        <v>9.66</v>
      </c>
      <c r="D23" s="935">
        <v>0.98399999999999999</v>
      </c>
      <c r="E23" s="955">
        <v>23.8</v>
      </c>
      <c r="F23" s="936">
        <v>36</v>
      </c>
      <c r="G23" s="937">
        <v>0.28800000000000003</v>
      </c>
      <c r="H23" s="953">
        <v>39</v>
      </c>
      <c r="I23" s="893" t="s">
        <v>734</v>
      </c>
      <c r="J23" s="894"/>
      <c r="K23" s="887">
        <v>159000</v>
      </c>
      <c r="L23" s="232"/>
    </row>
    <row r="24" spans="1:12" ht="15" customHeight="1">
      <c r="A24" s="215" t="s">
        <v>81</v>
      </c>
      <c r="B24" s="888"/>
      <c r="C24" s="888"/>
      <c r="D24" s="935"/>
      <c r="E24" s="955"/>
      <c r="F24" s="936"/>
      <c r="G24" s="938"/>
      <c r="H24" s="954"/>
      <c r="I24" s="893"/>
      <c r="J24" s="894"/>
      <c r="K24" s="887"/>
      <c r="L24" s="232"/>
    </row>
    <row r="25" spans="1:12" ht="15" customHeight="1">
      <c r="A25" s="215" t="s">
        <v>108</v>
      </c>
      <c r="B25" s="888">
        <v>7</v>
      </c>
      <c r="C25" s="888">
        <v>11.55</v>
      </c>
      <c r="D25" s="935">
        <v>1.204</v>
      </c>
      <c r="E25" s="955">
        <v>25.2</v>
      </c>
      <c r="F25" s="936">
        <v>37</v>
      </c>
      <c r="G25" s="937">
        <v>0.28800000000000003</v>
      </c>
      <c r="H25" s="953">
        <v>39</v>
      </c>
      <c r="I25" s="893" t="s">
        <v>734</v>
      </c>
      <c r="J25" s="894"/>
      <c r="K25" s="887">
        <v>183000</v>
      </c>
      <c r="L25" s="232"/>
    </row>
    <row r="26" spans="1:12" ht="15" customHeight="1">
      <c r="A26" s="215" t="s">
        <v>81</v>
      </c>
      <c r="B26" s="888"/>
      <c r="C26" s="888"/>
      <c r="D26" s="935"/>
      <c r="E26" s="955"/>
      <c r="F26" s="936"/>
      <c r="G26" s="938"/>
      <c r="H26" s="954"/>
      <c r="I26" s="893"/>
      <c r="J26" s="894"/>
      <c r="K26" s="887"/>
      <c r="L26" s="232"/>
    </row>
    <row r="27" spans="1:12" ht="15" customHeight="1">
      <c r="A27" s="215" t="s">
        <v>109</v>
      </c>
      <c r="B27" s="888">
        <v>7.27</v>
      </c>
      <c r="C27" s="888">
        <v>12.42</v>
      </c>
      <c r="D27" s="935">
        <v>1.25</v>
      </c>
      <c r="E27" s="955">
        <v>27</v>
      </c>
      <c r="F27" s="936">
        <v>38</v>
      </c>
      <c r="G27" s="937">
        <v>0.34499999999999997</v>
      </c>
      <c r="H27" s="953">
        <v>45.2</v>
      </c>
      <c r="I27" s="893" t="s">
        <v>734</v>
      </c>
      <c r="J27" s="894"/>
      <c r="K27" s="887">
        <v>189000</v>
      </c>
      <c r="L27" s="232"/>
    </row>
    <row r="28" spans="1:12" ht="15" customHeight="1">
      <c r="A28" s="215" t="s">
        <v>81</v>
      </c>
      <c r="B28" s="888"/>
      <c r="C28" s="888"/>
      <c r="D28" s="935"/>
      <c r="E28" s="955"/>
      <c r="F28" s="936"/>
      <c r="G28" s="938"/>
      <c r="H28" s="954"/>
      <c r="I28" s="893"/>
      <c r="J28" s="894"/>
      <c r="K28" s="887"/>
      <c r="L28" s="232"/>
    </row>
    <row r="29" spans="1:12" ht="15" customHeight="1">
      <c r="A29" s="215" t="s">
        <v>110</v>
      </c>
      <c r="B29" s="888">
        <v>8.2200000000000006</v>
      </c>
      <c r="C29" s="888">
        <v>13.85</v>
      </c>
      <c r="D29" s="935">
        <v>1.4139999999999999</v>
      </c>
      <c r="E29" s="955">
        <v>31.2</v>
      </c>
      <c r="F29" s="936">
        <v>39</v>
      </c>
      <c r="G29" s="937">
        <v>0.34499999999999997</v>
      </c>
      <c r="H29" s="953">
        <v>45.2</v>
      </c>
      <c r="I29" s="893" t="s">
        <v>734</v>
      </c>
      <c r="J29" s="894"/>
      <c r="K29" s="887">
        <v>194000</v>
      </c>
      <c r="L29" s="232"/>
    </row>
    <row r="30" spans="1:12" ht="15" customHeight="1">
      <c r="A30" s="215" t="s">
        <v>81</v>
      </c>
      <c r="B30" s="888"/>
      <c r="C30" s="888"/>
      <c r="D30" s="935"/>
      <c r="E30" s="955"/>
      <c r="F30" s="936"/>
      <c r="G30" s="938"/>
      <c r="H30" s="954"/>
      <c r="I30" s="893"/>
      <c r="J30" s="894"/>
      <c r="K30" s="887"/>
      <c r="L30" s="232"/>
    </row>
    <row r="31" spans="1:12" ht="15" customHeight="1">
      <c r="A31" s="215" t="s">
        <v>111</v>
      </c>
      <c r="B31" s="888">
        <v>10.39</v>
      </c>
      <c r="C31" s="888">
        <v>17.579999999999998</v>
      </c>
      <c r="D31" s="935">
        <v>1.7869999999999999</v>
      </c>
      <c r="E31" s="955">
        <v>44</v>
      </c>
      <c r="F31" s="936">
        <v>40</v>
      </c>
      <c r="G31" s="937">
        <v>0.34499999999999997</v>
      </c>
      <c r="H31" s="953">
        <v>45.2</v>
      </c>
      <c r="I31" s="893" t="s">
        <v>734</v>
      </c>
      <c r="J31" s="894"/>
      <c r="K31" s="887">
        <v>213000</v>
      </c>
      <c r="L31" s="232"/>
    </row>
    <row r="32" spans="1:12" ht="15" customHeight="1">
      <c r="A32" s="215" t="s">
        <v>81</v>
      </c>
      <c r="B32" s="888"/>
      <c r="C32" s="888"/>
      <c r="D32" s="935"/>
      <c r="E32" s="955"/>
      <c r="F32" s="936"/>
      <c r="G32" s="938"/>
      <c r="H32" s="954"/>
      <c r="I32" s="893"/>
      <c r="J32" s="894"/>
      <c r="K32" s="887"/>
      <c r="L32" s="232"/>
    </row>
    <row r="33" spans="1:12" ht="15" customHeight="1">
      <c r="A33" s="215" t="s">
        <v>112</v>
      </c>
      <c r="B33" s="888">
        <v>12.9</v>
      </c>
      <c r="C33" s="888">
        <v>17.600000000000001</v>
      </c>
      <c r="D33" s="935">
        <v>2.2189999999999999</v>
      </c>
      <c r="E33" s="955">
        <v>40</v>
      </c>
      <c r="F33" s="936">
        <v>41</v>
      </c>
      <c r="G33" s="937">
        <v>0.34499999999999997</v>
      </c>
      <c r="H33" s="953">
        <v>50</v>
      </c>
      <c r="I33" s="893" t="s">
        <v>734</v>
      </c>
      <c r="J33" s="894"/>
      <c r="K33" s="887">
        <v>215000</v>
      </c>
      <c r="L33" s="232"/>
    </row>
    <row r="34" spans="1:12" ht="15" customHeight="1">
      <c r="A34" s="215" t="s">
        <v>81</v>
      </c>
      <c r="B34" s="888"/>
      <c r="C34" s="888"/>
      <c r="D34" s="935"/>
      <c r="E34" s="955"/>
      <c r="F34" s="936"/>
      <c r="G34" s="938"/>
      <c r="H34" s="954"/>
      <c r="I34" s="893"/>
      <c r="J34" s="894"/>
      <c r="K34" s="887"/>
      <c r="L34" s="232"/>
    </row>
    <row r="35" spans="1:12" s="226" customFormat="1" ht="27" customHeight="1">
      <c r="A35" s="884" t="s">
        <v>1108</v>
      </c>
      <c r="B35" s="885"/>
      <c r="C35" s="885"/>
      <c r="D35" s="885"/>
      <c r="E35" s="885"/>
      <c r="F35" s="885"/>
      <c r="G35" s="885"/>
      <c r="H35" s="885"/>
      <c r="I35" s="885"/>
      <c r="J35" s="885"/>
      <c r="K35" s="293"/>
      <c r="L35" s="233"/>
    </row>
    <row r="36" spans="1:12" s="111" customFormat="1" ht="33" customHeight="1">
      <c r="A36" s="908" t="s">
        <v>973</v>
      </c>
      <c r="B36" s="909"/>
      <c r="C36" s="909"/>
      <c r="D36" s="909"/>
      <c r="E36" s="909"/>
      <c r="F36" s="909"/>
      <c r="G36" s="909"/>
      <c r="H36" s="909"/>
      <c r="I36" s="242"/>
      <c r="J36" s="242"/>
      <c r="K36" s="243"/>
    </row>
    <row r="37" spans="1:12" ht="15" customHeight="1">
      <c r="A37" s="224" t="s">
        <v>454</v>
      </c>
      <c r="B37" s="227">
        <v>3.04</v>
      </c>
      <c r="C37" s="227">
        <v>5.13</v>
      </c>
      <c r="D37" s="294">
        <v>0.51</v>
      </c>
      <c r="E37" s="230">
        <v>14</v>
      </c>
      <c r="F37" s="295">
        <v>32</v>
      </c>
      <c r="G37" s="951">
        <v>0.20700000000000002</v>
      </c>
      <c r="H37" s="942">
        <v>21.8</v>
      </c>
      <c r="I37" s="893" t="s">
        <v>734</v>
      </c>
      <c r="J37" s="894"/>
      <c r="K37" s="887">
        <v>155000</v>
      </c>
      <c r="L37" s="296"/>
    </row>
    <row r="38" spans="1:12" ht="15" customHeight="1">
      <c r="A38" s="224" t="s">
        <v>123</v>
      </c>
      <c r="B38" s="227"/>
      <c r="C38" s="227"/>
      <c r="D38" s="294"/>
      <c r="E38" s="230"/>
      <c r="F38" s="295"/>
      <c r="G38" s="952"/>
      <c r="H38" s="944"/>
      <c r="I38" s="893"/>
      <c r="J38" s="894"/>
      <c r="K38" s="887"/>
      <c r="L38" s="296"/>
    </row>
    <row r="39" spans="1:12" ht="15" customHeight="1">
      <c r="A39" s="224" t="s">
        <v>455</v>
      </c>
      <c r="B39" s="227">
        <v>3.79</v>
      </c>
      <c r="C39" s="227">
        <v>6.41</v>
      </c>
      <c r="D39" s="294">
        <v>0.63</v>
      </c>
      <c r="E39" s="230">
        <v>20</v>
      </c>
      <c r="F39" s="295">
        <v>34</v>
      </c>
      <c r="G39" s="951">
        <v>0.20700000000000002</v>
      </c>
      <c r="H39" s="942">
        <v>21.8</v>
      </c>
      <c r="I39" s="893" t="s">
        <v>734</v>
      </c>
      <c r="J39" s="894"/>
      <c r="K39" s="887">
        <v>160000</v>
      </c>
      <c r="L39" s="296"/>
    </row>
    <row r="40" spans="1:12" ht="15" customHeight="1">
      <c r="A40" s="224" t="s">
        <v>123</v>
      </c>
      <c r="B40" s="227"/>
      <c r="C40" s="227"/>
      <c r="D40" s="294"/>
      <c r="E40" s="230"/>
      <c r="F40" s="295"/>
      <c r="G40" s="952"/>
      <c r="H40" s="944"/>
      <c r="I40" s="893"/>
      <c r="J40" s="894"/>
      <c r="K40" s="887"/>
      <c r="L40" s="296"/>
    </row>
    <row r="41" spans="1:12" ht="30" customHeight="1">
      <c r="A41" s="884" t="s">
        <v>288</v>
      </c>
      <c r="B41" s="885"/>
      <c r="C41" s="885"/>
      <c r="D41" s="885"/>
      <c r="E41" s="885"/>
      <c r="F41" s="885"/>
      <c r="G41" s="885"/>
      <c r="H41" s="885"/>
      <c r="I41" s="885"/>
      <c r="J41" s="885"/>
      <c r="K41" s="293"/>
      <c r="L41" s="233"/>
    </row>
    <row r="42" spans="1:12" s="19" customFormat="1" ht="5.25" customHeight="1">
      <c r="A42" s="63"/>
      <c r="B42" s="64"/>
      <c r="C42" s="65"/>
      <c r="D42" s="66"/>
      <c r="E42" s="67"/>
      <c r="F42" s="66"/>
      <c r="G42" s="68"/>
      <c r="H42" s="69"/>
      <c r="I42" s="70"/>
      <c r="J42" s="70"/>
      <c r="K42" s="70"/>
    </row>
    <row r="43" spans="1:12" ht="24.75" customHeight="1">
      <c r="A43" s="914" t="s">
        <v>64</v>
      </c>
      <c r="B43" s="914" t="s">
        <v>130</v>
      </c>
      <c r="C43" s="914"/>
      <c r="D43" s="234" t="s">
        <v>71</v>
      </c>
      <c r="E43" s="914" t="s">
        <v>135</v>
      </c>
      <c r="F43" s="914" t="s">
        <v>161</v>
      </c>
      <c r="G43" s="855" t="s">
        <v>2135</v>
      </c>
      <c r="H43" s="853" t="s">
        <v>1947</v>
      </c>
      <c r="I43" s="949" t="s">
        <v>1</v>
      </c>
      <c r="J43" s="849" t="s">
        <v>58</v>
      </c>
      <c r="K43" s="850" t="s">
        <v>984</v>
      </c>
      <c r="L43" s="290"/>
    </row>
    <row r="44" spans="1:12" ht="16.5" customHeight="1">
      <c r="A44" s="914"/>
      <c r="B44" s="234" t="s">
        <v>75</v>
      </c>
      <c r="C44" s="234" t="s">
        <v>76</v>
      </c>
      <c r="D44" s="234" t="s">
        <v>77</v>
      </c>
      <c r="E44" s="914"/>
      <c r="F44" s="914"/>
      <c r="G44" s="855"/>
      <c r="H44" s="854"/>
      <c r="I44" s="950"/>
      <c r="J44" s="849"/>
      <c r="K44" s="850"/>
      <c r="L44" s="290"/>
    </row>
    <row r="45" spans="1:12" s="111" customFormat="1" ht="33" customHeight="1">
      <c r="A45" s="908" t="s">
        <v>2252</v>
      </c>
      <c r="B45" s="909"/>
      <c r="C45" s="909"/>
      <c r="D45" s="909"/>
      <c r="E45" s="909"/>
      <c r="F45" s="909"/>
      <c r="G45" s="909"/>
      <c r="H45" s="909"/>
      <c r="I45" s="242"/>
      <c r="J45" s="242"/>
      <c r="K45" s="243"/>
      <c r="L45" s="110" t="s">
        <v>2173</v>
      </c>
    </row>
    <row r="46" spans="1:12" ht="15" customHeight="1">
      <c r="A46" s="297" t="s">
        <v>42</v>
      </c>
      <c r="B46" s="230">
        <v>2.7</v>
      </c>
      <c r="C46" s="230">
        <v>4.3</v>
      </c>
      <c r="D46" s="294">
        <v>0.46400000000000002</v>
      </c>
      <c r="E46" s="295">
        <v>510</v>
      </c>
      <c r="F46" s="295">
        <v>32</v>
      </c>
      <c r="G46" s="228">
        <v>0.127</v>
      </c>
      <c r="H46" s="227">
        <v>19</v>
      </c>
      <c r="I46" s="229" t="s">
        <v>734</v>
      </c>
      <c r="J46" s="298"/>
      <c r="K46" s="57">
        <v>51000</v>
      </c>
      <c r="L46" s="292"/>
    </row>
    <row r="47" spans="1:12" ht="15" customHeight="1">
      <c r="A47" s="297" t="s">
        <v>43</v>
      </c>
      <c r="B47" s="230">
        <v>3.6</v>
      </c>
      <c r="C47" s="230">
        <v>5.4</v>
      </c>
      <c r="D47" s="294">
        <v>0.61899999999999999</v>
      </c>
      <c r="E47" s="295">
        <v>680</v>
      </c>
      <c r="F47" s="295">
        <v>33</v>
      </c>
      <c r="G47" s="228">
        <v>0.14199999999999999</v>
      </c>
      <c r="H47" s="227">
        <v>21.6</v>
      </c>
      <c r="I47" s="229" t="s">
        <v>734</v>
      </c>
      <c r="J47" s="298"/>
      <c r="K47" s="57">
        <v>53000</v>
      </c>
      <c r="L47" s="292"/>
    </row>
    <row r="48" spans="1:12" ht="15" customHeight="1">
      <c r="A48" s="297" t="s">
        <v>44</v>
      </c>
      <c r="B48" s="230">
        <v>4.4000000000000004</v>
      </c>
      <c r="C48" s="230">
        <v>6.8</v>
      </c>
      <c r="D48" s="294">
        <v>0.75700000000000001</v>
      </c>
      <c r="E48" s="295">
        <v>850</v>
      </c>
      <c r="F48" s="295">
        <v>34</v>
      </c>
      <c r="G48" s="228">
        <v>0.14199999999999999</v>
      </c>
      <c r="H48" s="227">
        <v>21.6</v>
      </c>
      <c r="I48" s="229" t="s">
        <v>734</v>
      </c>
      <c r="J48" s="298"/>
      <c r="K48" s="57">
        <v>55000</v>
      </c>
      <c r="L48" s="292"/>
    </row>
    <row r="49" spans="1:12" ht="26.1" customHeight="1">
      <c r="A49" s="884" t="s">
        <v>290</v>
      </c>
      <c r="B49" s="885"/>
      <c r="C49" s="885"/>
      <c r="D49" s="885"/>
      <c r="E49" s="885"/>
      <c r="F49" s="885"/>
      <c r="G49" s="885"/>
      <c r="H49" s="885"/>
      <c r="I49" s="885"/>
      <c r="J49" s="885"/>
      <c r="K49" s="293"/>
      <c r="L49" s="233"/>
    </row>
    <row r="50" spans="1:12" s="111" customFormat="1" ht="33" customHeight="1">
      <c r="A50" s="908" t="s">
        <v>1029</v>
      </c>
      <c r="B50" s="909"/>
      <c r="C50" s="909"/>
      <c r="D50" s="909"/>
      <c r="E50" s="909"/>
      <c r="F50" s="909"/>
      <c r="G50" s="909"/>
      <c r="H50" s="909"/>
      <c r="I50" s="242"/>
      <c r="J50" s="242"/>
      <c r="K50" s="243"/>
      <c r="L50" s="231"/>
    </row>
    <row r="51" spans="1:12" ht="15" customHeight="1">
      <c r="A51" s="215" t="s">
        <v>985</v>
      </c>
      <c r="B51" s="230">
        <v>2.35</v>
      </c>
      <c r="C51" s="230">
        <v>3.9</v>
      </c>
      <c r="D51" s="294">
        <v>0.4</v>
      </c>
      <c r="E51" s="295">
        <v>24</v>
      </c>
      <c r="F51" s="295" t="s">
        <v>986</v>
      </c>
      <c r="G51" s="228">
        <v>8.5000000000000006E-2</v>
      </c>
      <c r="H51" s="230">
        <v>14</v>
      </c>
      <c r="I51" s="229" t="s">
        <v>734</v>
      </c>
      <c r="J51" s="299"/>
      <c r="K51" s="57">
        <v>54000</v>
      </c>
      <c r="L51" s="292"/>
    </row>
    <row r="52" spans="1:12" ht="15" customHeight="1">
      <c r="A52" s="215" t="s">
        <v>987</v>
      </c>
      <c r="B52" s="230">
        <v>3.4</v>
      </c>
      <c r="C52" s="230">
        <v>5.67</v>
      </c>
      <c r="D52" s="294">
        <v>0.59</v>
      </c>
      <c r="E52" s="295">
        <v>24</v>
      </c>
      <c r="F52" s="295">
        <v>26</v>
      </c>
      <c r="G52" s="228">
        <v>0.11</v>
      </c>
      <c r="H52" s="230">
        <v>16.3</v>
      </c>
      <c r="I52" s="229" t="s">
        <v>734</v>
      </c>
      <c r="J52" s="299"/>
      <c r="K52" s="57">
        <v>61000</v>
      </c>
      <c r="L52" s="292"/>
    </row>
    <row r="53" spans="1:12" ht="15" customHeight="1">
      <c r="A53" s="215" t="s">
        <v>988</v>
      </c>
      <c r="B53" s="230">
        <v>4.41</v>
      </c>
      <c r="C53" s="230">
        <v>7.35</v>
      </c>
      <c r="D53" s="294">
        <v>0.76</v>
      </c>
      <c r="E53" s="295">
        <v>24</v>
      </c>
      <c r="F53" s="295">
        <v>24</v>
      </c>
      <c r="G53" s="228">
        <v>0.129</v>
      </c>
      <c r="H53" s="230">
        <v>19.5</v>
      </c>
      <c r="I53" s="229" t="s">
        <v>734</v>
      </c>
      <c r="J53" s="299"/>
      <c r="K53" s="57">
        <v>66000</v>
      </c>
      <c r="L53" s="292"/>
    </row>
    <row r="54" spans="1:12" ht="15" customHeight="1">
      <c r="A54" s="215" t="s">
        <v>989</v>
      </c>
      <c r="B54" s="230">
        <v>5</v>
      </c>
      <c r="C54" s="230">
        <v>8.6</v>
      </c>
      <c r="D54" s="294">
        <v>0.86</v>
      </c>
      <c r="E54" s="295">
        <v>30</v>
      </c>
      <c r="F54" s="295" t="s">
        <v>990</v>
      </c>
      <c r="G54" s="228">
        <v>0.129</v>
      </c>
      <c r="H54" s="230">
        <v>20.7</v>
      </c>
      <c r="I54" s="229" t="s">
        <v>734</v>
      </c>
      <c r="J54" s="299"/>
      <c r="K54" s="57">
        <v>74000</v>
      </c>
      <c r="L54" s="292"/>
    </row>
    <row r="55" spans="1:12" ht="15" customHeight="1">
      <c r="A55" s="215" t="s">
        <v>991</v>
      </c>
      <c r="B55" s="230">
        <v>6</v>
      </c>
      <c r="C55" s="230">
        <v>9.98</v>
      </c>
      <c r="D55" s="294">
        <v>1.03</v>
      </c>
      <c r="E55" s="295">
        <v>38</v>
      </c>
      <c r="F55" s="295">
        <v>31</v>
      </c>
      <c r="G55" s="228">
        <v>0.14099999999999999</v>
      </c>
      <c r="H55" s="230">
        <v>23.6</v>
      </c>
      <c r="I55" s="229" t="s">
        <v>734</v>
      </c>
      <c r="J55" s="299"/>
      <c r="K55" s="57">
        <v>75000</v>
      </c>
      <c r="L55" s="292"/>
    </row>
    <row r="56" spans="1:12" ht="15" customHeight="1">
      <c r="A56" s="215" t="s">
        <v>992</v>
      </c>
      <c r="B56" s="230">
        <v>7.05</v>
      </c>
      <c r="C56" s="230">
        <v>11.7</v>
      </c>
      <c r="D56" s="294">
        <v>1.21</v>
      </c>
      <c r="E56" s="295">
        <v>28</v>
      </c>
      <c r="F56" s="295" t="s">
        <v>993</v>
      </c>
      <c r="G56" s="228">
        <v>0.161</v>
      </c>
      <c r="H56" s="230">
        <v>23.6</v>
      </c>
      <c r="I56" s="229" t="s">
        <v>734</v>
      </c>
      <c r="J56" s="299"/>
      <c r="K56" s="57">
        <v>79000</v>
      </c>
      <c r="L56" s="292"/>
    </row>
    <row r="57" spans="1:12" ht="15" customHeight="1">
      <c r="A57" s="215" t="s">
        <v>994</v>
      </c>
      <c r="B57" s="230">
        <v>8.0299999999999994</v>
      </c>
      <c r="C57" s="230">
        <v>13.6</v>
      </c>
      <c r="D57" s="294">
        <v>1.38</v>
      </c>
      <c r="E57" s="295">
        <v>40</v>
      </c>
      <c r="F57" s="295" t="s">
        <v>993</v>
      </c>
      <c r="G57" s="228">
        <v>0.187</v>
      </c>
      <c r="H57" s="230">
        <v>29.1</v>
      </c>
      <c r="I57" s="229" t="s">
        <v>734</v>
      </c>
      <c r="J57" s="299"/>
      <c r="K57" s="57">
        <v>108000</v>
      </c>
      <c r="L57" s="292"/>
    </row>
    <row r="58" spans="1:12" ht="15" customHeight="1">
      <c r="A58" s="215" t="s">
        <v>995</v>
      </c>
      <c r="B58" s="230">
        <v>9</v>
      </c>
      <c r="C58" s="230">
        <v>15.6</v>
      </c>
      <c r="D58" s="294">
        <v>1.55</v>
      </c>
      <c r="E58" s="295">
        <v>38</v>
      </c>
      <c r="F58" s="295" t="s">
        <v>996</v>
      </c>
      <c r="G58" s="228">
        <v>0.187</v>
      </c>
      <c r="H58" s="230">
        <v>29.7</v>
      </c>
      <c r="I58" s="229" t="s">
        <v>734</v>
      </c>
      <c r="J58" s="299"/>
      <c r="K58" s="57">
        <v>114000</v>
      </c>
      <c r="L58" s="292"/>
    </row>
    <row r="59" spans="1:12" ht="15" customHeight="1">
      <c r="A59" s="215" t="s">
        <v>997</v>
      </c>
      <c r="B59" s="230">
        <v>11.2</v>
      </c>
      <c r="C59" s="230">
        <v>19.2</v>
      </c>
      <c r="D59" s="294">
        <v>1.93</v>
      </c>
      <c r="E59" s="295">
        <v>40</v>
      </c>
      <c r="F59" s="295" t="s">
        <v>996</v>
      </c>
      <c r="G59" s="228">
        <v>0.22600000000000001</v>
      </c>
      <c r="H59" s="230">
        <v>39.5</v>
      </c>
      <c r="I59" s="229" t="s">
        <v>734</v>
      </c>
      <c r="J59" s="299"/>
      <c r="K59" s="57">
        <v>121000</v>
      </c>
      <c r="L59" s="292"/>
    </row>
    <row r="60" spans="1:12" ht="15" customHeight="1">
      <c r="A60" s="300" t="s">
        <v>998</v>
      </c>
      <c r="B60" s="230">
        <v>13</v>
      </c>
      <c r="C60" s="230">
        <v>22.16</v>
      </c>
      <c r="D60" s="294">
        <v>2.2400000000000002</v>
      </c>
      <c r="E60" s="295">
        <v>50</v>
      </c>
      <c r="F60" s="295" t="s">
        <v>999</v>
      </c>
      <c r="G60" s="228">
        <v>0.26400000000000001</v>
      </c>
      <c r="H60" s="230">
        <v>39.799999999999997</v>
      </c>
      <c r="I60" s="229" t="s">
        <v>734</v>
      </c>
      <c r="J60" s="299"/>
      <c r="K60" s="57">
        <v>138000</v>
      </c>
      <c r="L60" s="292"/>
    </row>
    <row r="61" spans="1:12" ht="26.1" customHeight="1">
      <c r="A61" s="884" t="s">
        <v>290</v>
      </c>
      <c r="B61" s="885"/>
      <c r="C61" s="885"/>
      <c r="D61" s="885"/>
      <c r="E61" s="885"/>
      <c r="F61" s="885"/>
      <c r="G61" s="885"/>
      <c r="H61" s="885"/>
      <c r="I61" s="885"/>
      <c r="J61" s="885"/>
      <c r="K61" s="293"/>
      <c r="L61" s="233"/>
    </row>
    <row r="62" spans="1:12" s="111" customFormat="1" ht="33" customHeight="1">
      <c r="A62" s="908" t="s">
        <v>1030</v>
      </c>
      <c r="B62" s="909"/>
      <c r="C62" s="909"/>
      <c r="D62" s="909"/>
      <c r="E62" s="909"/>
      <c r="F62" s="909"/>
      <c r="G62" s="909"/>
      <c r="H62" s="909"/>
      <c r="I62" s="242"/>
      <c r="J62" s="242"/>
      <c r="K62" s="243"/>
      <c r="L62" s="231"/>
    </row>
    <row r="63" spans="1:12" ht="15" customHeight="1">
      <c r="A63" s="215" t="s">
        <v>1000</v>
      </c>
      <c r="B63" s="230">
        <v>2.5</v>
      </c>
      <c r="C63" s="230">
        <v>4.0999999999999996</v>
      </c>
      <c r="D63" s="294">
        <v>0.43</v>
      </c>
      <c r="E63" s="295">
        <v>27</v>
      </c>
      <c r="F63" s="295">
        <v>23</v>
      </c>
      <c r="G63" s="228">
        <v>8.5000000000000006E-2</v>
      </c>
      <c r="H63" s="230">
        <v>14</v>
      </c>
      <c r="I63" s="229" t="s">
        <v>734</v>
      </c>
      <c r="J63" s="299"/>
      <c r="K63" s="57">
        <v>55000</v>
      </c>
      <c r="L63" s="292"/>
    </row>
    <row r="64" spans="1:12" ht="15" customHeight="1">
      <c r="A64" s="215" t="s">
        <v>1001</v>
      </c>
      <c r="B64" s="230">
        <v>3.4</v>
      </c>
      <c r="C64" s="230">
        <v>5.67</v>
      </c>
      <c r="D64" s="294">
        <v>0.59</v>
      </c>
      <c r="E64" s="295">
        <v>24</v>
      </c>
      <c r="F64" s="295">
        <v>26</v>
      </c>
      <c r="G64" s="228">
        <v>0.11</v>
      </c>
      <c r="H64" s="230">
        <v>16.3</v>
      </c>
      <c r="I64" s="229" t="s">
        <v>734</v>
      </c>
      <c r="J64" s="56"/>
      <c r="K64" s="57">
        <v>64000</v>
      </c>
      <c r="L64" s="232"/>
    </row>
    <row r="65" spans="1:12" ht="15" customHeight="1">
      <c r="A65" s="215" t="s">
        <v>1002</v>
      </c>
      <c r="B65" s="230">
        <v>4.41</v>
      </c>
      <c r="C65" s="230">
        <v>7.35</v>
      </c>
      <c r="D65" s="294">
        <v>0.76</v>
      </c>
      <c r="E65" s="295">
        <v>24</v>
      </c>
      <c r="F65" s="295">
        <v>26</v>
      </c>
      <c r="G65" s="228">
        <v>0.129</v>
      </c>
      <c r="H65" s="230">
        <v>19.5</v>
      </c>
      <c r="I65" s="229" t="s">
        <v>734</v>
      </c>
      <c r="J65" s="56"/>
      <c r="K65" s="57">
        <v>68000</v>
      </c>
      <c r="L65" s="232"/>
    </row>
    <row r="66" spans="1:12" ht="15" customHeight="1">
      <c r="A66" s="215" t="s">
        <v>1003</v>
      </c>
      <c r="B66" s="230">
        <v>5</v>
      </c>
      <c r="C66" s="230">
        <v>8.6</v>
      </c>
      <c r="D66" s="294">
        <v>0.86</v>
      </c>
      <c r="E66" s="295">
        <v>30</v>
      </c>
      <c r="F66" s="295">
        <v>27</v>
      </c>
      <c r="G66" s="228">
        <v>0.129</v>
      </c>
      <c r="H66" s="230">
        <v>20.7</v>
      </c>
      <c r="I66" s="229" t="s">
        <v>734</v>
      </c>
      <c r="J66" s="56"/>
      <c r="K66" s="57">
        <v>74000</v>
      </c>
      <c r="L66" s="232"/>
    </row>
    <row r="67" spans="1:12" ht="15" customHeight="1">
      <c r="A67" s="215" t="s">
        <v>1004</v>
      </c>
      <c r="B67" s="230">
        <v>6</v>
      </c>
      <c r="C67" s="230">
        <v>9.98</v>
      </c>
      <c r="D67" s="294">
        <v>1.03</v>
      </c>
      <c r="E67" s="295">
        <v>38</v>
      </c>
      <c r="F67" s="295">
        <v>27</v>
      </c>
      <c r="G67" s="228">
        <v>0.14099999999999999</v>
      </c>
      <c r="H67" s="230">
        <v>23.6</v>
      </c>
      <c r="I67" s="229" t="s">
        <v>734</v>
      </c>
      <c r="J67" s="56"/>
      <c r="K67" s="57">
        <v>79000</v>
      </c>
      <c r="L67" s="232"/>
    </row>
    <row r="68" spans="1:12" ht="15" customHeight="1">
      <c r="A68" s="215" t="s">
        <v>1005</v>
      </c>
      <c r="B68" s="230">
        <v>7.2</v>
      </c>
      <c r="C68" s="230">
        <v>12</v>
      </c>
      <c r="D68" s="294">
        <v>1.24</v>
      </c>
      <c r="E68" s="295">
        <v>30</v>
      </c>
      <c r="F68" s="295">
        <v>31</v>
      </c>
      <c r="G68" s="228">
        <v>0.161</v>
      </c>
      <c r="H68" s="230">
        <v>23.6</v>
      </c>
      <c r="I68" s="229" t="s">
        <v>734</v>
      </c>
      <c r="J68" s="56"/>
      <c r="K68" s="57">
        <v>83000</v>
      </c>
      <c r="L68" s="232"/>
    </row>
    <row r="69" spans="1:12" ht="15" customHeight="1">
      <c r="A69" s="215" t="s">
        <v>1006</v>
      </c>
      <c r="B69" s="230">
        <v>8.0299999999999994</v>
      </c>
      <c r="C69" s="230">
        <v>13.6</v>
      </c>
      <c r="D69" s="294">
        <v>1.38</v>
      </c>
      <c r="E69" s="295">
        <v>40</v>
      </c>
      <c r="F69" s="295">
        <v>33</v>
      </c>
      <c r="G69" s="228">
        <v>0.187</v>
      </c>
      <c r="H69" s="230">
        <v>29.1</v>
      </c>
      <c r="I69" s="229" t="s">
        <v>734</v>
      </c>
      <c r="J69" s="56"/>
      <c r="K69" s="57">
        <v>110000</v>
      </c>
      <c r="L69" s="232"/>
    </row>
    <row r="70" spans="1:12" ht="15" customHeight="1">
      <c r="A70" s="215" t="s">
        <v>1007</v>
      </c>
      <c r="B70" s="230">
        <v>9.27</v>
      </c>
      <c r="C70" s="230">
        <v>16</v>
      </c>
      <c r="D70" s="294">
        <v>1.59</v>
      </c>
      <c r="E70" s="295">
        <v>40</v>
      </c>
      <c r="F70" s="295">
        <v>35</v>
      </c>
      <c r="G70" s="228">
        <v>0.187</v>
      </c>
      <c r="H70" s="230">
        <v>29.7</v>
      </c>
      <c r="I70" s="229" t="s">
        <v>734</v>
      </c>
      <c r="J70" s="56"/>
      <c r="K70" s="57">
        <v>120000</v>
      </c>
      <c r="L70" s="232"/>
    </row>
    <row r="71" spans="1:12" ht="15" customHeight="1">
      <c r="A71" s="215" t="s">
        <v>1008</v>
      </c>
      <c r="B71" s="230">
        <v>11.2</v>
      </c>
      <c r="C71" s="230">
        <v>19.2</v>
      </c>
      <c r="D71" s="294">
        <v>1.93</v>
      </c>
      <c r="E71" s="295">
        <v>40</v>
      </c>
      <c r="F71" s="295">
        <v>35</v>
      </c>
      <c r="G71" s="228">
        <v>0.22600000000000001</v>
      </c>
      <c r="H71" s="230">
        <v>39.5</v>
      </c>
      <c r="I71" s="229" t="s">
        <v>734</v>
      </c>
      <c r="J71" s="56"/>
      <c r="K71" s="57">
        <v>130000</v>
      </c>
      <c r="L71" s="232"/>
    </row>
    <row r="72" spans="1:12" ht="15" customHeight="1">
      <c r="A72" s="215" t="s">
        <v>1009</v>
      </c>
      <c r="B72" s="230">
        <v>13</v>
      </c>
      <c r="C72" s="230">
        <v>22.16</v>
      </c>
      <c r="D72" s="294">
        <v>2.2400000000000002</v>
      </c>
      <c r="E72" s="295">
        <v>50</v>
      </c>
      <c r="F72" s="295">
        <v>36</v>
      </c>
      <c r="G72" s="228">
        <v>0.26400000000000001</v>
      </c>
      <c r="H72" s="230">
        <v>39.799999999999997</v>
      </c>
      <c r="I72" s="229" t="s">
        <v>734</v>
      </c>
      <c r="J72" s="56"/>
      <c r="K72" s="57">
        <v>144000</v>
      </c>
      <c r="L72" s="232"/>
    </row>
    <row r="73" spans="1:12" ht="26.1" customHeight="1">
      <c r="A73" s="884" t="s">
        <v>290</v>
      </c>
      <c r="B73" s="885"/>
      <c r="C73" s="885"/>
      <c r="D73" s="885"/>
      <c r="E73" s="885"/>
      <c r="F73" s="885"/>
      <c r="G73" s="885"/>
      <c r="H73" s="885"/>
      <c r="I73" s="885"/>
      <c r="J73" s="885"/>
      <c r="K73" s="293"/>
      <c r="L73" s="233"/>
    </row>
    <row r="74" spans="1:12" s="111" customFormat="1" ht="33" customHeight="1">
      <c r="A74" s="908" t="s">
        <v>1031</v>
      </c>
      <c r="B74" s="909"/>
      <c r="C74" s="909"/>
      <c r="D74" s="909"/>
      <c r="E74" s="909"/>
      <c r="F74" s="909"/>
      <c r="G74" s="909"/>
      <c r="H74" s="909"/>
      <c r="I74" s="242"/>
      <c r="J74" s="242"/>
      <c r="K74" s="243"/>
      <c r="L74" s="231"/>
    </row>
    <row r="75" spans="1:12" ht="15" customHeight="1">
      <c r="A75" s="215" t="s">
        <v>1010</v>
      </c>
      <c r="B75" s="230">
        <v>2.5</v>
      </c>
      <c r="C75" s="230">
        <v>4.0999999999999996</v>
      </c>
      <c r="D75" s="294">
        <v>0.43</v>
      </c>
      <c r="E75" s="295">
        <v>27</v>
      </c>
      <c r="F75" s="295">
        <v>24</v>
      </c>
      <c r="G75" s="228">
        <v>8.5000000000000006E-2</v>
      </c>
      <c r="H75" s="230">
        <v>14</v>
      </c>
      <c r="I75" s="229" t="s">
        <v>734</v>
      </c>
      <c r="J75" s="56"/>
      <c r="K75" s="57">
        <v>63000</v>
      </c>
      <c r="L75" s="232"/>
    </row>
    <row r="76" spans="1:12" ht="15" customHeight="1">
      <c r="A76" s="215" t="s">
        <v>1011</v>
      </c>
      <c r="B76" s="230">
        <v>3.4</v>
      </c>
      <c r="C76" s="230">
        <v>5.67</v>
      </c>
      <c r="D76" s="294">
        <v>0.59</v>
      </c>
      <c r="E76" s="295">
        <v>24</v>
      </c>
      <c r="F76" s="295">
        <v>31</v>
      </c>
      <c r="G76" s="228">
        <v>0.11</v>
      </c>
      <c r="H76" s="230">
        <v>16.3</v>
      </c>
      <c r="I76" s="229" t="s">
        <v>734</v>
      </c>
      <c r="J76" s="56"/>
      <c r="K76" s="57">
        <v>68000</v>
      </c>
      <c r="L76" s="232"/>
    </row>
    <row r="77" spans="1:12" ht="15" customHeight="1">
      <c r="A77" s="215" t="s">
        <v>1012</v>
      </c>
      <c r="B77" s="230">
        <v>4.41</v>
      </c>
      <c r="C77" s="230">
        <v>7.35</v>
      </c>
      <c r="D77" s="294">
        <v>0.76</v>
      </c>
      <c r="E77" s="295">
        <v>24</v>
      </c>
      <c r="F77" s="295">
        <v>33</v>
      </c>
      <c r="G77" s="228">
        <v>0.129</v>
      </c>
      <c r="H77" s="230">
        <v>19.5</v>
      </c>
      <c r="I77" s="229" t="s">
        <v>734</v>
      </c>
      <c r="J77" s="56"/>
      <c r="K77" s="57">
        <v>74000</v>
      </c>
      <c r="L77" s="232"/>
    </row>
    <row r="78" spans="1:12" ht="15" customHeight="1">
      <c r="A78" s="215" t="s">
        <v>1013</v>
      </c>
      <c r="B78" s="230">
        <v>5</v>
      </c>
      <c r="C78" s="230">
        <v>8.6</v>
      </c>
      <c r="D78" s="294">
        <v>0.86</v>
      </c>
      <c r="E78" s="295">
        <v>30</v>
      </c>
      <c r="F78" s="295">
        <v>33</v>
      </c>
      <c r="G78" s="228">
        <v>0.129</v>
      </c>
      <c r="H78" s="230">
        <v>20.7</v>
      </c>
      <c r="I78" s="229" t="s">
        <v>734</v>
      </c>
      <c r="J78" s="56"/>
      <c r="K78" s="57">
        <v>76000</v>
      </c>
      <c r="L78" s="232"/>
    </row>
    <row r="79" spans="1:12" ht="15" customHeight="1">
      <c r="A79" s="215" t="s">
        <v>1014</v>
      </c>
      <c r="B79" s="230">
        <v>6</v>
      </c>
      <c r="C79" s="230">
        <v>9.98</v>
      </c>
      <c r="D79" s="294">
        <v>1.03</v>
      </c>
      <c r="E79" s="295">
        <v>38</v>
      </c>
      <c r="F79" s="295">
        <v>33</v>
      </c>
      <c r="G79" s="228">
        <v>0.14099999999999999</v>
      </c>
      <c r="H79" s="230">
        <v>23.6</v>
      </c>
      <c r="I79" s="229" t="s">
        <v>734</v>
      </c>
      <c r="J79" s="56"/>
      <c r="K79" s="57">
        <v>86000</v>
      </c>
      <c r="L79" s="232"/>
    </row>
    <row r="80" spans="1:12" ht="15" customHeight="1">
      <c r="A80" s="215" t="s">
        <v>1015</v>
      </c>
      <c r="B80" s="230">
        <v>7.2</v>
      </c>
      <c r="C80" s="230">
        <v>12</v>
      </c>
      <c r="D80" s="294">
        <v>1.24</v>
      </c>
      <c r="E80" s="295">
        <v>30</v>
      </c>
      <c r="F80" s="295">
        <v>37</v>
      </c>
      <c r="G80" s="228">
        <v>0.161</v>
      </c>
      <c r="H80" s="230">
        <v>23.6</v>
      </c>
      <c r="I80" s="229" t="s">
        <v>734</v>
      </c>
      <c r="J80" s="56"/>
      <c r="K80" s="57">
        <v>90000</v>
      </c>
      <c r="L80" s="232"/>
    </row>
    <row r="81" spans="1:12" ht="15" customHeight="1">
      <c r="A81" s="215" t="s">
        <v>1016</v>
      </c>
      <c r="B81" s="230">
        <v>8.0299999999999994</v>
      </c>
      <c r="C81" s="230">
        <v>13.6</v>
      </c>
      <c r="D81" s="294">
        <v>1.38</v>
      </c>
      <c r="E81" s="295">
        <v>40</v>
      </c>
      <c r="F81" s="295">
        <v>36</v>
      </c>
      <c r="G81" s="228">
        <v>0.187</v>
      </c>
      <c r="H81" s="230">
        <v>29.1</v>
      </c>
      <c r="I81" s="229" t="s">
        <v>734</v>
      </c>
      <c r="J81" s="56"/>
      <c r="K81" s="57">
        <v>114000</v>
      </c>
      <c r="L81" s="232"/>
    </row>
    <row r="82" spans="1:12" ht="15" customHeight="1">
      <c r="A82" s="215" t="s">
        <v>1017</v>
      </c>
      <c r="B82" s="230">
        <v>9.27</v>
      </c>
      <c r="C82" s="230">
        <v>16</v>
      </c>
      <c r="D82" s="294">
        <v>1.59</v>
      </c>
      <c r="E82" s="295">
        <v>40</v>
      </c>
      <c r="F82" s="295">
        <v>40</v>
      </c>
      <c r="G82" s="228">
        <v>0.187</v>
      </c>
      <c r="H82" s="230">
        <v>29.7</v>
      </c>
      <c r="I82" s="229" t="s">
        <v>734</v>
      </c>
      <c r="J82" s="56"/>
      <c r="K82" s="57">
        <v>123000</v>
      </c>
      <c r="L82" s="232"/>
    </row>
    <row r="83" spans="1:12" ht="15" customHeight="1">
      <c r="A83" s="215" t="s">
        <v>1018</v>
      </c>
      <c r="B83" s="230">
        <v>11.2</v>
      </c>
      <c r="C83" s="230">
        <v>19.2</v>
      </c>
      <c r="D83" s="294">
        <v>1.93</v>
      </c>
      <c r="E83" s="295">
        <v>40</v>
      </c>
      <c r="F83" s="295">
        <v>40</v>
      </c>
      <c r="G83" s="228">
        <v>0.22600000000000001</v>
      </c>
      <c r="H83" s="230">
        <v>39.5</v>
      </c>
      <c r="I83" s="229" t="s">
        <v>734</v>
      </c>
      <c r="J83" s="56"/>
      <c r="K83" s="57">
        <v>143000</v>
      </c>
      <c r="L83" s="232"/>
    </row>
    <row r="84" spans="1:12" ht="15" customHeight="1">
      <c r="A84" s="215" t="s">
        <v>1019</v>
      </c>
      <c r="B84" s="230">
        <v>13</v>
      </c>
      <c r="C84" s="230">
        <v>22.16</v>
      </c>
      <c r="D84" s="294">
        <v>2.2400000000000002</v>
      </c>
      <c r="E84" s="295">
        <v>50</v>
      </c>
      <c r="F84" s="295" t="s">
        <v>1020</v>
      </c>
      <c r="G84" s="228">
        <v>0.26400000000000001</v>
      </c>
      <c r="H84" s="230">
        <v>39.799999999999997</v>
      </c>
      <c r="I84" s="229" t="s">
        <v>734</v>
      </c>
      <c r="J84" s="56"/>
      <c r="K84" s="57">
        <v>153000</v>
      </c>
      <c r="L84" s="232"/>
    </row>
    <row r="85" spans="1:12" ht="26.1" customHeight="1">
      <c r="A85" s="884" t="s">
        <v>290</v>
      </c>
      <c r="B85" s="885"/>
      <c r="C85" s="885"/>
      <c r="D85" s="885"/>
      <c r="E85" s="885"/>
      <c r="F85" s="885"/>
      <c r="G85" s="885"/>
      <c r="H85" s="885"/>
      <c r="I85" s="885"/>
      <c r="J85" s="885"/>
      <c r="K85" s="293"/>
      <c r="L85" s="233"/>
    </row>
    <row r="86" spans="1:12" s="111" customFormat="1" ht="33" customHeight="1">
      <c r="A86" s="301" t="s">
        <v>131</v>
      </c>
      <c r="B86" s="301"/>
      <c r="C86" s="301"/>
      <c r="D86" s="301"/>
      <c r="E86" s="301"/>
      <c r="F86" s="301"/>
      <c r="G86" s="301"/>
      <c r="H86" s="301"/>
      <c r="I86" s="242"/>
      <c r="J86" s="242"/>
      <c r="K86" s="243"/>
      <c r="L86" s="231"/>
    </row>
    <row r="87" spans="1:12" ht="15" customHeight="1">
      <c r="A87" s="215" t="s">
        <v>96</v>
      </c>
      <c r="B87" s="230">
        <v>6.6</v>
      </c>
      <c r="C87" s="230">
        <v>9.6999999999999993</v>
      </c>
      <c r="D87" s="294">
        <v>1.135</v>
      </c>
      <c r="E87" s="295">
        <v>1360</v>
      </c>
      <c r="F87" s="295">
        <v>35</v>
      </c>
      <c r="G87" s="228">
        <v>0.41799999999999998</v>
      </c>
      <c r="H87" s="295">
        <v>55</v>
      </c>
      <c r="I87" s="229" t="s">
        <v>734</v>
      </c>
      <c r="J87" s="299"/>
      <c r="K87" s="57">
        <v>120000</v>
      </c>
      <c r="L87" s="292"/>
    </row>
    <row r="88" spans="1:12" ht="15" customHeight="1">
      <c r="A88" s="215" t="s">
        <v>97</v>
      </c>
      <c r="B88" s="230">
        <v>8.8000000000000007</v>
      </c>
      <c r="C88" s="230">
        <v>13.2</v>
      </c>
      <c r="D88" s="294">
        <v>1.514</v>
      </c>
      <c r="E88" s="295">
        <v>1700</v>
      </c>
      <c r="F88" s="295">
        <v>36</v>
      </c>
      <c r="G88" s="228">
        <v>0.41799999999999998</v>
      </c>
      <c r="H88" s="295">
        <v>57</v>
      </c>
      <c r="I88" s="229" t="s">
        <v>734</v>
      </c>
      <c r="J88" s="299"/>
      <c r="K88" s="57">
        <v>124000</v>
      </c>
      <c r="L88" s="292"/>
    </row>
    <row r="89" spans="1:12" ht="15" customHeight="1">
      <c r="A89" s="215" t="s">
        <v>98</v>
      </c>
      <c r="B89" s="230">
        <v>10</v>
      </c>
      <c r="C89" s="230">
        <v>15</v>
      </c>
      <c r="D89" s="294">
        <v>1.72</v>
      </c>
      <c r="E89" s="295">
        <v>2040</v>
      </c>
      <c r="F89" s="295">
        <v>37</v>
      </c>
      <c r="G89" s="228">
        <v>0.41799999999999998</v>
      </c>
      <c r="H89" s="295">
        <v>57</v>
      </c>
      <c r="I89" s="229" t="s">
        <v>734</v>
      </c>
      <c r="J89" s="299"/>
      <c r="K89" s="57">
        <v>131000</v>
      </c>
      <c r="L89" s="292"/>
    </row>
    <row r="90" spans="1:12" ht="15" customHeight="1">
      <c r="A90" s="215" t="s">
        <v>99</v>
      </c>
      <c r="B90" s="230">
        <v>12</v>
      </c>
      <c r="C90" s="230">
        <v>17.899999999999999</v>
      </c>
      <c r="D90" s="294">
        <v>2.0640000000000001</v>
      </c>
      <c r="E90" s="295">
        <v>2380</v>
      </c>
      <c r="F90" s="295">
        <v>38</v>
      </c>
      <c r="G90" s="228">
        <v>0.41799999999999998</v>
      </c>
      <c r="H90" s="295">
        <v>59</v>
      </c>
      <c r="I90" s="229" t="s">
        <v>734</v>
      </c>
      <c r="J90" s="299"/>
      <c r="K90" s="57">
        <v>144000</v>
      </c>
      <c r="L90" s="292"/>
    </row>
    <row r="91" spans="1:12" ht="15" customHeight="1">
      <c r="A91" s="215" t="s">
        <v>100</v>
      </c>
      <c r="B91" s="230">
        <v>14.1</v>
      </c>
      <c r="C91" s="230">
        <v>21.2</v>
      </c>
      <c r="D91" s="294">
        <v>2.4249999999999998</v>
      </c>
      <c r="E91" s="295">
        <v>2720</v>
      </c>
      <c r="F91" s="295">
        <v>40</v>
      </c>
      <c r="G91" s="228">
        <v>0.58399999999999996</v>
      </c>
      <c r="H91" s="295">
        <v>83</v>
      </c>
      <c r="I91" s="229" t="s">
        <v>734</v>
      </c>
      <c r="J91" s="299"/>
      <c r="K91" s="57">
        <v>178000</v>
      </c>
      <c r="L91" s="292"/>
    </row>
    <row r="92" spans="1:12" ht="15" customHeight="1">
      <c r="A92" s="215" t="s">
        <v>101</v>
      </c>
      <c r="B92" s="230">
        <v>15.8</v>
      </c>
      <c r="C92" s="230">
        <v>23.8</v>
      </c>
      <c r="D92" s="294">
        <v>2.718</v>
      </c>
      <c r="E92" s="295">
        <v>3060</v>
      </c>
      <c r="F92" s="295">
        <v>46</v>
      </c>
      <c r="G92" s="228">
        <v>0.58399999999999996</v>
      </c>
      <c r="H92" s="295">
        <v>83</v>
      </c>
      <c r="I92" s="229" t="s">
        <v>734</v>
      </c>
      <c r="J92" s="299"/>
      <c r="K92" s="57">
        <v>190000</v>
      </c>
      <c r="L92" s="292"/>
    </row>
    <row r="93" spans="1:12" ht="15" customHeight="1">
      <c r="A93" s="215" t="s">
        <v>102</v>
      </c>
      <c r="B93" s="230">
        <v>19.899999999999999</v>
      </c>
      <c r="C93" s="230">
        <v>30</v>
      </c>
      <c r="D93" s="294">
        <v>3.423</v>
      </c>
      <c r="E93" s="295">
        <v>3740</v>
      </c>
      <c r="F93" s="295">
        <v>47</v>
      </c>
      <c r="G93" s="228">
        <v>0.58399999999999996</v>
      </c>
      <c r="H93" s="295">
        <v>83</v>
      </c>
      <c r="I93" s="229" t="s">
        <v>734</v>
      </c>
      <c r="J93" s="299"/>
      <c r="K93" s="57">
        <v>204000</v>
      </c>
      <c r="L93" s="292"/>
    </row>
    <row r="94" spans="1:12" ht="26.1" customHeight="1">
      <c r="A94" s="884" t="s">
        <v>290</v>
      </c>
      <c r="B94" s="885"/>
      <c r="C94" s="885"/>
      <c r="D94" s="885"/>
      <c r="E94" s="885"/>
      <c r="F94" s="885"/>
      <c r="G94" s="885"/>
      <c r="H94" s="885"/>
      <c r="I94" s="885"/>
      <c r="J94" s="885"/>
      <c r="K94" s="293"/>
      <c r="L94" s="233"/>
    </row>
    <row r="95" spans="1:12" s="111" customFormat="1" ht="33" customHeight="1">
      <c r="A95" s="301" t="s">
        <v>656</v>
      </c>
      <c r="B95" s="302"/>
      <c r="C95" s="302"/>
      <c r="D95" s="302"/>
      <c r="E95" s="302"/>
      <c r="F95" s="302"/>
      <c r="G95" s="302"/>
      <c r="H95" s="302"/>
      <c r="I95" s="242"/>
      <c r="J95" s="242"/>
      <c r="K95" s="243"/>
      <c r="L95" s="231"/>
    </row>
    <row r="96" spans="1:12" ht="15" customHeight="1">
      <c r="A96" s="215" t="s">
        <v>657</v>
      </c>
      <c r="B96" s="227">
        <v>1.58</v>
      </c>
      <c r="C96" s="227">
        <v>3.99</v>
      </c>
      <c r="D96" s="294">
        <v>0.27</v>
      </c>
      <c r="E96" s="230">
        <v>15.1</v>
      </c>
      <c r="F96" s="295">
        <v>21</v>
      </c>
      <c r="G96" s="228">
        <v>0.16</v>
      </c>
      <c r="H96" s="230">
        <v>21.8</v>
      </c>
      <c r="I96" s="229" t="s">
        <v>734</v>
      </c>
      <c r="J96" s="56"/>
      <c r="K96" s="57">
        <v>83000</v>
      </c>
      <c r="L96" s="232"/>
    </row>
    <row r="97" spans="1:12" ht="15" customHeight="1">
      <c r="A97" s="215" t="s">
        <v>658</v>
      </c>
      <c r="B97" s="227">
        <v>2.5099999999999998</v>
      </c>
      <c r="C97" s="227">
        <v>2.5099999999999998</v>
      </c>
      <c r="D97" s="294">
        <v>0.43</v>
      </c>
      <c r="E97" s="230">
        <v>17.100000000000001</v>
      </c>
      <c r="F97" s="295">
        <v>19</v>
      </c>
      <c r="G97" s="228">
        <v>0.20100000000000001</v>
      </c>
      <c r="H97" s="230">
        <v>26.8</v>
      </c>
      <c r="I97" s="229" t="s">
        <v>734</v>
      </c>
      <c r="J97" s="56"/>
      <c r="K97" s="57">
        <v>85000</v>
      </c>
      <c r="L97" s="232"/>
    </row>
    <row r="98" spans="1:12" ht="15" customHeight="1">
      <c r="A98" s="215" t="s">
        <v>659</v>
      </c>
      <c r="B98" s="227">
        <v>3.75</v>
      </c>
      <c r="C98" s="227">
        <v>3.99</v>
      </c>
      <c r="D98" s="294">
        <v>0.64</v>
      </c>
      <c r="E98" s="230">
        <v>37.299999999999997</v>
      </c>
      <c r="F98" s="295">
        <v>24</v>
      </c>
      <c r="G98" s="228">
        <v>0.24</v>
      </c>
      <c r="H98" s="230">
        <v>31</v>
      </c>
      <c r="I98" s="229" t="s">
        <v>734</v>
      </c>
      <c r="J98" s="56"/>
      <c r="K98" s="57">
        <v>100000</v>
      </c>
      <c r="L98" s="232"/>
    </row>
    <row r="99" spans="1:12" ht="15" customHeight="1">
      <c r="A99" s="215" t="s">
        <v>660</v>
      </c>
      <c r="B99" s="227">
        <v>4.59</v>
      </c>
      <c r="C99" s="227">
        <v>4.1900000000000004</v>
      </c>
      <c r="D99" s="294">
        <v>0.79</v>
      </c>
      <c r="E99" s="230">
        <v>56.1</v>
      </c>
      <c r="F99" s="295">
        <v>30</v>
      </c>
      <c r="G99" s="228">
        <v>0.24</v>
      </c>
      <c r="H99" s="230">
        <v>32</v>
      </c>
      <c r="I99" s="229" t="s">
        <v>734</v>
      </c>
      <c r="J99" s="56"/>
      <c r="K99" s="57">
        <v>113000</v>
      </c>
      <c r="L99" s="232"/>
    </row>
    <row r="100" spans="1:12" ht="15" customHeight="1">
      <c r="A100" s="215" t="s">
        <v>661</v>
      </c>
      <c r="B100" s="227">
        <v>5.29</v>
      </c>
      <c r="C100" s="227">
        <v>5.42</v>
      </c>
      <c r="D100" s="294">
        <v>0.91</v>
      </c>
      <c r="E100" s="230">
        <v>47.7</v>
      </c>
      <c r="F100" s="295">
        <v>33</v>
      </c>
      <c r="G100" s="228">
        <v>0.26200000000000001</v>
      </c>
      <c r="H100" s="230">
        <v>27.3</v>
      </c>
      <c r="I100" s="229" t="s">
        <v>734</v>
      </c>
      <c r="J100" s="56"/>
      <c r="K100" s="57">
        <v>120000</v>
      </c>
      <c r="L100" s="232"/>
    </row>
    <row r="101" spans="1:12" ht="15" customHeight="1">
      <c r="A101" s="215" t="s">
        <v>662</v>
      </c>
      <c r="B101" s="227">
        <v>6.22</v>
      </c>
      <c r="C101" s="227">
        <v>6.94</v>
      </c>
      <c r="D101" s="294">
        <v>1.07</v>
      </c>
      <c r="E101" s="230">
        <v>38.4</v>
      </c>
      <c r="F101" s="295">
        <v>39</v>
      </c>
      <c r="G101" s="228">
        <v>0.26200000000000001</v>
      </c>
      <c r="H101" s="230">
        <v>31.7</v>
      </c>
      <c r="I101" s="229" t="s">
        <v>734</v>
      </c>
      <c r="J101" s="56"/>
      <c r="K101" s="57">
        <v>131000</v>
      </c>
      <c r="L101" s="232"/>
    </row>
    <row r="102" spans="1:12" ht="15" customHeight="1">
      <c r="A102" s="215" t="s">
        <v>663</v>
      </c>
      <c r="B102" s="227">
        <v>2.16</v>
      </c>
      <c r="C102" s="227">
        <v>2.2599999999999998</v>
      </c>
      <c r="D102" s="294">
        <v>0.37</v>
      </c>
      <c r="E102" s="230">
        <v>31.9</v>
      </c>
      <c r="F102" s="295">
        <v>26</v>
      </c>
      <c r="G102" s="228">
        <v>0.16</v>
      </c>
      <c r="H102" s="230">
        <v>22.7</v>
      </c>
      <c r="I102" s="229" t="s">
        <v>734</v>
      </c>
      <c r="J102" s="56"/>
      <c r="K102" s="57">
        <v>83000</v>
      </c>
      <c r="L102" s="232"/>
    </row>
    <row r="103" spans="1:12" ht="15" customHeight="1">
      <c r="A103" s="215" t="s">
        <v>664</v>
      </c>
      <c r="B103" s="227">
        <v>2.72</v>
      </c>
      <c r="C103" s="227">
        <v>2.81</v>
      </c>
      <c r="D103" s="294">
        <v>0.47</v>
      </c>
      <c r="E103" s="230">
        <v>23.9</v>
      </c>
      <c r="F103" s="295">
        <v>20</v>
      </c>
      <c r="G103" s="228">
        <v>0.20100000000000001</v>
      </c>
      <c r="H103" s="230">
        <v>26.8</v>
      </c>
      <c r="I103" s="229" t="s">
        <v>734</v>
      </c>
      <c r="J103" s="56"/>
      <c r="K103" s="57">
        <v>90000</v>
      </c>
      <c r="L103" s="232"/>
    </row>
    <row r="104" spans="1:12" ht="15" customHeight="1">
      <c r="A104" s="215" t="s">
        <v>665</v>
      </c>
      <c r="B104" s="227">
        <v>4.09</v>
      </c>
      <c r="C104" s="227">
        <v>4.16</v>
      </c>
      <c r="D104" s="294">
        <v>0.7</v>
      </c>
      <c r="E104" s="230">
        <v>40.1</v>
      </c>
      <c r="F104" s="295">
        <v>24</v>
      </c>
      <c r="G104" s="228">
        <v>0.24</v>
      </c>
      <c r="H104" s="230">
        <v>32.4</v>
      </c>
      <c r="I104" s="229" t="s">
        <v>734</v>
      </c>
      <c r="J104" s="56"/>
      <c r="K104" s="57">
        <v>104000</v>
      </c>
      <c r="L104" s="232"/>
    </row>
    <row r="105" spans="1:12" ht="15" customHeight="1">
      <c r="A105" s="215" t="s">
        <v>666</v>
      </c>
      <c r="B105" s="227">
        <v>5.21</v>
      </c>
      <c r="C105" s="227">
        <v>5.33</v>
      </c>
      <c r="D105" s="294">
        <v>0.89</v>
      </c>
      <c r="E105" s="230">
        <v>59.9</v>
      </c>
      <c r="F105" s="295">
        <v>30</v>
      </c>
      <c r="G105" s="228">
        <v>0.24</v>
      </c>
      <c r="H105" s="230">
        <v>33.4</v>
      </c>
      <c r="I105" s="229" t="s">
        <v>734</v>
      </c>
      <c r="J105" s="56"/>
      <c r="K105" s="57">
        <v>114000</v>
      </c>
      <c r="L105" s="232"/>
    </row>
    <row r="106" spans="1:12" ht="15" customHeight="1">
      <c r="A106" s="215" t="s">
        <v>667</v>
      </c>
      <c r="B106" s="227">
        <v>6.15</v>
      </c>
      <c r="C106" s="227">
        <v>6.35</v>
      </c>
      <c r="D106" s="294">
        <v>1.06</v>
      </c>
      <c r="E106" s="230">
        <v>36.799999999999997</v>
      </c>
      <c r="F106" s="295">
        <v>34</v>
      </c>
      <c r="G106" s="228">
        <v>0.26200000000000001</v>
      </c>
      <c r="H106" s="230">
        <v>28.5</v>
      </c>
      <c r="I106" s="229" t="s">
        <v>734</v>
      </c>
      <c r="J106" s="56"/>
      <c r="K106" s="57">
        <v>129000</v>
      </c>
      <c r="L106" s="232"/>
    </row>
    <row r="107" spans="1:12" ht="15" customHeight="1">
      <c r="A107" s="215" t="s">
        <v>668</v>
      </c>
      <c r="B107" s="227">
        <v>6.66</v>
      </c>
      <c r="C107" s="227">
        <v>6.86</v>
      </c>
      <c r="D107" s="294">
        <v>1.1399999999999999</v>
      </c>
      <c r="E107" s="230">
        <v>52.3</v>
      </c>
      <c r="F107" s="295">
        <v>39</v>
      </c>
      <c r="G107" s="228">
        <v>0.26200000000000001</v>
      </c>
      <c r="H107" s="230">
        <v>34</v>
      </c>
      <c r="I107" s="229" t="s">
        <v>734</v>
      </c>
      <c r="J107" s="56"/>
      <c r="K107" s="57">
        <v>140000</v>
      </c>
      <c r="L107" s="232"/>
    </row>
    <row r="108" spans="1:12" ht="30.75" customHeight="1">
      <c r="A108" s="884" t="s">
        <v>525</v>
      </c>
      <c r="B108" s="885"/>
      <c r="C108" s="885"/>
      <c r="D108" s="885"/>
      <c r="E108" s="885"/>
      <c r="F108" s="885"/>
      <c r="G108" s="885"/>
      <c r="H108" s="885"/>
      <c r="I108" s="885"/>
      <c r="J108" s="885"/>
      <c r="K108" s="303"/>
      <c r="L108" s="232"/>
    </row>
    <row r="109" spans="1:12" s="111" customFormat="1" ht="33" customHeight="1">
      <c r="A109" s="301" t="s">
        <v>524</v>
      </c>
      <c r="B109" s="302"/>
      <c r="C109" s="302"/>
      <c r="D109" s="302"/>
      <c r="E109" s="302"/>
      <c r="F109" s="302"/>
      <c r="G109" s="302"/>
      <c r="H109" s="302"/>
      <c r="I109" s="242"/>
      <c r="J109" s="242"/>
      <c r="K109" s="243"/>
      <c r="L109" s="231"/>
    </row>
    <row r="110" spans="1:12" ht="15" customHeight="1">
      <c r="A110" s="215" t="s">
        <v>500</v>
      </c>
      <c r="B110" s="227">
        <v>1.65</v>
      </c>
      <c r="C110" s="227">
        <v>1.85</v>
      </c>
      <c r="D110" s="294">
        <v>0.28299999999999997</v>
      </c>
      <c r="E110" s="230">
        <v>15.8</v>
      </c>
      <c r="F110" s="295">
        <v>34</v>
      </c>
      <c r="G110" s="228">
        <v>0.16</v>
      </c>
      <c r="H110" s="230">
        <v>21.8</v>
      </c>
      <c r="I110" s="229" t="s">
        <v>734</v>
      </c>
      <c r="J110" s="56"/>
      <c r="K110" s="57">
        <v>78000</v>
      </c>
      <c r="L110" s="232"/>
    </row>
    <row r="111" spans="1:12" ht="15" customHeight="1">
      <c r="A111" s="215" t="s">
        <v>502</v>
      </c>
      <c r="B111" s="227">
        <v>2.65</v>
      </c>
      <c r="C111" s="227">
        <v>3.05</v>
      </c>
      <c r="D111" s="294">
        <v>0.45400000000000001</v>
      </c>
      <c r="E111" s="230">
        <v>18</v>
      </c>
      <c r="F111" s="295">
        <v>31</v>
      </c>
      <c r="G111" s="228">
        <v>0.20100000000000001</v>
      </c>
      <c r="H111" s="230">
        <v>26</v>
      </c>
      <c r="I111" s="229" t="s">
        <v>734</v>
      </c>
      <c r="J111" s="56"/>
      <c r="K111" s="57">
        <v>85000</v>
      </c>
      <c r="L111" s="232"/>
    </row>
    <row r="112" spans="1:12" ht="15" customHeight="1">
      <c r="A112" s="215" t="s">
        <v>504</v>
      </c>
      <c r="B112" s="227">
        <v>3.85</v>
      </c>
      <c r="C112" s="227">
        <v>3.7</v>
      </c>
      <c r="D112" s="294">
        <v>0.66</v>
      </c>
      <c r="E112" s="230" t="s">
        <v>878</v>
      </c>
      <c r="F112" s="295">
        <v>36</v>
      </c>
      <c r="G112" s="228">
        <v>0.24</v>
      </c>
      <c r="H112" s="230">
        <v>31</v>
      </c>
      <c r="I112" s="229" t="s">
        <v>734</v>
      </c>
      <c r="J112" s="56"/>
      <c r="K112" s="57">
        <v>100000</v>
      </c>
      <c r="L112" s="232"/>
    </row>
    <row r="113" spans="1:12" ht="15" customHeight="1">
      <c r="A113" s="215" t="s">
        <v>506</v>
      </c>
      <c r="B113" s="227">
        <v>4.6500000000000004</v>
      </c>
      <c r="C113" s="227">
        <v>4.3499999999999996</v>
      </c>
      <c r="D113" s="294">
        <v>0.79700000000000004</v>
      </c>
      <c r="E113" s="230">
        <v>56.9</v>
      </c>
      <c r="F113" s="295">
        <v>43</v>
      </c>
      <c r="G113" s="228">
        <v>0.24</v>
      </c>
      <c r="H113" s="230">
        <v>31</v>
      </c>
      <c r="I113" s="229" t="s">
        <v>734</v>
      </c>
      <c r="J113" s="56"/>
      <c r="K113" s="57">
        <v>110000</v>
      </c>
      <c r="L113" s="232"/>
    </row>
    <row r="114" spans="1:12" ht="15" customHeight="1">
      <c r="A114" s="215" t="s">
        <v>508</v>
      </c>
      <c r="B114" s="227">
        <v>6</v>
      </c>
      <c r="C114" s="227">
        <v>6.15</v>
      </c>
      <c r="D114" s="294">
        <v>1.0289999999999999</v>
      </c>
      <c r="E114" s="230">
        <v>53.8</v>
      </c>
      <c r="F114" s="295">
        <v>45</v>
      </c>
      <c r="G114" s="228">
        <v>0.26200000000000001</v>
      </c>
      <c r="H114" s="230">
        <v>34.799999999999997</v>
      </c>
      <c r="I114" s="229" t="s">
        <v>734</v>
      </c>
      <c r="J114" s="56"/>
      <c r="K114" s="57">
        <v>120000</v>
      </c>
      <c r="L114" s="232"/>
    </row>
    <row r="115" spans="1:12" ht="15" customHeight="1">
      <c r="A115" s="215" t="s">
        <v>510</v>
      </c>
      <c r="B115" s="227">
        <v>7.35</v>
      </c>
      <c r="C115" s="227">
        <v>8.1999999999999993</v>
      </c>
      <c r="D115" s="294">
        <v>1.26</v>
      </c>
      <c r="E115" s="230">
        <v>45.4</v>
      </c>
      <c r="F115" s="295">
        <v>50</v>
      </c>
      <c r="G115" s="228">
        <v>0.30499999999999999</v>
      </c>
      <c r="H115" s="230">
        <v>40.200000000000003</v>
      </c>
      <c r="I115" s="229" t="s">
        <v>734</v>
      </c>
      <c r="J115" s="56"/>
      <c r="K115" s="57">
        <v>133000</v>
      </c>
      <c r="L115" s="232"/>
    </row>
    <row r="116" spans="1:12" ht="15" customHeight="1">
      <c r="A116" s="215" t="s">
        <v>501</v>
      </c>
      <c r="B116" s="227">
        <v>2.25</v>
      </c>
      <c r="C116" s="227">
        <v>2.35</v>
      </c>
      <c r="D116" s="294">
        <v>0.38600000000000001</v>
      </c>
      <c r="E116" s="230">
        <v>33.200000000000003</v>
      </c>
      <c r="F116" s="295">
        <v>39</v>
      </c>
      <c r="G116" s="228">
        <v>0.16</v>
      </c>
      <c r="H116" s="230">
        <v>22.2</v>
      </c>
      <c r="I116" s="229" t="s">
        <v>734</v>
      </c>
      <c r="J116" s="56"/>
      <c r="K116" s="57">
        <v>83000</v>
      </c>
      <c r="L116" s="232"/>
    </row>
    <row r="117" spans="1:12" ht="15" customHeight="1">
      <c r="A117" s="215" t="s">
        <v>503</v>
      </c>
      <c r="B117" s="227">
        <v>3.05</v>
      </c>
      <c r="C117" s="227">
        <v>3.15</v>
      </c>
      <c r="D117" s="294">
        <v>0.52300000000000002</v>
      </c>
      <c r="E117" s="230">
        <v>26.7</v>
      </c>
      <c r="F117" s="295">
        <v>32</v>
      </c>
      <c r="G117" s="228">
        <v>0.20100000000000001</v>
      </c>
      <c r="H117" s="230">
        <v>26.8</v>
      </c>
      <c r="I117" s="229" t="s">
        <v>734</v>
      </c>
      <c r="J117" s="56"/>
      <c r="K117" s="57">
        <v>89000</v>
      </c>
      <c r="L117" s="232"/>
    </row>
    <row r="118" spans="1:12" ht="15" customHeight="1">
      <c r="A118" s="215" t="s">
        <v>505</v>
      </c>
      <c r="B118" s="227">
        <v>4.2</v>
      </c>
      <c r="C118" s="227">
        <v>4.0999999999999996</v>
      </c>
      <c r="D118" s="294">
        <v>0.72</v>
      </c>
      <c r="E118" s="230">
        <v>41.2</v>
      </c>
      <c r="F118" s="295">
        <v>37</v>
      </c>
      <c r="G118" s="228">
        <v>0.24</v>
      </c>
      <c r="H118" s="230">
        <v>32.4</v>
      </c>
      <c r="I118" s="229" t="s">
        <v>734</v>
      </c>
      <c r="J118" s="56"/>
      <c r="K118" s="57">
        <v>106000</v>
      </c>
      <c r="L118" s="232"/>
    </row>
    <row r="119" spans="1:12" ht="15" customHeight="1">
      <c r="A119" s="215" t="s">
        <v>507</v>
      </c>
      <c r="B119" s="227">
        <v>5.35</v>
      </c>
      <c r="C119" s="227">
        <v>5.7</v>
      </c>
      <c r="D119" s="294">
        <v>0.91700000000000004</v>
      </c>
      <c r="E119" s="230">
        <v>61.5</v>
      </c>
      <c r="F119" s="295">
        <v>43</v>
      </c>
      <c r="G119" s="228">
        <v>0.24</v>
      </c>
      <c r="H119" s="230">
        <v>32.4</v>
      </c>
      <c r="I119" s="229" t="s">
        <v>734</v>
      </c>
      <c r="J119" s="56"/>
      <c r="K119" s="57">
        <v>113000</v>
      </c>
      <c r="L119" s="232"/>
    </row>
    <row r="120" spans="1:12" ht="15" customHeight="1">
      <c r="A120" s="215" t="s">
        <v>509</v>
      </c>
      <c r="B120" s="227">
        <v>6.75</v>
      </c>
      <c r="C120" s="227">
        <v>7.15</v>
      </c>
      <c r="D120" s="294">
        <v>1.157</v>
      </c>
      <c r="E120" s="230">
        <v>40.299999999999997</v>
      </c>
      <c r="F120" s="295">
        <v>46</v>
      </c>
      <c r="G120" s="228">
        <v>0.26200000000000001</v>
      </c>
      <c r="H120" s="230">
        <v>36</v>
      </c>
      <c r="I120" s="229" t="s">
        <v>734</v>
      </c>
      <c r="J120" s="56"/>
      <c r="K120" s="57">
        <v>129000</v>
      </c>
      <c r="L120" s="232"/>
    </row>
    <row r="121" spans="1:12" ht="15" customHeight="1">
      <c r="A121" s="215" t="s">
        <v>511</v>
      </c>
      <c r="B121" s="227">
        <v>8.25</v>
      </c>
      <c r="C121" s="227">
        <v>8.5</v>
      </c>
      <c r="D121" s="294">
        <v>1.4139999999999999</v>
      </c>
      <c r="E121" s="230">
        <v>64.7</v>
      </c>
      <c r="F121" s="295">
        <v>50</v>
      </c>
      <c r="G121" s="228">
        <v>0.30499999999999999</v>
      </c>
      <c r="H121" s="230">
        <v>42</v>
      </c>
      <c r="I121" s="229" t="s">
        <v>734</v>
      </c>
      <c r="J121" s="56"/>
      <c r="K121" s="57">
        <v>140000</v>
      </c>
      <c r="L121" s="232"/>
    </row>
    <row r="122" spans="1:12" ht="23.25" customHeight="1">
      <c r="A122" s="304">
        <v>12126200000334</v>
      </c>
      <c r="B122" s="928" t="s">
        <v>533</v>
      </c>
      <c r="C122" s="928"/>
      <c r="D122" s="928"/>
      <c r="E122" s="928"/>
      <c r="F122" s="928"/>
      <c r="G122" s="928"/>
      <c r="H122" s="928"/>
      <c r="I122" s="229" t="s">
        <v>734</v>
      </c>
      <c r="J122" s="56"/>
      <c r="K122" s="57">
        <v>8000</v>
      </c>
      <c r="L122" s="232"/>
    </row>
    <row r="123" spans="1:12" ht="26.1" customHeight="1">
      <c r="A123" s="884" t="s">
        <v>1132</v>
      </c>
      <c r="B123" s="885"/>
      <c r="C123" s="885"/>
      <c r="D123" s="885"/>
      <c r="E123" s="885"/>
      <c r="F123" s="885"/>
      <c r="G123" s="885"/>
      <c r="H123" s="885"/>
      <c r="I123" s="885"/>
      <c r="J123" s="885"/>
      <c r="K123" s="293"/>
      <c r="L123" s="296"/>
    </row>
    <row r="124" spans="1:12" s="111" customFormat="1" ht="33" customHeight="1">
      <c r="A124" s="301" t="s">
        <v>526</v>
      </c>
      <c r="B124" s="302"/>
      <c r="C124" s="302"/>
      <c r="D124" s="302"/>
      <c r="E124" s="302"/>
      <c r="F124" s="302"/>
      <c r="G124" s="302"/>
      <c r="H124" s="302"/>
      <c r="I124" s="242"/>
      <c r="J124" s="242"/>
      <c r="K124" s="243"/>
      <c r="L124" s="231"/>
    </row>
    <row r="125" spans="1:12" ht="15" customHeight="1">
      <c r="A125" s="215" t="s">
        <v>512</v>
      </c>
      <c r="B125" s="227">
        <v>1.65</v>
      </c>
      <c r="C125" s="227">
        <v>1.85</v>
      </c>
      <c r="D125" s="294">
        <v>0.28299999999999997</v>
      </c>
      <c r="E125" s="230">
        <v>15.8</v>
      </c>
      <c r="F125" s="295">
        <v>34</v>
      </c>
      <c r="G125" s="228">
        <v>0.107</v>
      </c>
      <c r="H125" s="230">
        <v>15.9</v>
      </c>
      <c r="I125" s="229" t="s">
        <v>734</v>
      </c>
      <c r="J125" s="56"/>
      <c r="K125" s="57">
        <v>75000</v>
      </c>
      <c r="L125" s="232"/>
    </row>
    <row r="126" spans="1:12" ht="15" customHeight="1">
      <c r="A126" s="215" t="s">
        <v>514</v>
      </c>
      <c r="B126" s="227">
        <v>2.65</v>
      </c>
      <c r="C126" s="227">
        <v>3.05</v>
      </c>
      <c r="D126" s="294">
        <v>0.45400000000000001</v>
      </c>
      <c r="E126" s="230">
        <v>18</v>
      </c>
      <c r="F126" s="295">
        <v>31</v>
      </c>
      <c r="G126" s="228">
        <v>0.13900000000000001</v>
      </c>
      <c r="H126" s="230">
        <v>19.399999999999999</v>
      </c>
      <c r="I126" s="229" t="s">
        <v>734</v>
      </c>
      <c r="J126" s="56"/>
      <c r="K126" s="57">
        <v>83000</v>
      </c>
      <c r="L126" s="232"/>
    </row>
    <row r="127" spans="1:12" ht="15" customHeight="1">
      <c r="A127" s="215" t="s">
        <v>516</v>
      </c>
      <c r="B127" s="227">
        <v>3.85</v>
      </c>
      <c r="C127" s="227">
        <v>3.7</v>
      </c>
      <c r="D127" s="294">
        <v>0.66</v>
      </c>
      <c r="E127" s="230">
        <v>38.200000000000003</v>
      </c>
      <c r="F127" s="295">
        <v>36</v>
      </c>
      <c r="G127" s="228">
        <v>0.17100000000000001</v>
      </c>
      <c r="H127" s="230">
        <v>24</v>
      </c>
      <c r="I127" s="229" t="s">
        <v>734</v>
      </c>
      <c r="J127" s="56"/>
      <c r="K127" s="57">
        <v>91000</v>
      </c>
      <c r="L127" s="232"/>
    </row>
    <row r="128" spans="1:12" ht="15" customHeight="1">
      <c r="A128" s="215" t="s">
        <v>518</v>
      </c>
      <c r="B128" s="227">
        <v>4.6500000000000004</v>
      </c>
      <c r="C128" s="227">
        <v>4.3499999999999996</v>
      </c>
      <c r="D128" s="294">
        <v>0.79700000000000004</v>
      </c>
      <c r="E128" s="230">
        <v>56.9</v>
      </c>
      <c r="F128" s="295">
        <v>43</v>
      </c>
      <c r="G128" s="228">
        <v>0.17100000000000001</v>
      </c>
      <c r="H128" s="230">
        <v>24.6</v>
      </c>
      <c r="I128" s="229" t="s">
        <v>734</v>
      </c>
      <c r="J128" s="56"/>
      <c r="K128" s="57">
        <v>106000</v>
      </c>
      <c r="L128" s="232"/>
    </row>
    <row r="129" spans="1:12" ht="15" customHeight="1">
      <c r="A129" s="215" t="s">
        <v>520</v>
      </c>
      <c r="B129" s="227">
        <v>6</v>
      </c>
      <c r="C129" s="227">
        <v>6.15</v>
      </c>
      <c r="D129" s="294">
        <v>1.0289999999999999</v>
      </c>
      <c r="E129" s="230">
        <v>53.8</v>
      </c>
      <c r="F129" s="295">
        <v>45</v>
      </c>
      <c r="G129" s="228">
        <v>0.188</v>
      </c>
      <c r="H129" s="230">
        <v>27.3</v>
      </c>
      <c r="I129" s="229" t="s">
        <v>734</v>
      </c>
      <c r="J129" s="56"/>
      <c r="K129" s="57">
        <v>110000</v>
      </c>
      <c r="L129" s="232"/>
    </row>
    <row r="130" spans="1:12" ht="15" customHeight="1">
      <c r="A130" s="215" t="s">
        <v>522</v>
      </c>
      <c r="B130" s="227">
        <v>7.35</v>
      </c>
      <c r="C130" s="227">
        <v>8.1999999999999993</v>
      </c>
      <c r="D130" s="294">
        <v>1.26</v>
      </c>
      <c r="E130" s="230">
        <v>45.4</v>
      </c>
      <c r="F130" s="295">
        <v>50</v>
      </c>
      <c r="G130" s="228">
        <v>0.22</v>
      </c>
      <c r="H130" s="230">
        <v>31.1</v>
      </c>
      <c r="I130" s="229" t="s">
        <v>734</v>
      </c>
      <c r="J130" s="56"/>
      <c r="K130" s="57">
        <v>129000</v>
      </c>
      <c r="L130" s="232"/>
    </row>
    <row r="131" spans="1:12" ht="15" customHeight="1">
      <c r="A131" s="215" t="s">
        <v>513</v>
      </c>
      <c r="B131" s="227">
        <v>2.25</v>
      </c>
      <c r="C131" s="227">
        <v>2.35</v>
      </c>
      <c r="D131" s="294">
        <v>0.38600000000000001</v>
      </c>
      <c r="E131" s="230">
        <v>33.200000000000003</v>
      </c>
      <c r="F131" s="295">
        <v>39</v>
      </c>
      <c r="G131" s="228">
        <v>0.107</v>
      </c>
      <c r="H131" s="230">
        <v>16.3</v>
      </c>
      <c r="I131" s="229" t="s">
        <v>734</v>
      </c>
      <c r="J131" s="56"/>
      <c r="K131" s="57">
        <v>76000</v>
      </c>
      <c r="L131" s="232"/>
    </row>
    <row r="132" spans="1:12" ht="15" customHeight="1">
      <c r="A132" s="215" t="s">
        <v>515</v>
      </c>
      <c r="B132" s="227">
        <v>3.05</v>
      </c>
      <c r="C132" s="227">
        <v>3.15</v>
      </c>
      <c r="D132" s="294">
        <v>0.52300000000000002</v>
      </c>
      <c r="E132" s="230">
        <v>26.7</v>
      </c>
      <c r="F132" s="295">
        <v>32</v>
      </c>
      <c r="G132" s="228">
        <v>0.13900000000000001</v>
      </c>
      <c r="H132" s="230">
        <v>20.3</v>
      </c>
      <c r="I132" s="229" t="s">
        <v>734</v>
      </c>
      <c r="J132" s="56"/>
      <c r="K132" s="57">
        <v>84000</v>
      </c>
      <c r="L132" s="232"/>
    </row>
    <row r="133" spans="1:12" ht="15" customHeight="1">
      <c r="A133" s="215" t="s">
        <v>517</v>
      </c>
      <c r="B133" s="227">
        <v>4.2</v>
      </c>
      <c r="C133" s="227">
        <v>4.0999999999999996</v>
      </c>
      <c r="D133" s="294">
        <v>0.72</v>
      </c>
      <c r="E133" s="230">
        <v>41.2</v>
      </c>
      <c r="F133" s="295">
        <v>37</v>
      </c>
      <c r="G133" s="228">
        <v>0.17100000000000001</v>
      </c>
      <c r="H133" s="230">
        <v>24.9</v>
      </c>
      <c r="I133" s="229" t="s">
        <v>734</v>
      </c>
      <c r="J133" s="56"/>
      <c r="K133" s="57">
        <v>100000</v>
      </c>
      <c r="L133" s="232"/>
    </row>
    <row r="134" spans="1:12" ht="15" customHeight="1">
      <c r="A134" s="215" t="s">
        <v>519</v>
      </c>
      <c r="B134" s="227">
        <v>5.35</v>
      </c>
      <c r="C134" s="227">
        <v>5.7</v>
      </c>
      <c r="D134" s="294">
        <v>0.91700000000000004</v>
      </c>
      <c r="E134" s="230">
        <v>61.5</v>
      </c>
      <c r="F134" s="295">
        <v>43</v>
      </c>
      <c r="G134" s="228">
        <v>0.17100000000000001</v>
      </c>
      <c r="H134" s="230">
        <v>25.5</v>
      </c>
      <c r="I134" s="229" t="s">
        <v>734</v>
      </c>
      <c r="J134" s="56"/>
      <c r="K134" s="57">
        <v>109000</v>
      </c>
      <c r="L134" s="232"/>
    </row>
    <row r="135" spans="1:12" ht="15" customHeight="1">
      <c r="A135" s="215" t="s">
        <v>521</v>
      </c>
      <c r="B135" s="227">
        <v>6.75</v>
      </c>
      <c r="C135" s="227">
        <v>7.15</v>
      </c>
      <c r="D135" s="294">
        <v>1.157</v>
      </c>
      <c r="E135" s="230">
        <v>40.299999999999997</v>
      </c>
      <c r="F135" s="295">
        <v>46</v>
      </c>
      <c r="G135" s="228">
        <v>0.188</v>
      </c>
      <c r="H135" s="230">
        <v>28.5</v>
      </c>
      <c r="I135" s="229" t="s">
        <v>734</v>
      </c>
      <c r="J135" s="56"/>
      <c r="K135" s="57">
        <v>121000</v>
      </c>
      <c r="L135" s="232"/>
    </row>
    <row r="136" spans="1:12" ht="15" customHeight="1">
      <c r="A136" s="215" t="s">
        <v>523</v>
      </c>
      <c r="B136" s="227">
        <v>8.25</v>
      </c>
      <c r="C136" s="227">
        <v>8.5</v>
      </c>
      <c r="D136" s="294">
        <v>1.4139999999999999</v>
      </c>
      <c r="E136" s="230">
        <v>64.7</v>
      </c>
      <c r="F136" s="295">
        <v>50</v>
      </c>
      <c r="G136" s="228">
        <v>0.22</v>
      </c>
      <c r="H136" s="230">
        <v>32.299999999999997</v>
      </c>
      <c r="I136" s="229" t="s">
        <v>734</v>
      </c>
      <c r="J136" s="56"/>
      <c r="K136" s="57">
        <v>135000</v>
      </c>
      <c r="L136" s="232"/>
    </row>
    <row r="137" spans="1:12" ht="26.1" customHeight="1">
      <c r="A137" s="884" t="s">
        <v>525</v>
      </c>
      <c r="B137" s="885"/>
      <c r="C137" s="885"/>
      <c r="D137" s="885"/>
      <c r="E137" s="885"/>
      <c r="F137" s="885"/>
      <c r="G137" s="885"/>
      <c r="H137" s="885"/>
      <c r="I137" s="885"/>
      <c r="J137" s="885"/>
      <c r="K137" s="293"/>
      <c r="L137" s="296"/>
    </row>
    <row r="138" spans="1:12" s="19" customFormat="1" ht="5.25" customHeight="1">
      <c r="A138" s="305"/>
      <c r="B138" s="306"/>
      <c r="C138" s="307"/>
      <c r="D138" s="308"/>
      <c r="E138" s="309"/>
      <c r="F138" s="308"/>
      <c r="G138" s="310"/>
      <c r="H138" s="311"/>
      <c r="I138" s="312"/>
      <c r="J138" s="312"/>
      <c r="K138" s="312"/>
    </row>
    <row r="139" spans="1:12" s="19" customFormat="1" ht="36.75" customHeight="1">
      <c r="A139" s="38" t="s">
        <v>2</v>
      </c>
      <c r="B139" s="106"/>
      <c r="C139" s="106"/>
      <c r="D139" s="106"/>
      <c r="E139" s="106"/>
      <c r="F139" s="106"/>
      <c r="G139" s="106"/>
      <c r="H139" s="106"/>
      <c r="I139" s="39"/>
      <c r="J139" s="313"/>
      <c r="K139" s="314"/>
    </row>
    <row r="140" spans="1:12" ht="18" customHeight="1">
      <c r="A140" s="315" t="s">
        <v>759</v>
      </c>
      <c r="B140" s="931" t="s">
        <v>1109</v>
      </c>
      <c r="C140" s="932"/>
      <c r="D140" s="932"/>
      <c r="E140" s="932"/>
      <c r="F140" s="932"/>
      <c r="G140" s="932"/>
      <c r="H140" s="316"/>
      <c r="I140" s="317" t="s">
        <v>734</v>
      </c>
      <c r="J140" s="119"/>
      <c r="K140" s="318">
        <v>5000</v>
      </c>
      <c r="L140" s="232"/>
    </row>
    <row r="141" spans="1:12" ht="18" customHeight="1">
      <c r="A141" s="224" t="s">
        <v>1106</v>
      </c>
      <c r="B141" s="319" t="s">
        <v>1110</v>
      </c>
      <c r="C141" s="320"/>
      <c r="D141" s="320"/>
      <c r="E141" s="320"/>
      <c r="F141" s="320"/>
      <c r="G141" s="320"/>
      <c r="H141" s="321"/>
      <c r="I141" s="229" t="s">
        <v>734</v>
      </c>
      <c r="J141" s="56"/>
      <c r="K141" s="57">
        <v>10000</v>
      </c>
      <c r="L141" s="232"/>
    </row>
    <row r="142" spans="1:12" ht="18" customHeight="1">
      <c r="A142" s="224" t="s">
        <v>81</v>
      </c>
      <c r="B142" s="929" t="s">
        <v>47</v>
      </c>
      <c r="C142" s="929"/>
      <c r="D142" s="929"/>
      <c r="E142" s="929"/>
      <c r="F142" s="929"/>
      <c r="G142" s="929"/>
      <c r="H142" s="929"/>
      <c r="I142" s="229" t="s">
        <v>734</v>
      </c>
      <c r="J142" s="56"/>
      <c r="K142" s="57">
        <v>35000</v>
      </c>
      <c r="L142" s="232"/>
    </row>
    <row r="143" spans="1:12" ht="18" customHeight="1">
      <c r="A143" s="224" t="s">
        <v>80</v>
      </c>
      <c r="B143" s="929" t="s">
        <v>48</v>
      </c>
      <c r="C143" s="929"/>
      <c r="D143" s="929"/>
      <c r="E143" s="929"/>
      <c r="F143" s="929"/>
      <c r="G143" s="929"/>
      <c r="H143" s="929"/>
      <c r="I143" s="229" t="s">
        <v>734</v>
      </c>
      <c r="J143" s="56"/>
      <c r="K143" s="57">
        <v>26000</v>
      </c>
      <c r="L143" s="232"/>
    </row>
    <row r="144" spans="1:12" ht="18" customHeight="1">
      <c r="A144" s="224" t="s">
        <v>123</v>
      </c>
      <c r="B144" s="929" t="s">
        <v>274</v>
      </c>
      <c r="C144" s="929"/>
      <c r="D144" s="929"/>
      <c r="E144" s="929"/>
      <c r="F144" s="929"/>
      <c r="G144" s="929"/>
      <c r="H144" s="929"/>
      <c r="I144" s="229" t="s">
        <v>734</v>
      </c>
      <c r="J144" s="56"/>
      <c r="K144" s="57">
        <v>29000</v>
      </c>
      <c r="L144" s="232"/>
    </row>
    <row r="145" spans="1:12" ht="18" customHeight="1">
      <c r="A145" s="224" t="s">
        <v>499</v>
      </c>
      <c r="B145" s="322" t="s">
        <v>735</v>
      </c>
      <c r="C145" s="323"/>
      <c r="D145" s="323"/>
      <c r="E145" s="323"/>
      <c r="F145" s="323"/>
      <c r="G145" s="323"/>
      <c r="H145" s="324"/>
      <c r="I145" s="229" t="s">
        <v>734</v>
      </c>
      <c r="J145" s="56"/>
      <c r="K145" s="57">
        <v>51000</v>
      </c>
      <c r="L145" s="232"/>
    </row>
    <row r="146" spans="1:12" ht="18" customHeight="1">
      <c r="A146" s="224" t="s">
        <v>61</v>
      </c>
      <c r="B146" s="929" t="s">
        <v>62</v>
      </c>
      <c r="C146" s="929"/>
      <c r="D146" s="929"/>
      <c r="E146" s="929"/>
      <c r="F146" s="929"/>
      <c r="G146" s="929"/>
      <c r="H146" s="929"/>
      <c r="I146" s="229" t="s">
        <v>734</v>
      </c>
      <c r="J146" s="56"/>
      <c r="K146" s="57">
        <v>25000</v>
      </c>
      <c r="L146" s="232"/>
    </row>
    <row r="147" spans="1:12" ht="23.25" customHeight="1">
      <c r="A147" s="224" t="s">
        <v>256</v>
      </c>
      <c r="B147" s="928" t="s">
        <v>259</v>
      </c>
      <c r="C147" s="928"/>
      <c r="D147" s="928"/>
      <c r="E147" s="928"/>
      <c r="F147" s="928"/>
      <c r="G147" s="928"/>
      <c r="H147" s="928"/>
      <c r="I147" s="229" t="s">
        <v>734</v>
      </c>
      <c r="J147" s="56"/>
      <c r="K147" s="57">
        <v>35000</v>
      </c>
      <c r="L147" s="232"/>
    </row>
    <row r="148" spans="1:12" ht="23.25" customHeight="1">
      <c r="A148" s="224" t="s">
        <v>193</v>
      </c>
      <c r="B148" s="928" t="s">
        <v>194</v>
      </c>
      <c r="C148" s="928"/>
      <c r="D148" s="928"/>
      <c r="E148" s="928"/>
      <c r="F148" s="928"/>
      <c r="G148" s="928"/>
      <c r="H148" s="928"/>
      <c r="I148" s="229" t="s">
        <v>734</v>
      </c>
      <c r="J148" s="56"/>
      <c r="K148" s="57">
        <v>54000</v>
      </c>
      <c r="L148" s="232"/>
    </row>
    <row r="149" spans="1:12" ht="23.25" customHeight="1">
      <c r="A149" s="224" t="s">
        <v>527</v>
      </c>
      <c r="B149" s="928" t="s">
        <v>528</v>
      </c>
      <c r="C149" s="928"/>
      <c r="D149" s="928"/>
      <c r="E149" s="928"/>
      <c r="F149" s="928"/>
      <c r="G149" s="928"/>
      <c r="H149" s="928"/>
      <c r="I149" s="229" t="s">
        <v>734</v>
      </c>
      <c r="J149" s="56"/>
      <c r="K149" s="57">
        <v>83000</v>
      </c>
      <c r="L149" s="232"/>
    </row>
    <row r="150" spans="1:12" ht="23.25" customHeight="1">
      <c r="A150" s="224" t="s">
        <v>529</v>
      </c>
      <c r="B150" s="928" t="s">
        <v>530</v>
      </c>
      <c r="C150" s="928"/>
      <c r="D150" s="928"/>
      <c r="E150" s="928"/>
      <c r="F150" s="928"/>
      <c r="G150" s="928"/>
      <c r="H150" s="928"/>
      <c r="I150" s="229" t="s">
        <v>734</v>
      </c>
      <c r="J150" s="56"/>
      <c r="K150" s="57">
        <v>74000</v>
      </c>
      <c r="L150" s="232"/>
    </row>
    <row r="151" spans="1:12" ht="23.25" customHeight="1">
      <c r="A151" s="304">
        <v>12126200000334</v>
      </c>
      <c r="B151" s="928" t="s">
        <v>533</v>
      </c>
      <c r="C151" s="928"/>
      <c r="D151" s="928"/>
      <c r="E151" s="928"/>
      <c r="F151" s="928"/>
      <c r="G151" s="928"/>
      <c r="H151" s="928"/>
      <c r="I151" s="229" t="s">
        <v>734</v>
      </c>
      <c r="J151" s="56"/>
      <c r="K151" s="57">
        <v>8000</v>
      </c>
      <c r="L151" s="232"/>
    </row>
    <row r="152" spans="1:12" ht="18" customHeight="1">
      <c r="A152" s="224" t="s">
        <v>748</v>
      </c>
      <c r="B152" s="929" t="s">
        <v>749</v>
      </c>
      <c r="C152" s="929"/>
      <c r="D152" s="929"/>
      <c r="E152" s="929"/>
      <c r="F152" s="929"/>
      <c r="G152" s="929"/>
      <c r="H152" s="929"/>
      <c r="I152" s="229" t="s">
        <v>734</v>
      </c>
      <c r="J152" s="56"/>
      <c r="K152" s="57">
        <v>18000</v>
      </c>
      <c r="L152" s="232"/>
    </row>
    <row r="153" spans="1:12" ht="25.5" customHeight="1">
      <c r="A153" s="224" t="s">
        <v>574</v>
      </c>
      <c r="B153" s="930" t="s">
        <v>575</v>
      </c>
      <c r="C153" s="930"/>
      <c r="D153" s="930"/>
      <c r="E153" s="930"/>
      <c r="F153" s="930"/>
      <c r="G153" s="930"/>
      <c r="H153" s="930"/>
      <c r="I153" s="229" t="s">
        <v>734</v>
      </c>
      <c r="J153" s="56"/>
      <c r="K153" s="57">
        <v>20000</v>
      </c>
      <c r="L153" s="232"/>
    </row>
    <row r="154" spans="1:12" ht="25.5" customHeight="1">
      <c r="A154" s="325" t="s">
        <v>245</v>
      </c>
      <c r="B154" s="884" t="s">
        <v>879</v>
      </c>
      <c r="C154" s="885"/>
      <c r="D154" s="885"/>
      <c r="E154" s="885"/>
      <c r="F154" s="885"/>
      <c r="G154" s="326"/>
      <c r="H154" s="327"/>
      <c r="I154" s="328" t="s">
        <v>734</v>
      </c>
      <c r="J154" s="24"/>
      <c r="K154" s="57">
        <v>14500</v>
      </c>
      <c r="L154" s="232"/>
    </row>
    <row r="155" spans="1:12" ht="25.5" customHeight="1">
      <c r="A155" s="329" t="s">
        <v>133</v>
      </c>
      <c r="B155" s="884" t="s">
        <v>880</v>
      </c>
      <c r="C155" s="885"/>
      <c r="D155" s="885"/>
      <c r="E155" s="885"/>
      <c r="F155" s="885"/>
      <c r="G155" s="326"/>
      <c r="H155" s="327"/>
      <c r="I155" s="229" t="s">
        <v>734</v>
      </c>
      <c r="J155" s="24"/>
      <c r="K155" s="57">
        <v>6200</v>
      </c>
      <c r="L155" s="232"/>
    </row>
    <row r="156" spans="1:12" ht="25.5" customHeight="1">
      <c r="A156" s="224" t="s">
        <v>881</v>
      </c>
      <c r="B156" s="928" t="s">
        <v>879</v>
      </c>
      <c r="C156" s="928"/>
      <c r="D156" s="928"/>
      <c r="E156" s="928"/>
      <c r="F156" s="928"/>
      <c r="G156" s="948"/>
      <c r="H156" s="948"/>
      <c r="I156" s="229" t="s">
        <v>734</v>
      </c>
      <c r="J156" s="56"/>
      <c r="K156" s="57">
        <v>16000</v>
      </c>
      <c r="L156" s="232"/>
    </row>
    <row r="157" spans="1:12" ht="36" customHeight="1">
      <c r="A157" s="224" t="s">
        <v>92</v>
      </c>
      <c r="B157" s="884" t="s">
        <v>882</v>
      </c>
      <c r="C157" s="885"/>
      <c r="D157" s="885"/>
      <c r="E157" s="885"/>
      <c r="F157" s="885"/>
      <c r="G157" s="330"/>
      <c r="H157" s="331"/>
      <c r="I157" s="229" t="s">
        <v>734</v>
      </c>
      <c r="J157" s="56"/>
      <c r="K157" s="57">
        <v>23000</v>
      </c>
      <c r="L157" s="232"/>
    </row>
    <row r="158" spans="1:12" ht="36" customHeight="1">
      <c r="A158" s="224" t="s">
        <v>204</v>
      </c>
      <c r="B158" s="884" t="s">
        <v>1153</v>
      </c>
      <c r="C158" s="885"/>
      <c r="D158" s="885"/>
      <c r="E158" s="885"/>
      <c r="F158" s="885"/>
      <c r="G158" s="326"/>
      <c r="H158" s="327"/>
      <c r="I158" s="229" t="s">
        <v>734</v>
      </c>
      <c r="J158" s="24"/>
      <c r="K158" s="57">
        <v>109000</v>
      </c>
      <c r="L158" s="232"/>
    </row>
    <row r="159" spans="1:12" ht="36" customHeight="1">
      <c r="A159" s="224" t="s">
        <v>1027</v>
      </c>
      <c r="B159" s="884" t="s">
        <v>1028</v>
      </c>
      <c r="C159" s="885"/>
      <c r="D159" s="885"/>
      <c r="E159" s="885"/>
      <c r="F159" s="885"/>
      <c r="G159" s="326"/>
      <c r="H159" s="327"/>
      <c r="I159" s="229" t="s">
        <v>734</v>
      </c>
      <c r="J159" s="24"/>
      <c r="K159" s="57">
        <v>48000</v>
      </c>
      <c r="L159" s="232"/>
    </row>
    <row r="160" spans="1:12" ht="33.75" customHeight="1">
      <c r="A160" s="224" t="s">
        <v>169</v>
      </c>
      <c r="B160" s="884" t="s">
        <v>532</v>
      </c>
      <c r="C160" s="885"/>
      <c r="D160" s="885"/>
      <c r="E160" s="885"/>
      <c r="F160" s="885"/>
      <c r="G160" s="330"/>
      <c r="H160" s="331"/>
      <c r="I160" s="229" t="s">
        <v>734</v>
      </c>
      <c r="J160" s="56"/>
      <c r="K160" s="57">
        <v>61000</v>
      </c>
      <c r="L160" s="232"/>
    </row>
    <row r="161" spans="1:12" s="19" customFormat="1" ht="5.25" customHeight="1">
      <c r="A161" s="305"/>
      <c r="B161" s="306"/>
      <c r="C161" s="307"/>
      <c r="D161" s="308"/>
      <c r="E161" s="309"/>
      <c r="F161" s="308"/>
      <c r="G161" s="310"/>
      <c r="H161" s="311"/>
      <c r="I161" s="312"/>
      <c r="J161" s="312"/>
      <c r="K161" s="312"/>
    </row>
    <row r="162" spans="1:12" s="19" customFormat="1" ht="36.75" customHeight="1">
      <c r="A162" s="38" t="s">
        <v>144</v>
      </c>
      <c r="B162" s="39"/>
      <c r="C162" s="39"/>
      <c r="D162" s="39"/>
      <c r="E162" s="39"/>
      <c r="F162" s="39"/>
      <c r="G162" s="39"/>
      <c r="H162" s="39"/>
      <c r="I162" s="39"/>
      <c r="J162" s="313"/>
      <c r="K162" s="314"/>
    </row>
    <row r="163" spans="1:12" s="111" customFormat="1" ht="33" customHeight="1">
      <c r="A163" s="301" t="s">
        <v>305</v>
      </c>
      <c r="B163" s="302"/>
      <c r="C163" s="302"/>
      <c r="D163" s="302"/>
      <c r="E163" s="302"/>
      <c r="F163" s="302"/>
      <c r="G163" s="302"/>
      <c r="H163" s="302"/>
      <c r="I163" s="242"/>
      <c r="J163" s="242"/>
      <c r="K163" s="243"/>
      <c r="L163" s="231"/>
    </row>
    <row r="164" spans="1:12" ht="12.75" customHeight="1">
      <c r="A164" s="215" t="s">
        <v>27</v>
      </c>
      <c r="B164" s="945">
        <v>2.5</v>
      </c>
      <c r="C164" s="945">
        <v>3.7</v>
      </c>
      <c r="D164" s="946">
        <v>0.43</v>
      </c>
      <c r="E164" s="947">
        <v>22</v>
      </c>
      <c r="F164" s="947">
        <v>28</v>
      </c>
      <c r="G164" s="939">
        <v>0.19800000000000001</v>
      </c>
      <c r="H164" s="942">
        <v>27.11</v>
      </c>
      <c r="I164" s="905" t="s">
        <v>734</v>
      </c>
      <c r="J164" s="894"/>
      <c r="K164" s="887">
        <v>159000</v>
      </c>
      <c r="L164" s="232"/>
    </row>
    <row r="165" spans="1:12">
      <c r="A165" s="215" t="s">
        <v>80</v>
      </c>
      <c r="B165" s="945"/>
      <c r="C165" s="945"/>
      <c r="D165" s="946"/>
      <c r="E165" s="947"/>
      <c r="F165" s="947"/>
      <c r="G165" s="940"/>
      <c r="H165" s="943"/>
      <c r="I165" s="905"/>
      <c r="J165" s="894"/>
      <c r="K165" s="887"/>
      <c r="L165" s="232"/>
    </row>
    <row r="166" spans="1:12">
      <c r="A166" s="224" t="s">
        <v>759</v>
      </c>
      <c r="B166" s="945"/>
      <c r="C166" s="945"/>
      <c r="D166" s="946"/>
      <c r="E166" s="947"/>
      <c r="F166" s="947"/>
      <c r="G166" s="941"/>
      <c r="H166" s="944"/>
      <c r="I166" s="905"/>
      <c r="J166" s="894"/>
      <c r="K166" s="887"/>
      <c r="L166" s="232"/>
    </row>
    <row r="167" spans="1:12">
      <c r="A167" s="215" t="s">
        <v>28</v>
      </c>
      <c r="B167" s="945">
        <v>2.9</v>
      </c>
      <c r="C167" s="945">
        <v>4.5999999999999996</v>
      </c>
      <c r="D167" s="946">
        <v>0.499</v>
      </c>
      <c r="E167" s="947">
        <v>16</v>
      </c>
      <c r="F167" s="947">
        <v>32</v>
      </c>
      <c r="G167" s="939">
        <v>0.19800000000000001</v>
      </c>
      <c r="H167" s="942">
        <v>27.11</v>
      </c>
      <c r="I167" s="905" t="s">
        <v>734</v>
      </c>
      <c r="J167" s="894"/>
      <c r="K167" s="887">
        <v>169000</v>
      </c>
      <c r="L167" s="232"/>
    </row>
    <row r="168" spans="1:12">
      <c r="A168" s="215" t="s">
        <v>80</v>
      </c>
      <c r="B168" s="945"/>
      <c r="C168" s="945"/>
      <c r="D168" s="946"/>
      <c r="E168" s="947"/>
      <c r="F168" s="947"/>
      <c r="G168" s="940"/>
      <c r="H168" s="943"/>
      <c r="I168" s="905"/>
      <c r="J168" s="894"/>
      <c r="K168" s="887"/>
      <c r="L168" s="232"/>
    </row>
    <row r="169" spans="1:12">
      <c r="A169" s="224" t="s">
        <v>759</v>
      </c>
      <c r="B169" s="945"/>
      <c r="C169" s="945"/>
      <c r="D169" s="946"/>
      <c r="E169" s="947"/>
      <c r="F169" s="947"/>
      <c r="G169" s="941"/>
      <c r="H169" s="944"/>
      <c r="I169" s="905"/>
      <c r="J169" s="894"/>
      <c r="K169" s="887"/>
      <c r="L169" s="232"/>
    </row>
    <row r="170" spans="1:12">
      <c r="A170" s="215" t="s">
        <v>29</v>
      </c>
      <c r="B170" s="945">
        <v>3.5</v>
      </c>
      <c r="C170" s="945">
        <v>5.0999999999999996</v>
      </c>
      <c r="D170" s="946">
        <v>0.60199999999999998</v>
      </c>
      <c r="E170" s="947">
        <v>24</v>
      </c>
      <c r="F170" s="947">
        <v>34</v>
      </c>
      <c r="G170" s="939">
        <v>0.19800000000000001</v>
      </c>
      <c r="H170" s="942">
        <v>27.11</v>
      </c>
      <c r="I170" s="905" t="s">
        <v>734</v>
      </c>
      <c r="J170" s="894"/>
      <c r="K170" s="887">
        <v>179000</v>
      </c>
      <c r="L170" s="232"/>
    </row>
    <row r="171" spans="1:12">
      <c r="A171" s="215" t="s">
        <v>80</v>
      </c>
      <c r="B171" s="945"/>
      <c r="C171" s="945"/>
      <c r="D171" s="946"/>
      <c r="E171" s="947"/>
      <c r="F171" s="947"/>
      <c r="G171" s="940"/>
      <c r="H171" s="943"/>
      <c r="I171" s="905"/>
      <c r="J171" s="894"/>
      <c r="K171" s="887"/>
      <c r="L171" s="232"/>
    </row>
    <row r="172" spans="1:12">
      <c r="A172" s="224" t="s">
        <v>759</v>
      </c>
      <c r="B172" s="945"/>
      <c r="C172" s="945"/>
      <c r="D172" s="946"/>
      <c r="E172" s="947"/>
      <c r="F172" s="947"/>
      <c r="G172" s="941"/>
      <c r="H172" s="944"/>
      <c r="I172" s="905"/>
      <c r="J172" s="894"/>
      <c r="K172" s="887"/>
      <c r="L172" s="232"/>
    </row>
    <row r="173" spans="1:12" ht="26.25" customHeight="1">
      <c r="A173" s="928" t="s">
        <v>1107</v>
      </c>
      <c r="B173" s="928"/>
      <c r="C173" s="928"/>
      <c r="D173" s="928"/>
      <c r="E173" s="928"/>
      <c r="F173" s="928"/>
      <c r="G173" s="928"/>
      <c r="H173" s="928"/>
      <c r="I173" s="928"/>
      <c r="J173" s="928"/>
      <c r="K173" s="332"/>
      <c r="L173" s="233"/>
    </row>
    <row r="174" spans="1:12" s="111" customFormat="1" ht="33" customHeight="1">
      <c r="A174" s="301" t="s">
        <v>306</v>
      </c>
      <c r="B174" s="302"/>
      <c r="C174" s="302"/>
      <c r="D174" s="302"/>
      <c r="E174" s="302"/>
      <c r="F174" s="302"/>
      <c r="G174" s="302"/>
      <c r="H174" s="302"/>
      <c r="I174" s="242"/>
      <c r="J174" s="242"/>
      <c r="K174" s="243"/>
      <c r="L174" s="231"/>
    </row>
    <row r="175" spans="1:12" ht="15.75" customHeight="1">
      <c r="A175" s="215" t="s">
        <v>30</v>
      </c>
      <c r="B175" s="888">
        <v>5.0999999999999996</v>
      </c>
      <c r="C175" s="888">
        <v>6.67</v>
      </c>
      <c r="D175" s="935">
        <v>0.877</v>
      </c>
      <c r="E175" s="936">
        <v>15</v>
      </c>
      <c r="F175" s="936">
        <v>26</v>
      </c>
      <c r="G175" s="937">
        <v>0.36299999999999999</v>
      </c>
      <c r="H175" s="933">
        <v>50</v>
      </c>
      <c r="I175" s="893" t="s">
        <v>734</v>
      </c>
      <c r="J175" s="894"/>
      <c r="K175" s="887">
        <v>210000</v>
      </c>
      <c r="L175" s="232"/>
    </row>
    <row r="176" spans="1:12">
      <c r="A176" s="215" t="s">
        <v>81</v>
      </c>
      <c r="B176" s="888"/>
      <c r="C176" s="888"/>
      <c r="D176" s="935"/>
      <c r="E176" s="936"/>
      <c r="F176" s="936"/>
      <c r="G176" s="938"/>
      <c r="H176" s="934"/>
      <c r="I176" s="893"/>
      <c r="J176" s="894"/>
      <c r="K176" s="887"/>
      <c r="L176" s="232"/>
    </row>
    <row r="177" spans="1:12">
      <c r="A177" s="215" t="s">
        <v>31</v>
      </c>
      <c r="B177" s="888">
        <v>5.93</v>
      </c>
      <c r="C177" s="888">
        <v>7.87</v>
      </c>
      <c r="D177" s="935">
        <v>1.02</v>
      </c>
      <c r="E177" s="936">
        <v>17</v>
      </c>
      <c r="F177" s="936">
        <v>28</v>
      </c>
      <c r="G177" s="937">
        <v>0.36299999999999999</v>
      </c>
      <c r="H177" s="933">
        <v>50</v>
      </c>
      <c r="I177" s="893" t="s">
        <v>734</v>
      </c>
      <c r="J177" s="894"/>
      <c r="K177" s="887">
        <v>236000</v>
      </c>
      <c r="L177" s="232"/>
    </row>
    <row r="178" spans="1:12">
      <c r="A178" s="215" t="s">
        <v>81</v>
      </c>
      <c r="B178" s="888"/>
      <c r="C178" s="888"/>
      <c r="D178" s="935"/>
      <c r="E178" s="936"/>
      <c r="F178" s="936"/>
      <c r="G178" s="938"/>
      <c r="H178" s="934"/>
      <c r="I178" s="893"/>
      <c r="J178" s="894"/>
      <c r="K178" s="887"/>
      <c r="L178" s="232"/>
    </row>
    <row r="179" spans="1:12">
      <c r="A179" s="215" t="s">
        <v>32</v>
      </c>
      <c r="B179" s="888">
        <v>6.17</v>
      </c>
      <c r="C179" s="888">
        <v>8.06</v>
      </c>
      <c r="D179" s="935">
        <v>1.0620000000000001</v>
      </c>
      <c r="E179" s="936">
        <v>20</v>
      </c>
      <c r="F179" s="936">
        <v>30</v>
      </c>
      <c r="G179" s="937">
        <v>0.36299999999999999</v>
      </c>
      <c r="H179" s="933">
        <v>50</v>
      </c>
      <c r="I179" s="893" t="s">
        <v>734</v>
      </c>
      <c r="J179" s="894"/>
      <c r="K179" s="887">
        <v>248000</v>
      </c>
      <c r="L179" s="232"/>
    </row>
    <row r="180" spans="1:12">
      <c r="A180" s="215" t="s">
        <v>81</v>
      </c>
      <c r="B180" s="888"/>
      <c r="C180" s="888"/>
      <c r="D180" s="935"/>
      <c r="E180" s="936"/>
      <c r="F180" s="936"/>
      <c r="G180" s="938"/>
      <c r="H180" s="934"/>
      <c r="I180" s="893"/>
      <c r="J180" s="894"/>
      <c r="K180" s="887"/>
      <c r="L180" s="232"/>
    </row>
    <row r="181" spans="1:12">
      <c r="A181" s="215" t="s">
        <v>33</v>
      </c>
      <c r="B181" s="888">
        <v>6.7</v>
      </c>
      <c r="C181" s="888">
        <v>8.67</v>
      </c>
      <c r="D181" s="935">
        <v>1.1519999999999999</v>
      </c>
      <c r="E181" s="936">
        <v>22</v>
      </c>
      <c r="F181" s="936">
        <v>32</v>
      </c>
      <c r="G181" s="937">
        <v>0.36299999999999999</v>
      </c>
      <c r="H181" s="933">
        <v>50</v>
      </c>
      <c r="I181" s="893" t="s">
        <v>734</v>
      </c>
      <c r="J181" s="894"/>
      <c r="K181" s="887">
        <v>259000</v>
      </c>
      <c r="L181" s="232"/>
    </row>
    <row r="182" spans="1:12">
      <c r="A182" s="215" t="s">
        <v>81</v>
      </c>
      <c r="B182" s="888"/>
      <c r="C182" s="888"/>
      <c r="D182" s="935"/>
      <c r="E182" s="936"/>
      <c r="F182" s="936"/>
      <c r="G182" s="938"/>
      <c r="H182" s="934"/>
      <c r="I182" s="893"/>
      <c r="J182" s="894"/>
      <c r="K182" s="887"/>
      <c r="L182" s="232"/>
    </row>
    <row r="183" spans="1:12">
      <c r="A183" s="215" t="s">
        <v>34</v>
      </c>
      <c r="B183" s="888">
        <v>9.2799999999999994</v>
      </c>
      <c r="C183" s="888">
        <v>11.65</v>
      </c>
      <c r="D183" s="935">
        <v>1.5960000000000001</v>
      </c>
      <c r="E183" s="936">
        <v>32</v>
      </c>
      <c r="F183" s="936">
        <v>34</v>
      </c>
      <c r="G183" s="937">
        <v>0.36299999999999999</v>
      </c>
      <c r="H183" s="933">
        <v>53</v>
      </c>
      <c r="I183" s="893" t="s">
        <v>734</v>
      </c>
      <c r="J183" s="894"/>
      <c r="K183" s="887">
        <v>274000</v>
      </c>
      <c r="L183" s="232"/>
    </row>
    <row r="184" spans="1:12">
      <c r="A184" s="215" t="s">
        <v>81</v>
      </c>
      <c r="B184" s="888"/>
      <c r="C184" s="888"/>
      <c r="D184" s="935"/>
      <c r="E184" s="936"/>
      <c r="F184" s="936"/>
      <c r="G184" s="938"/>
      <c r="H184" s="934"/>
      <c r="I184" s="893"/>
      <c r="J184" s="894"/>
      <c r="K184" s="887"/>
      <c r="L184" s="232"/>
    </row>
    <row r="185" spans="1:12">
      <c r="A185" s="215" t="s">
        <v>35</v>
      </c>
      <c r="B185" s="888">
        <v>10.58</v>
      </c>
      <c r="C185" s="888">
        <v>12.62</v>
      </c>
      <c r="D185" s="935">
        <v>1.82</v>
      </c>
      <c r="E185" s="936">
        <v>38</v>
      </c>
      <c r="F185" s="936">
        <v>36</v>
      </c>
      <c r="G185" s="937">
        <v>0.36299999999999999</v>
      </c>
      <c r="H185" s="933">
        <v>53</v>
      </c>
      <c r="I185" s="893" t="s">
        <v>734</v>
      </c>
      <c r="J185" s="894"/>
      <c r="K185" s="887">
        <v>285000</v>
      </c>
      <c r="L185" s="232"/>
    </row>
    <row r="186" spans="1:12">
      <c r="A186" s="215" t="s">
        <v>81</v>
      </c>
      <c r="B186" s="888"/>
      <c r="C186" s="888"/>
      <c r="D186" s="935"/>
      <c r="E186" s="936"/>
      <c r="F186" s="936"/>
      <c r="G186" s="938"/>
      <c r="H186" s="934"/>
      <c r="I186" s="893"/>
      <c r="J186" s="894"/>
      <c r="K186" s="887"/>
      <c r="L186" s="232"/>
    </row>
    <row r="187" spans="1:12" ht="28.5" customHeight="1">
      <c r="A187" s="928" t="s">
        <v>1108</v>
      </c>
      <c r="B187" s="928"/>
      <c r="C187" s="928"/>
      <c r="D187" s="928"/>
      <c r="E187" s="928"/>
      <c r="F187" s="928"/>
      <c r="G187" s="928"/>
      <c r="H187" s="928"/>
      <c r="I187" s="928"/>
      <c r="J187" s="928"/>
      <c r="K187" s="332"/>
      <c r="L187" s="233"/>
    </row>
    <row r="188" spans="1:12" s="111" customFormat="1" ht="33" customHeight="1">
      <c r="A188" s="301" t="s">
        <v>307</v>
      </c>
      <c r="B188" s="302"/>
      <c r="C188" s="302"/>
      <c r="D188" s="302"/>
      <c r="E188" s="302"/>
      <c r="F188" s="302"/>
      <c r="G188" s="302"/>
      <c r="H188" s="302"/>
      <c r="I188" s="242"/>
      <c r="J188" s="242"/>
      <c r="K188" s="243"/>
      <c r="L188" s="231"/>
    </row>
    <row r="189" spans="1:12">
      <c r="A189" s="224" t="s">
        <v>9</v>
      </c>
      <c r="B189" s="230">
        <v>2</v>
      </c>
      <c r="C189" s="230">
        <v>3</v>
      </c>
      <c r="D189" s="294">
        <v>0.34399999999999997</v>
      </c>
      <c r="E189" s="230">
        <v>7.6</v>
      </c>
      <c r="F189" s="295">
        <v>31</v>
      </c>
      <c r="G189" s="228">
        <v>0.113</v>
      </c>
      <c r="H189" s="216">
        <v>17.399999999999999</v>
      </c>
      <c r="I189" s="229" t="s">
        <v>734</v>
      </c>
      <c r="J189" s="298"/>
      <c r="K189" s="57">
        <v>63000</v>
      </c>
      <c r="L189" s="233"/>
    </row>
    <row r="190" spans="1:12">
      <c r="A190" s="224" t="s">
        <v>10</v>
      </c>
      <c r="B190" s="230">
        <v>2.7</v>
      </c>
      <c r="C190" s="230">
        <v>4</v>
      </c>
      <c r="D190" s="294">
        <v>0.46400000000000002</v>
      </c>
      <c r="E190" s="230">
        <v>14.4</v>
      </c>
      <c r="F190" s="295">
        <v>32</v>
      </c>
      <c r="G190" s="228">
        <v>0.127</v>
      </c>
      <c r="H190" s="216">
        <v>20</v>
      </c>
      <c r="I190" s="229" t="s">
        <v>734</v>
      </c>
      <c r="J190" s="298"/>
      <c r="K190" s="57">
        <v>69000</v>
      </c>
      <c r="L190" s="233"/>
    </row>
    <row r="191" spans="1:12">
      <c r="A191" s="224" t="s">
        <v>11</v>
      </c>
      <c r="B191" s="230">
        <v>3.6</v>
      </c>
      <c r="C191" s="230">
        <v>5.2</v>
      </c>
      <c r="D191" s="294">
        <v>0.61899999999999999</v>
      </c>
      <c r="E191" s="230">
        <v>8.1999999999999993</v>
      </c>
      <c r="F191" s="295">
        <v>33</v>
      </c>
      <c r="G191" s="228">
        <v>0.14199999999999999</v>
      </c>
      <c r="H191" s="216">
        <v>23.1</v>
      </c>
      <c r="I191" s="229" t="s">
        <v>734</v>
      </c>
      <c r="J191" s="298"/>
      <c r="K191" s="57">
        <v>75000</v>
      </c>
      <c r="L191" s="233"/>
    </row>
    <row r="192" spans="1:12">
      <c r="A192" s="224" t="s">
        <v>12</v>
      </c>
      <c r="B192" s="230">
        <v>4.3</v>
      </c>
      <c r="C192" s="230">
        <v>5.7</v>
      </c>
      <c r="D192" s="294">
        <v>0.74</v>
      </c>
      <c r="E192" s="230">
        <v>9.5</v>
      </c>
      <c r="F192" s="295">
        <v>34</v>
      </c>
      <c r="G192" s="228">
        <v>0.14199999999999999</v>
      </c>
      <c r="H192" s="216">
        <v>23.1</v>
      </c>
      <c r="I192" s="229" t="s">
        <v>734</v>
      </c>
      <c r="J192" s="298"/>
      <c r="K192" s="57">
        <v>78000</v>
      </c>
      <c r="L192" s="233"/>
    </row>
    <row r="193" spans="1:12">
      <c r="A193" s="224" t="s">
        <v>13</v>
      </c>
      <c r="B193" s="230">
        <v>5</v>
      </c>
      <c r="C193" s="230">
        <v>7.2</v>
      </c>
      <c r="D193" s="294">
        <v>0.86</v>
      </c>
      <c r="E193" s="230">
        <v>17.2</v>
      </c>
      <c r="F193" s="295">
        <v>35</v>
      </c>
      <c r="G193" s="228">
        <v>0.17299999999999999</v>
      </c>
      <c r="H193" s="216">
        <v>26</v>
      </c>
      <c r="I193" s="229" t="s">
        <v>734</v>
      </c>
      <c r="J193" s="298"/>
      <c r="K193" s="57">
        <v>89000</v>
      </c>
      <c r="L193" s="233"/>
    </row>
    <row r="194" spans="1:12">
      <c r="A194" s="224" t="s">
        <v>14</v>
      </c>
      <c r="B194" s="230">
        <v>6.8</v>
      </c>
      <c r="C194" s="230">
        <v>9.6</v>
      </c>
      <c r="D194" s="294">
        <v>1.17</v>
      </c>
      <c r="E194" s="230">
        <v>18.8</v>
      </c>
      <c r="F194" s="295">
        <v>36</v>
      </c>
      <c r="G194" s="228">
        <v>0.216</v>
      </c>
      <c r="H194" s="216">
        <v>36</v>
      </c>
      <c r="I194" s="229" t="s">
        <v>734</v>
      </c>
      <c r="J194" s="298"/>
      <c r="K194" s="57">
        <v>116000</v>
      </c>
      <c r="L194" s="233"/>
    </row>
    <row r="195" spans="1:12">
      <c r="A195" s="224" t="s">
        <v>15</v>
      </c>
      <c r="B195" s="230">
        <v>7.8</v>
      </c>
      <c r="C195" s="230">
        <v>10.8</v>
      </c>
      <c r="D195" s="294">
        <v>1.3420000000000001</v>
      </c>
      <c r="E195" s="230">
        <v>30</v>
      </c>
      <c r="F195" s="295">
        <v>37</v>
      </c>
      <c r="G195" s="228">
        <v>0.23100000000000001</v>
      </c>
      <c r="H195" s="216">
        <v>38.6</v>
      </c>
      <c r="I195" s="229" t="s">
        <v>734</v>
      </c>
      <c r="J195" s="298"/>
      <c r="K195" s="57">
        <v>123000</v>
      </c>
      <c r="L195" s="233"/>
    </row>
    <row r="196" spans="1:12">
      <c r="A196" s="224" t="s">
        <v>16</v>
      </c>
      <c r="B196" s="230">
        <v>10.199999999999999</v>
      </c>
      <c r="C196" s="230">
        <v>13.5</v>
      </c>
      <c r="D196" s="294">
        <v>1.754</v>
      </c>
      <c r="E196" s="230">
        <v>40.299999999999997</v>
      </c>
      <c r="F196" s="295">
        <v>38</v>
      </c>
      <c r="G196" s="228">
        <v>0.27200000000000002</v>
      </c>
      <c r="H196" s="216">
        <v>43.5</v>
      </c>
      <c r="I196" s="229" t="s">
        <v>734</v>
      </c>
      <c r="J196" s="298"/>
      <c r="K196" s="57">
        <v>144000</v>
      </c>
      <c r="L196" s="233"/>
    </row>
    <row r="197" spans="1:12">
      <c r="A197" s="224" t="s">
        <v>17</v>
      </c>
      <c r="B197" s="230">
        <v>11.5</v>
      </c>
      <c r="C197" s="230">
        <v>15.5</v>
      </c>
      <c r="D197" s="294">
        <v>1.978</v>
      </c>
      <c r="E197" s="230">
        <v>51.9</v>
      </c>
      <c r="F197" s="295">
        <v>39</v>
      </c>
      <c r="G197" s="228">
        <v>0.29599999999999999</v>
      </c>
      <c r="H197" s="216">
        <v>48.9</v>
      </c>
      <c r="I197" s="229" t="s">
        <v>734</v>
      </c>
      <c r="J197" s="298"/>
      <c r="K197" s="57">
        <v>151000</v>
      </c>
      <c r="L197" s="233"/>
    </row>
    <row r="198" spans="1:12" ht="27" customHeight="1">
      <c r="A198" s="928" t="s">
        <v>290</v>
      </c>
      <c r="B198" s="928"/>
      <c r="C198" s="928"/>
      <c r="D198" s="928"/>
      <c r="E198" s="928"/>
      <c r="F198" s="928"/>
      <c r="G198" s="928"/>
      <c r="H198" s="928"/>
      <c r="I198" s="928"/>
      <c r="J198" s="928"/>
      <c r="K198" s="332"/>
      <c r="L198" s="233"/>
    </row>
    <row r="199" spans="1:12" s="111" customFormat="1" ht="33" customHeight="1">
      <c r="A199" s="301" t="s">
        <v>308</v>
      </c>
      <c r="B199" s="302"/>
      <c r="C199" s="302"/>
      <c r="D199" s="302"/>
      <c r="E199" s="302"/>
      <c r="F199" s="302"/>
      <c r="G199" s="302"/>
      <c r="H199" s="302"/>
      <c r="I199" s="242"/>
      <c r="J199" s="242"/>
      <c r="K199" s="243"/>
      <c r="L199" s="231"/>
    </row>
    <row r="200" spans="1:12">
      <c r="A200" s="224" t="s">
        <v>18</v>
      </c>
      <c r="B200" s="230">
        <v>2</v>
      </c>
      <c r="C200" s="230">
        <v>3</v>
      </c>
      <c r="D200" s="294">
        <v>0.34399999999999997</v>
      </c>
      <c r="E200" s="230">
        <v>7.6</v>
      </c>
      <c r="F200" s="295">
        <v>32</v>
      </c>
      <c r="G200" s="228">
        <v>0.113</v>
      </c>
      <c r="H200" s="216">
        <v>17.399999999999999</v>
      </c>
      <c r="I200" s="229" t="s">
        <v>734</v>
      </c>
      <c r="J200" s="298"/>
      <c r="K200" s="57">
        <v>68000</v>
      </c>
      <c r="L200" s="233"/>
    </row>
    <row r="201" spans="1:12">
      <c r="A201" s="224" t="s">
        <v>19</v>
      </c>
      <c r="B201" s="230">
        <v>2.7</v>
      </c>
      <c r="C201" s="230">
        <v>4</v>
      </c>
      <c r="D201" s="294">
        <v>0.46400000000000002</v>
      </c>
      <c r="E201" s="230">
        <v>14.4</v>
      </c>
      <c r="F201" s="295">
        <v>34</v>
      </c>
      <c r="G201" s="228">
        <v>0.127</v>
      </c>
      <c r="H201" s="216">
        <v>20</v>
      </c>
      <c r="I201" s="229" t="s">
        <v>734</v>
      </c>
      <c r="J201" s="298"/>
      <c r="K201" s="57">
        <v>75000</v>
      </c>
      <c r="L201" s="233"/>
    </row>
    <row r="202" spans="1:12">
      <c r="A202" s="224" t="s">
        <v>20</v>
      </c>
      <c r="B202" s="230">
        <v>3.6</v>
      </c>
      <c r="C202" s="230">
        <v>5.2</v>
      </c>
      <c r="D202" s="294">
        <v>0.61899999999999999</v>
      </c>
      <c r="E202" s="230">
        <v>8.1999999999999993</v>
      </c>
      <c r="F202" s="295">
        <v>35</v>
      </c>
      <c r="G202" s="228">
        <v>0.14199999999999999</v>
      </c>
      <c r="H202" s="216">
        <v>23.1</v>
      </c>
      <c r="I202" s="229" t="s">
        <v>734</v>
      </c>
      <c r="J202" s="298"/>
      <c r="K202" s="57">
        <v>83000</v>
      </c>
      <c r="L202" s="233"/>
    </row>
    <row r="203" spans="1:12">
      <c r="A203" s="224" t="s">
        <v>21</v>
      </c>
      <c r="B203" s="230">
        <v>4.3</v>
      </c>
      <c r="C203" s="230">
        <v>5.7</v>
      </c>
      <c r="D203" s="294">
        <v>0.74</v>
      </c>
      <c r="E203" s="230">
        <v>9.5</v>
      </c>
      <c r="F203" s="295">
        <v>36</v>
      </c>
      <c r="G203" s="228">
        <v>0.14199999999999999</v>
      </c>
      <c r="H203" s="216">
        <v>23.1</v>
      </c>
      <c r="I203" s="229" t="s">
        <v>734</v>
      </c>
      <c r="J203" s="298"/>
      <c r="K203" s="57">
        <v>85000</v>
      </c>
      <c r="L203" s="233"/>
    </row>
    <row r="204" spans="1:12">
      <c r="A204" s="224" t="s">
        <v>22</v>
      </c>
      <c r="B204" s="230">
        <v>5</v>
      </c>
      <c r="C204" s="230">
        <v>7.2</v>
      </c>
      <c r="D204" s="294">
        <v>0.86</v>
      </c>
      <c r="E204" s="230">
        <v>17.2</v>
      </c>
      <c r="F204" s="295">
        <v>37</v>
      </c>
      <c r="G204" s="228">
        <v>0.17299999999999999</v>
      </c>
      <c r="H204" s="216">
        <v>26</v>
      </c>
      <c r="I204" s="229" t="s">
        <v>734</v>
      </c>
      <c r="J204" s="298"/>
      <c r="K204" s="57">
        <v>90000</v>
      </c>
      <c r="L204" s="233"/>
    </row>
    <row r="205" spans="1:12">
      <c r="A205" s="224" t="s">
        <v>23</v>
      </c>
      <c r="B205" s="230">
        <v>6.8</v>
      </c>
      <c r="C205" s="230">
        <v>9.6</v>
      </c>
      <c r="D205" s="294">
        <v>1.17</v>
      </c>
      <c r="E205" s="230">
        <v>18.8</v>
      </c>
      <c r="F205" s="295">
        <v>38</v>
      </c>
      <c r="G205" s="228">
        <v>0.216</v>
      </c>
      <c r="H205" s="216">
        <v>36</v>
      </c>
      <c r="I205" s="229" t="s">
        <v>734</v>
      </c>
      <c r="J205" s="298"/>
      <c r="K205" s="57">
        <v>125000</v>
      </c>
      <c r="L205" s="233"/>
    </row>
    <row r="206" spans="1:12">
      <c r="A206" s="224" t="s">
        <v>24</v>
      </c>
      <c r="B206" s="230">
        <v>7.8</v>
      </c>
      <c r="C206" s="230">
        <v>10.8</v>
      </c>
      <c r="D206" s="294">
        <v>1.3420000000000001</v>
      </c>
      <c r="E206" s="230">
        <v>30</v>
      </c>
      <c r="F206" s="295">
        <v>39</v>
      </c>
      <c r="G206" s="228">
        <v>0.23100000000000001</v>
      </c>
      <c r="H206" s="216">
        <v>38.6</v>
      </c>
      <c r="I206" s="229" t="s">
        <v>734</v>
      </c>
      <c r="J206" s="298"/>
      <c r="K206" s="57">
        <v>133000</v>
      </c>
      <c r="L206" s="233"/>
    </row>
    <row r="207" spans="1:12">
      <c r="A207" s="224" t="s">
        <v>25</v>
      </c>
      <c r="B207" s="230">
        <v>10.199999999999999</v>
      </c>
      <c r="C207" s="230">
        <v>13.5</v>
      </c>
      <c r="D207" s="294">
        <v>1.754</v>
      </c>
      <c r="E207" s="230">
        <v>40.299999999999997</v>
      </c>
      <c r="F207" s="295">
        <v>40</v>
      </c>
      <c r="G207" s="228">
        <v>0.27200000000000002</v>
      </c>
      <c r="H207" s="216">
        <v>43.5</v>
      </c>
      <c r="I207" s="229" t="s">
        <v>734</v>
      </c>
      <c r="J207" s="298"/>
      <c r="K207" s="57">
        <v>151000</v>
      </c>
      <c r="L207" s="233"/>
    </row>
    <row r="208" spans="1:12">
      <c r="A208" s="224" t="s">
        <v>26</v>
      </c>
      <c r="B208" s="230">
        <v>11.5</v>
      </c>
      <c r="C208" s="230">
        <v>15.5</v>
      </c>
      <c r="D208" s="294">
        <v>1.978</v>
      </c>
      <c r="E208" s="230">
        <v>51.9</v>
      </c>
      <c r="F208" s="295">
        <v>41</v>
      </c>
      <c r="G208" s="228">
        <v>0.29599999999999999</v>
      </c>
      <c r="H208" s="216">
        <v>48.9</v>
      </c>
      <c r="I208" s="229" t="s">
        <v>734</v>
      </c>
      <c r="J208" s="298"/>
      <c r="K208" s="57">
        <v>158000</v>
      </c>
      <c r="L208" s="233"/>
    </row>
    <row r="209" spans="1:12" ht="27.75" customHeight="1">
      <c r="A209" s="928" t="s">
        <v>290</v>
      </c>
      <c r="B209" s="928"/>
      <c r="C209" s="928"/>
      <c r="D209" s="928"/>
      <c r="E209" s="928"/>
      <c r="F209" s="928"/>
      <c r="G209" s="928"/>
      <c r="H209" s="928"/>
      <c r="I209" s="928"/>
      <c r="J209" s="928"/>
      <c r="K209" s="332"/>
      <c r="L209" s="233"/>
    </row>
    <row r="210" spans="1:12" s="19" customFormat="1" ht="5.25" customHeight="1">
      <c r="A210" s="305"/>
      <c r="B210" s="306"/>
      <c r="C210" s="307"/>
      <c r="D210" s="308"/>
      <c r="E210" s="309"/>
      <c r="F210" s="308"/>
      <c r="G210" s="310"/>
      <c r="H210" s="311"/>
      <c r="I210" s="312"/>
      <c r="J210" s="312"/>
      <c r="K210" s="312"/>
    </row>
    <row r="211" spans="1:12" s="19" customFormat="1" ht="36.75" customHeight="1">
      <c r="A211" s="38" t="s">
        <v>309</v>
      </c>
      <c r="B211" s="39"/>
      <c r="C211" s="39"/>
      <c r="D211" s="39"/>
      <c r="E211" s="39"/>
      <c r="F211" s="39"/>
      <c r="G211" s="39"/>
      <c r="H211" s="39"/>
      <c r="I211" s="39"/>
      <c r="J211" s="313"/>
      <c r="K211" s="314"/>
    </row>
    <row r="212" spans="1:12" ht="15.75" customHeight="1">
      <c r="A212" s="224" t="s">
        <v>759</v>
      </c>
      <c r="B212" s="931" t="s">
        <v>1109</v>
      </c>
      <c r="C212" s="932"/>
      <c r="D212" s="932"/>
      <c r="E212" s="932"/>
      <c r="F212" s="932"/>
      <c r="G212" s="932"/>
      <c r="H212" s="316"/>
      <c r="I212" s="229" t="s">
        <v>734</v>
      </c>
      <c r="J212" s="56"/>
      <c r="K212" s="57">
        <v>5000</v>
      </c>
      <c r="L212" s="232"/>
    </row>
    <row r="213" spans="1:12" ht="18" customHeight="1">
      <c r="A213" s="224" t="s">
        <v>1106</v>
      </c>
      <c r="B213" s="322" t="s">
        <v>1110</v>
      </c>
      <c r="C213" s="323"/>
      <c r="D213" s="323"/>
      <c r="E213" s="323"/>
      <c r="F213" s="323"/>
      <c r="G213" s="323"/>
      <c r="H213" s="316"/>
      <c r="I213" s="229" t="s">
        <v>734</v>
      </c>
      <c r="J213" s="56"/>
      <c r="K213" s="57">
        <v>10000</v>
      </c>
      <c r="L213" s="232"/>
    </row>
    <row r="214" spans="1:12">
      <c r="A214" s="224" t="s">
        <v>81</v>
      </c>
      <c r="B214" s="929" t="s">
        <v>47</v>
      </c>
      <c r="C214" s="929"/>
      <c r="D214" s="929"/>
      <c r="E214" s="929"/>
      <c r="F214" s="929"/>
      <c r="G214" s="929"/>
      <c r="H214" s="929"/>
      <c r="I214" s="229" t="s">
        <v>734</v>
      </c>
      <c r="J214" s="56"/>
      <c r="K214" s="57">
        <v>35000</v>
      </c>
      <c r="L214" s="232"/>
    </row>
    <row r="215" spans="1:12">
      <c r="A215" s="215" t="s">
        <v>80</v>
      </c>
      <c r="B215" s="929" t="s">
        <v>48</v>
      </c>
      <c r="C215" s="929"/>
      <c r="D215" s="929"/>
      <c r="E215" s="929"/>
      <c r="F215" s="929"/>
      <c r="G215" s="929"/>
      <c r="H215" s="929"/>
      <c r="I215" s="229" t="s">
        <v>734</v>
      </c>
      <c r="J215" s="56"/>
      <c r="K215" s="57">
        <v>26000</v>
      </c>
      <c r="L215" s="232"/>
    </row>
    <row r="216" spans="1:12" ht="15.75" customHeight="1">
      <c r="A216" s="224" t="s">
        <v>61</v>
      </c>
      <c r="B216" s="929" t="s">
        <v>291</v>
      </c>
      <c r="C216" s="929"/>
      <c r="D216" s="929"/>
      <c r="E216" s="929"/>
      <c r="F216" s="929"/>
      <c r="G216" s="929"/>
      <c r="H216" s="929"/>
      <c r="I216" s="229" t="s">
        <v>734</v>
      </c>
      <c r="J216" s="56"/>
      <c r="K216" s="57">
        <v>25000</v>
      </c>
      <c r="L216" s="232"/>
    </row>
    <row r="217" spans="1:12" ht="23.25" customHeight="1">
      <c r="A217" s="224" t="s">
        <v>256</v>
      </c>
      <c r="B217" s="928" t="s">
        <v>310</v>
      </c>
      <c r="C217" s="928"/>
      <c r="D217" s="928"/>
      <c r="E217" s="928"/>
      <c r="F217" s="928"/>
      <c r="G217" s="928"/>
      <c r="H217" s="928"/>
      <c r="I217" s="229" t="s">
        <v>734</v>
      </c>
      <c r="J217" s="56"/>
      <c r="K217" s="57">
        <v>35000</v>
      </c>
      <c r="L217" s="232"/>
    </row>
    <row r="218" spans="1:12" ht="23.25" customHeight="1">
      <c r="A218" s="224" t="s">
        <v>1021</v>
      </c>
      <c r="B218" s="928" t="s">
        <v>1022</v>
      </c>
      <c r="C218" s="928"/>
      <c r="D218" s="928"/>
      <c r="E218" s="928"/>
      <c r="F218" s="928"/>
      <c r="G218" s="928"/>
      <c r="H218" s="928"/>
      <c r="I218" s="229" t="s">
        <v>734</v>
      </c>
      <c r="J218" s="56"/>
      <c r="K218" s="57">
        <v>120000</v>
      </c>
      <c r="L218" s="232"/>
    </row>
    <row r="219" spans="1:12" ht="23.25" customHeight="1">
      <c r="A219" s="224" t="s">
        <v>1023</v>
      </c>
      <c r="B219" s="928" t="s">
        <v>1024</v>
      </c>
      <c r="C219" s="928"/>
      <c r="D219" s="928"/>
      <c r="E219" s="928"/>
      <c r="F219" s="928"/>
      <c r="G219" s="928"/>
      <c r="H219" s="928"/>
      <c r="I219" s="229" t="s">
        <v>734</v>
      </c>
      <c r="J219" s="56"/>
      <c r="K219" s="57">
        <v>68000</v>
      </c>
      <c r="L219" s="232"/>
    </row>
    <row r="220" spans="1:12" ht="23.25" customHeight="1">
      <c r="A220" s="304">
        <v>12126200000334</v>
      </c>
      <c r="B220" s="928" t="s">
        <v>533</v>
      </c>
      <c r="C220" s="928"/>
      <c r="D220" s="928"/>
      <c r="E220" s="928"/>
      <c r="F220" s="928"/>
      <c r="G220" s="928"/>
      <c r="H220" s="928"/>
      <c r="I220" s="229" t="s">
        <v>734</v>
      </c>
      <c r="J220" s="56"/>
      <c r="K220" s="57">
        <v>8000</v>
      </c>
      <c r="L220" s="232"/>
    </row>
    <row r="221" spans="1:12" ht="18" customHeight="1">
      <c r="A221" s="224" t="s">
        <v>748</v>
      </c>
      <c r="B221" s="929" t="s">
        <v>749</v>
      </c>
      <c r="C221" s="929"/>
      <c r="D221" s="929"/>
      <c r="E221" s="929"/>
      <c r="F221" s="929"/>
      <c r="G221" s="929"/>
      <c r="H221" s="929"/>
      <c r="I221" s="229" t="s">
        <v>734</v>
      </c>
      <c r="J221" s="56"/>
      <c r="K221" s="57">
        <v>18000</v>
      </c>
      <c r="L221" s="232"/>
    </row>
    <row r="222" spans="1:12" ht="27" customHeight="1">
      <c r="A222" s="215" t="s">
        <v>576</v>
      </c>
      <c r="B222" s="930" t="s">
        <v>577</v>
      </c>
      <c r="C222" s="930"/>
      <c r="D222" s="930"/>
      <c r="E222" s="930"/>
      <c r="F222" s="930"/>
      <c r="G222" s="930"/>
      <c r="H222" s="930"/>
      <c r="I222" s="229" t="s">
        <v>734</v>
      </c>
      <c r="J222" s="56"/>
      <c r="K222" s="57">
        <v>41000</v>
      </c>
      <c r="L222" s="232"/>
    </row>
    <row r="223" spans="1:12" ht="27" customHeight="1">
      <c r="A223" s="333" t="s">
        <v>245</v>
      </c>
      <c r="B223" s="884" t="s">
        <v>879</v>
      </c>
      <c r="C223" s="885"/>
      <c r="D223" s="885"/>
      <c r="E223" s="885"/>
      <c r="F223" s="885"/>
      <c r="G223" s="326"/>
      <c r="H223" s="327"/>
      <c r="I223" s="328" t="s">
        <v>734</v>
      </c>
      <c r="J223" s="24"/>
      <c r="K223" s="57">
        <v>14500</v>
      </c>
      <c r="L223" s="232"/>
    </row>
    <row r="224" spans="1:12" ht="27" customHeight="1">
      <c r="A224" s="59" t="s">
        <v>133</v>
      </c>
      <c r="B224" s="884" t="s">
        <v>880</v>
      </c>
      <c r="C224" s="885"/>
      <c r="D224" s="885"/>
      <c r="E224" s="885"/>
      <c r="F224" s="885"/>
      <c r="G224" s="326"/>
      <c r="H224" s="327"/>
      <c r="I224" s="229" t="s">
        <v>734</v>
      </c>
      <c r="J224" s="24"/>
      <c r="K224" s="57">
        <v>6200</v>
      </c>
      <c r="L224" s="232"/>
    </row>
    <row r="225" spans="1:12" ht="36" customHeight="1">
      <c r="A225" s="224" t="s">
        <v>92</v>
      </c>
      <c r="B225" s="884" t="s">
        <v>882</v>
      </c>
      <c r="C225" s="885"/>
      <c r="D225" s="885"/>
      <c r="E225" s="885"/>
      <c r="F225" s="885"/>
      <c r="G225" s="330"/>
      <c r="H225" s="331"/>
      <c r="I225" s="229" t="s">
        <v>734</v>
      </c>
      <c r="J225" s="56"/>
      <c r="K225" s="57">
        <v>23000</v>
      </c>
      <c r="L225" s="232"/>
    </row>
    <row r="226" spans="1:12" ht="27" customHeight="1">
      <c r="A226" s="59" t="s">
        <v>204</v>
      </c>
      <c r="B226" s="884" t="s">
        <v>1153</v>
      </c>
      <c r="C226" s="885"/>
      <c r="D226" s="885"/>
      <c r="E226" s="885"/>
      <c r="F226" s="885"/>
      <c r="G226" s="326"/>
      <c r="H226" s="327"/>
      <c r="I226" s="229" t="s">
        <v>734</v>
      </c>
      <c r="J226" s="24"/>
      <c r="K226" s="57">
        <v>109000</v>
      </c>
      <c r="L226" s="232"/>
    </row>
    <row r="227" spans="1:12" ht="32.25" customHeight="1">
      <c r="A227" s="224" t="s">
        <v>170</v>
      </c>
      <c r="B227" s="884" t="s">
        <v>312</v>
      </c>
      <c r="C227" s="885"/>
      <c r="D227" s="885"/>
      <c r="E227" s="885"/>
      <c r="F227" s="885"/>
      <c r="G227" s="330"/>
      <c r="H227" s="331"/>
      <c r="I227" s="229" t="s">
        <v>734</v>
      </c>
      <c r="J227" s="56"/>
      <c r="K227" s="57">
        <v>64000</v>
      </c>
      <c r="L227" s="232"/>
    </row>
    <row r="228" spans="1:12" ht="17.399999999999999">
      <c r="A228" s="334"/>
    </row>
    <row r="229" spans="1:12" ht="17.399999999999999">
      <c r="A229" s="212"/>
    </row>
  </sheetData>
  <mergeCells count="277">
    <mergeCell ref="H1:J1"/>
    <mergeCell ref="H2:J2"/>
    <mergeCell ref="A5:A6"/>
    <mergeCell ref="B5:C5"/>
    <mergeCell ref="E5:E6"/>
    <mergeCell ref="F5:F6"/>
    <mergeCell ref="G5:G6"/>
    <mergeCell ref="H5:H6"/>
    <mergeCell ref="I5:I6"/>
    <mergeCell ref="J5:J6"/>
    <mergeCell ref="K5:K6"/>
    <mergeCell ref="A8:H8"/>
    <mergeCell ref="B9:B11"/>
    <mergeCell ref="C9:C11"/>
    <mergeCell ref="D9:D11"/>
    <mergeCell ref="E9:E11"/>
    <mergeCell ref="F9:F11"/>
    <mergeCell ref="G9:G11"/>
    <mergeCell ref="H9:H11"/>
    <mergeCell ref="I9:I11"/>
    <mergeCell ref="J9:J11"/>
    <mergeCell ref="K9:K11"/>
    <mergeCell ref="K12:K14"/>
    <mergeCell ref="B15:B17"/>
    <mergeCell ref="C15:C17"/>
    <mergeCell ref="D15:D17"/>
    <mergeCell ref="E15:E17"/>
    <mergeCell ref="F15:F17"/>
    <mergeCell ref="G15:G17"/>
    <mergeCell ref="H15:H17"/>
    <mergeCell ref="I15:I17"/>
    <mergeCell ref="J15:J17"/>
    <mergeCell ref="K15:K17"/>
    <mergeCell ref="B12:B14"/>
    <mergeCell ref="C12:C14"/>
    <mergeCell ref="D12:D14"/>
    <mergeCell ref="E12:E14"/>
    <mergeCell ref="F12:F14"/>
    <mergeCell ref="G12:G14"/>
    <mergeCell ref="H12:H14"/>
    <mergeCell ref="I12:I14"/>
    <mergeCell ref="J12:J14"/>
    <mergeCell ref="K18:K20"/>
    <mergeCell ref="A21:J21"/>
    <mergeCell ref="A22:H22"/>
    <mergeCell ref="B23:B24"/>
    <mergeCell ref="C23:C24"/>
    <mergeCell ref="D23:D24"/>
    <mergeCell ref="E23:E24"/>
    <mergeCell ref="F23:F24"/>
    <mergeCell ref="G23:G24"/>
    <mergeCell ref="H23:H24"/>
    <mergeCell ref="I23:I24"/>
    <mergeCell ref="J23:J24"/>
    <mergeCell ref="K23:K24"/>
    <mergeCell ref="B18:B20"/>
    <mergeCell ref="C18:C20"/>
    <mergeCell ref="D18:D20"/>
    <mergeCell ref="E18:E20"/>
    <mergeCell ref="F18:F20"/>
    <mergeCell ref="G18:G20"/>
    <mergeCell ref="H18:H20"/>
    <mergeCell ref="I18:I20"/>
    <mergeCell ref="J18:J20"/>
    <mergeCell ref="K25:K26"/>
    <mergeCell ref="B27:B28"/>
    <mergeCell ref="C27:C28"/>
    <mergeCell ref="D27:D28"/>
    <mergeCell ref="E27:E28"/>
    <mergeCell ref="F27:F28"/>
    <mergeCell ref="G27:G28"/>
    <mergeCell ref="H27:H28"/>
    <mergeCell ref="I27:I28"/>
    <mergeCell ref="J27:J28"/>
    <mergeCell ref="K27:K28"/>
    <mergeCell ref="B25:B26"/>
    <mergeCell ref="C25:C26"/>
    <mergeCell ref="D25:D26"/>
    <mergeCell ref="E25:E26"/>
    <mergeCell ref="F25:F26"/>
    <mergeCell ref="G25:G26"/>
    <mergeCell ref="H25:H26"/>
    <mergeCell ref="I25:I26"/>
    <mergeCell ref="J25:J26"/>
    <mergeCell ref="K29:K30"/>
    <mergeCell ref="B31:B32"/>
    <mergeCell ref="C31:C32"/>
    <mergeCell ref="D31:D32"/>
    <mergeCell ref="E31:E32"/>
    <mergeCell ref="F31:F32"/>
    <mergeCell ref="G31:G32"/>
    <mergeCell ref="H33:H34"/>
    <mergeCell ref="I33:I34"/>
    <mergeCell ref="J33:J34"/>
    <mergeCell ref="K33:K34"/>
    <mergeCell ref="B29:B30"/>
    <mergeCell ref="C29:C30"/>
    <mergeCell ref="D29:D30"/>
    <mergeCell ref="E29:E30"/>
    <mergeCell ref="F29:F30"/>
    <mergeCell ref="G29:G30"/>
    <mergeCell ref="H29:H30"/>
    <mergeCell ref="I29:I30"/>
    <mergeCell ref="J29:J30"/>
    <mergeCell ref="A35:J35"/>
    <mergeCell ref="A36:H36"/>
    <mergeCell ref="H31:H32"/>
    <mergeCell ref="I31:I32"/>
    <mergeCell ref="J31:J32"/>
    <mergeCell ref="K31:K32"/>
    <mergeCell ref="B33:B34"/>
    <mergeCell ref="C33:C34"/>
    <mergeCell ref="D33:D34"/>
    <mergeCell ref="E33:E34"/>
    <mergeCell ref="F33:F34"/>
    <mergeCell ref="G33:G34"/>
    <mergeCell ref="G37:G38"/>
    <mergeCell ref="H37:H38"/>
    <mergeCell ref="I37:I38"/>
    <mergeCell ref="J37:J38"/>
    <mergeCell ref="K37:K38"/>
    <mergeCell ref="G39:G40"/>
    <mergeCell ref="H39:H40"/>
    <mergeCell ref="I39:I40"/>
    <mergeCell ref="J39:J40"/>
    <mergeCell ref="K39:K40"/>
    <mergeCell ref="A41:J41"/>
    <mergeCell ref="A43:A44"/>
    <mergeCell ref="B43:C43"/>
    <mergeCell ref="E43:E44"/>
    <mergeCell ref="F43:F44"/>
    <mergeCell ref="G43:G44"/>
    <mergeCell ref="H43:H44"/>
    <mergeCell ref="I43:I44"/>
    <mergeCell ref="J43:J44"/>
    <mergeCell ref="A73:J73"/>
    <mergeCell ref="A74:H74"/>
    <mergeCell ref="A85:J85"/>
    <mergeCell ref="A94:J94"/>
    <mergeCell ref="A108:J108"/>
    <mergeCell ref="B122:H122"/>
    <mergeCell ref="K43:K44"/>
    <mergeCell ref="A45:H45"/>
    <mergeCell ref="A49:J49"/>
    <mergeCell ref="A50:H50"/>
    <mergeCell ref="A61:J61"/>
    <mergeCell ref="A62:H62"/>
    <mergeCell ref="B146:H146"/>
    <mergeCell ref="B147:H147"/>
    <mergeCell ref="B148:H148"/>
    <mergeCell ref="B149:H149"/>
    <mergeCell ref="B150:H150"/>
    <mergeCell ref="B151:H151"/>
    <mergeCell ref="A123:J123"/>
    <mergeCell ref="A137:J137"/>
    <mergeCell ref="B140:G140"/>
    <mergeCell ref="B142:H142"/>
    <mergeCell ref="B143:H143"/>
    <mergeCell ref="B144:H144"/>
    <mergeCell ref="B158:F158"/>
    <mergeCell ref="B159:F159"/>
    <mergeCell ref="B160:F160"/>
    <mergeCell ref="B164:B166"/>
    <mergeCell ref="C164:C166"/>
    <mergeCell ref="D164:D166"/>
    <mergeCell ref="E164:E166"/>
    <mergeCell ref="F164:F166"/>
    <mergeCell ref="B152:H152"/>
    <mergeCell ref="B153:H153"/>
    <mergeCell ref="B154:F154"/>
    <mergeCell ref="B155:F155"/>
    <mergeCell ref="B156:H156"/>
    <mergeCell ref="B157:F157"/>
    <mergeCell ref="G164:G166"/>
    <mergeCell ref="H164:H166"/>
    <mergeCell ref="I164:I166"/>
    <mergeCell ref="J164:J166"/>
    <mergeCell ref="K164:K166"/>
    <mergeCell ref="B167:B169"/>
    <mergeCell ref="C167:C169"/>
    <mergeCell ref="D167:D169"/>
    <mergeCell ref="E167:E169"/>
    <mergeCell ref="F167:F169"/>
    <mergeCell ref="G170:G172"/>
    <mergeCell ref="H170:H172"/>
    <mergeCell ref="I170:I172"/>
    <mergeCell ref="J170:J172"/>
    <mergeCell ref="K170:K172"/>
    <mergeCell ref="A173:J173"/>
    <mergeCell ref="G167:G169"/>
    <mergeCell ref="H167:H169"/>
    <mergeCell ref="I167:I169"/>
    <mergeCell ref="J167:J169"/>
    <mergeCell ref="K167:K169"/>
    <mergeCell ref="B170:B172"/>
    <mergeCell ref="C170:C172"/>
    <mergeCell ref="D170:D172"/>
    <mergeCell ref="E170:E172"/>
    <mergeCell ref="F170:F172"/>
    <mergeCell ref="H175:H176"/>
    <mergeCell ref="I175:I176"/>
    <mergeCell ref="J175:J176"/>
    <mergeCell ref="K175:K176"/>
    <mergeCell ref="B177:B178"/>
    <mergeCell ref="C177:C178"/>
    <mergeCell ref="D177:D178"/>
    <mergeCell ref="E177:E178"/>
    <mergeCell ref="F177:F178"/>
    <mergeCell ref="G177:G178"/>
    <mergeCell ref="B175:B176"/>
    <mergeCell ref="C175:C176"/>
    <mergeCell ref="D175:D176"/>
    <mergeCell ref="E175:E176"/>
    <mergeCell ref="F175:F176"/>
    <mergeCell ref="G175:G176"/>
    <mergeCell ref="H177:H178"/>
    <mergeCell ref="I177:I178"/>
    <mergeCell ref="J177:J178"/>
    <mergeCell ref="K177:K178"/>
    <mergeCell ref="K179:K180"/>
    <mergeCell ref="B181:B182"/>
    <mergeCell ref="C181:C182"/>
    <mergeCell ref="D181:D182"/>
    <mergeCell ref="E181:E182"/>
    <mergeCell ref="F181:F182"/>
    <mergeCell ref="G181:G182"/>
    <mergeCell ref="H181:H182"/>
    <mergeCell ref="I181:I182"/>
    <mergeCell ref="J181:J182"/>
    <mergeCell ref="K181:K182"/>
    <mergeCell ref="B179:B180"/>
    <mergeCell ref="C179:C180"/>
    <mergeCell ref="D179:D180"/>
    <mergeCell ref="E179:E180"/>
    <mergeCell ref="F179:F180"/>
    <mergeCell ref="G179:G180"/>
    <mergeCell ref="H179:H180"/>
    <mergeCell ref="I179:I180"/>
    <mergeCell ref="J179:J180"/>
    <mergeCell ref="B183:B184"/>
    <mergeCell ref="C183:C184"/>
    <mergeCell ref="D183:D184"/>
    <mergeCell ref="E183:E184"/>
    <mergeCell ref="F183:F184"/>
    <mergeCell ref="G183:G184"/>
    <mergeCell ref="K185:K186"/>
    <mergeCell ref="A187:J187"/>
    <mergeCell ref="A198:J198"/>
    <mergeCell ref="H183:H184"/>
    <mergeCell ref="I183:I184"/>
    <mergeCell ref="J183:J184"/>
    <mergeCell ref="K183:K184"/>
    <mergeCell ref="B185:B186"/>
    <mergeCell ref="C185:C186"/>
    <mergeCell ref="D185:D186"/>
    <mergeCell ref="E185:E186"/>
    <mergeCell ref="F185:F186"/>
    <mergeCell ref="G185:G186"/>
    <mergeCell ref="A209:J209"/>
    <mergeCell ref="B212:G212"/>
    <mergeCell ref="B214:H214"/>
    <mergeCell ref="B215:H215"/>
    <mergeCell ref="B216:H216"/>
    <mergeCell ref="B217:H217"/>
    <mergeCell ref="H185:H186"/>
    <mergeCell ref="I185:I186"/>
    <mergeCell ref="J185:J186"/>
    <mergeCell ref="B224:F224"/>
    <mergeCell ref="B225:F225"/>
    <mergeCell ref="B226:F226"/>
    <mergeCell ref="B227:F227"/>
    <mergeCell ref="B218:H218"/>
    <mergeCell ref="B219:H219"/>
    <mergeCell ref="B220:H220"/>
    <mergeCell ref="B221:H221"/>
    <mergeCell ref="B222:H222"/>
    <mergeCell ref="B223:F223"/>
  </mergeCells>
  <hyperlinks>
    <hyperlink ref="A8:H8" r:id="rId1" display="Фанкойлы кассетные компактные 4-х поточные" xr:uid="{4EC03C86-EFE2-49F7-8C65-49808646152B}"/>
    <hyperlink ref="A22:H22" r:id="rId2" display="Фанкойлы кассетные полноразмерные 4-х поточные" xr:uid="{52A4845A-20F4-4CB0-A356-59FCAA73A530}"/>
    <hyperlink ref="A36:H36" r:id="rId3" display="Фанкойлы кассетные однопоточные" xr:uid="{42444185-8315-45AA-8B9A-1E3E4F0F5CD6}"/>
    <hyperlink ref="A50:H50" r:id="rId4" display="Фанкойлы канальные, трёхрядные, 12 Па" xr:uid="{A5C60D1F-DC60-4D48-B9E6-F1A045D446B4}"/>
    <hyperlink ref="A62:H62" r:id="rId5" display="Фанкойлы канальные, трёхрядные, 30 Па " xr:uid="{7257E0BF-EC1B-4310-9C52-444D6BD3DAE7}"/>
    <hyperlink ref="A74:H74" r:id="rId6" display="Фанкойлы канальные, трёхрядные, 50 Па " xr:uid="{88E7F5EA-8DA9-4E34-BC42-181A19839F73}"/>
    <hyperlink ref="A86:H86" r:id="rId7" display="Фанкойлы канальные, трёхрядные, высоконапорные 70-100 Па" xr:uid="{75F3BAE7-F786-459C-B629-3EE29127662C}"/>
    <hyperlink ref="A95" r:id="rId8" xr:uid="{C4828937-F7AA-4044-8273-0F4830987FC4}"/>
    <hyperlink ref="A109" r:id="rId9" xr:uid="{0B576944-18AA-441E-9E4C-53C4526E4418}"/>
    <hyperlink ref="A124" r:id="rId10" xr:uid="{11922444-2B01-433F-8CD0-9006BCDF2D08}"/>
    <hyperlink ref="A163" r:id="rId11" xr:uid="{BCE3D71B-64B9-4791-BD7B-E9A2E2E19B5A}"/>
    <hyperlink ref="A174" r:id="rId12" xr:uid="{5540B5C1-FFA0-4020-BD1A-58534566C04C}"/>
    <hyperlink ref="A188" r:id="rId13" xr:uid="{6BC48C61-FD88-4D94-92E8-B8E9FAC3978C}"/>
    <hyperlink ref="A199" r:id="rId14" xr:uid="{7C9C030F-67CC-4614-AC6C-0E31B545F060}"/>
  </hyperlinks>
  <pageMargins left="0.59055118110236227" right="0.59055118110236227" top="0.59055118110236227" bottom="0.59055118110236227" header="0.51181102362204722" footer="0.51181102362204722"/>
  <pageSetup paperSize="9" scale="19" orientation="portrait" r:id="rId15"/>
  <headerFooter alignWithMargins="0"/>
  <drawing r:id="rId16"/>
  <legacyDrawing r:id="rId17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494CCA-893D-4D59-98A5-D16375C6C285}">
  <sheetPr>
    <tabColor theme="3" tint="0.39997558519241921"/>
  </sheetPr>
  <dimension ref="A1:L209"/>
  <sheetViews>
    <sheetView showGridLines="0" zoomScaleNormal="100" zoomScaleSheetLayoutView="100" workbookViewId="0">
      <pane xSplit="1" ySplit="6" topLeftCell="B7" activePane="bottomRight" state="frozen"/>
      <selection activeCell="K5" sqref="K5:M5"/>
      <selection pane="topRight" activeCell="K5" sqref="K5:M5"/>
      <selection pane="bottomLeft" activeCell="K5" sqref="K5:M5"/>
      <selection pane="bottomRight"/>
    </sheetView>
  </sheetViews>
  <sheetFormatPr defaultColWidth="9" defaultRowHeight="13.2"/>
  <cols>
    <col min="1" max="1" width="22.44140625" style="226" customWidth="1"/>
    <col min="2" max="3" width="8.6640625" style="213" customWidth="1"/>
    <col min="4" max="4" width="8.44140625" style="213" customWidth="1"/>
    <col min="5" max="5" width="12.109375" style="213" customWidth="1"/>
    <col min="6" max="6" width="9.44140625" style="213" customWidth="1"/>
    <col min="7" max="7" width="12.44140625" style="213" customWidth="1"/>
    <col min="8" max="8" width="9.5546875" style="213" customWidth="1"/>
    <col min="9" max="9" width="16.88671875" style="335" customWidth="1"/>
    <col min="10" max="10" width="7.44140625" style="280" customWidth="1"/>
    <col min="11" max="11" width="16.109375" style="280" customWidth="1"/>
    <col min="12" max="12" width="10.109375" style="280" customWidth="1"/>
    <col min="13" max="16384" width="9" style="213"/>
  </cols>
  <sheetData>
    <row r="1" spans="1:12" s="19" customFormat="1">
      <c r="B1" s="20"/>
      <c r="C1" s="20"/>
      <c r="D1" s="20"/>
      <c r="E1" s="20"/>
      <c r="F1" s="20"/>
      <c r="H1" s="959" t="s">
        <v>56</v>
      </c>
      <c r="I1" s="959"/>
      <c r="J1" s="959"/>
      <c r="K1" s="22">
        <f>SUMPRODUCT(G:G,J:J)</f>
        <v>0</v>
      </c>
    </row>
    <row r="2" spans="1:12" s="19" customFormat="1" ht="13.2" customHeight="1">
      <c r="B2" s="20"/>
      <c r="C2" s="20"/>
      <c r="D2" s="20"/>
      <c r="E2" s="20"/>
      <c r="F2" s="20"/>
      <c r="H2" s="959" t="s">
        <v>57</v>
      </c>
      <c r="I2" s="959"/>
      <c r="J2" s="959"/>
      <c r="K2" s="24">
        <f>SUMPRODUCT(H:H,J:J)</f>
        <v>0</v>
      </c>
    </row>
    <row r="3" spans="1:12" s="19" customFormat="1" ht="10.199999999999999">
      <c r="B3" s="20"/>
      <c r="C3" s="20"/>
      <c r="D3" s="20"/>
      <c r="E3" s="20"/>
      <c r="F3" s="20"/>
      <c r="G3" s="20"/>
      <c r="H3" s="20"/>
      <c r="I3" s="103"/>
      <c r="J3" s="23"/>
    </row>
    <row r="4" spans="1:12" s="19" customFormat="1" ht="36.75" customHeight="1">
      <c r="A4" s="27" t="s">
        <v>2253</v>
      </c>
      <c r="B4" s="28"/>
      <c r="C4" s="28"/>
      <c r="D4" s="28"/>
      <c r="E4" s="28"/>
      <c r="F4" s="28"/>
      <c r="G4" s="28"/>
      <c r="H4" s="28"/>
      <c r="I4" s="28"/>
      <c r="J4" s="29"/>
    </row>
    <row r="5" spans="1:12" ht="30.75" customHeight="1">
      <c r="A5" s="914" t="s">
        <v>64</v>
      </c>
      <c r="B5" s="914" t="s">
        <v>130</v>
      </c>
      <c r="C5" s="914"/>
      <c r="D5" s="234" t="s">
        <v>71</v>
      </c>
      <c r="E5" s="914" t="s">
        <v>72</v>
      </c>
      <c r="F5" s="914" t="s">
        <v>289</v>
      </c>
      <c r="G5" s="855" t="s">
        <v>2135</v>
      </c>
      <c r="H5" s="853" t="s">
        <v>1947</v>
      </c>
      <c r="I5" s="949" t="s">
        <v>1</v>
      </c>
      <c r="J5" s="849" t="s">
        <v>58</v>
      </c>
      <c r="K5" s="850" t="s">
        <v>984</v>
      </c>
      <c r="L5" s="290"/>
    </row>
    <row r="6" spans="1:12" ht="18.75" customHeight="1">
      <c r="A6" s="914"/>
      <c r="B6" s="234" t="s">
        <v>75</v>
      </c>
      <c r="C6" s="234" t="s">
        <v>76</v>
      </c>
      <c r="D6" s="234" t="s">
        <v>77</v>
      </c>
      <c r="E6" s="914"/>
      <c r="F6" s="914"/>
      <c r="G6" s="882"/>
      <c r="H6" s="879"/>
      <c r="I6" s="950"/>
      <c r="J6" s="849"/>
      <c r="K6" s="850"/>
      <c r="L6" s="290"/>
    </row>
    <row r="7" spans="1:12" ht="35.4" customHeight="1">
      <c r="A7" s="38" t="s">
        <v>287</v>
      </c>
      <c r="B7" s="237"/>
      <c r="C7" s="237"/>
      <c r="D7" s="237"/>
      <c r="E7" s="237"/>
      <c r="F7" s="237"/>
      <c r="G7" s="237"/>
      <c r="H7" s="238"/>
      <c r="I7" s="239"/>
      <c r="J7" s="239"/>
      <c r="K7" s="291"/>
      <c r="L7" s="290"/>
    </row>
    <row r="8" spans="1:12" s="111" customFormat="1" ht="33" customHeight="1">
      <c r="A8" s="908" t="s">
        <v>971</v>
      </c>
      <c r="B8" s="909"/>
      <c r="C8" s="909"/>
      <c r="D8" s="909"/>
      <c r="E8" s="909"/>
      <c r="F8" s="909"/>
      <c r="G8" s="909"/>
      <c r="H8" s="909"/>
      <c r="I8" s="242"/>
      <c r="J8" s="242"/>
      <c r="K8" s="243"/>
    </row>
    <row r="9" spans="1:12" ht="15" customHeight="1">
      <c r="A9" s="224" t="s">
        <v>883</v>
      </c>
      <c r="B9" s="897">
        <v>2.98</v>
      </c>
      <c r="C9" s="897">
        <v>2.61</v>
      </c>
      <c r="D9" s="946">
        <v>0.53</v>
      </c>
      <c r="E9" s="947">
        <v>10</v>
      </c>
      <c r="F9" s="947">
        <v>27</v>
      </c>
      <c r="G9" s="939">
        <v>0.19800000000000001</v>
      </c>
      <c r="H9" s="898">
        <v>27.61</v>
      </c>
      <c r="I9" s="905" t="s">
        <v>734</v>
      </c>
      <c r="J9" s="894"/>
      <c r="K9" s="887">
        <v>158000</v>
      </c>
      <c r="L9" s="292"/>
    </row>
    <row r="10" spans="1:12" ht="15" customHeight="1">
      <c r="A10" s="224" t="s">
        <v>80</v>
      </c>
      <c r="B10" s="897"/>
      <c r="C10" s="897"/>
      <c r="D10" s="946"/>
      <c r="E10" s="947"/>
      <c r="F10" s="947"/>
      <c r="G10" s="940"/>
      <c r="H10" s="964"/>
      <c r="I10" s="905"/>
      <c r="J10" s="894"/>
      <c r="K10" s="887"/>
      <c r="L10" s="292"/>
    </row>
    <row r="11" spans="1:12" ht="15" customHeight="1">
      <c r="A11" s="224" t="s">
        <v>759</v>
      </c>
      <c r="B11" s="897"/>
      <c r="C11" s="897"/>
      <c r="D11" s="946"/>
      <c r="E11" s="947"/>
      <c r="F11" s="947"/>
      <c r="G11" s="941"/>
      <c r="H11" s="965"/>
      <c r="I11" s="905"/>
      <c r="J11" s="894"/>
      <c r="K11" s="887"/>
      <c r="L11" s="292"/>
    </row>
    <row r="12" spans="1:12" ht="15" customHeight="1">
      <c r="A12" s="224" t="s">
        <v>884</v>
      </c>
      <c r="B12" s="897">
        <v>3.69</v>
      </c>
      <c r="C12" s="897">
        <v>4.08</v>
      </c>
      <c r="D12" s="946">
        <v>0.7</v>
      </c>
      <c r="E12" s="947">
        <v>11.48</v>
      </c>
      <c r="F12" s="947">
        <v>30</v>
      </c>
      <c r="G12" s="939">
        <v>0.19800000000000001</v>
      </c>
      <c r="H12" s="898">
        <v>27.61</v>
      </c>
      <c r="I12" s="905" t="s">
        <v>734</v>
      </c>
      <c r="J12" s="894"/>
      <c r="K12" s="887">
        <v>166000</v>
      </c>
      <c r="L12" s="292"/>
    </row>
    <row r="13" spans="1:12" ht="15" customHeight="1">
      <c r="A13" s="224" t="s">
        <v>80</v>
      </c>
      <c r="B13" s="897"/>
      <c r="C13" s="897"/>
      <c r="D13" s="946"/>
      <c r="E13" s="947"/>
      <c r="F13" s="947"/>
      <c r="G13" s="940"/>
      <c r="H13" s="964"/>
      <c r="I13" s="905"/>
      <c r="J13" s="894"/>
      <c r="K13" s="887"/>
      <c r="L13" s="292"/>
    </row>
    <row r="14" spans="1:12" ht="15" customHeight="1">
      <c r="A14" s="224" t="s">
        <v>759</v>
      </c>
      <c r="B14" s="897"/>
      <c r="C14" s="897"/>
      <c r="D14" s="946"/>
      <c r="E14" s="947"/>
      <c r="F14" s="947"/>
      <c r="G14" s="941"/>
      <c r="H14" s="965"/>
      <c r="I14" s="905"/>
      <c r="J14" s="894"/>
      <c r="K14" s="887"/>
      <c r="L14" s="292"/>
    </row>
    <row r="15" spans="1:12" ht="15" customHeight="1">
      <c r="A15" s="224" t="s">
        <v>885</v>
      </c>
      <c r="B15" s="897">
        <v>4.2</v>
      </c>
      <c r="C15" s="897">
        <v>4.95</v>
      </c>
      <c r="D15" s="946">
        <v>0.77400000000000002</v>
      </c>
      <c r="E15" s="947">
        <v>12.32</v>
      </c>
      <c r="F15" s="947">
        <v>32</v>
      </c>
      <c r="G15" s="939">
        <v>0.19800000000000001</v>
      </c>
      <c r="H15" s="898">
        <v>27.61</v>
      </c>
      <c r="I15" s="905" t="s">
        <v>734</v>
      </c>
      <c r="J15" s="894"/>
      <c r="K15" s="887">
        <v>178000</v>
      </c>
      <c r="L15" s="292"/>
    </row>
    <row r="16" spans="1:12" ht="15" customHeight="1">
      <c r="A16" s="224" t="s">
        <v>80</v>
      </c>
      <c r="B16" s="897"/>
      <c r="C16" s="897"/>
      <c r="D16" s="946"/>
      <c r="E16" s="947"/>
      <c r="F16" s="947"/>
      <c r="G16" s="940"/>
      <c r="H16" s="964"/>
      <c r="I16" s="905"/>
      <c r="J16" s="894"/>
      <c r="K16" s="887"/>
      <c r="L16" s="292"/>
    </row>
    <row r="17" spans="1:12" ht="15" customHeight="1">
      <c r="A17" s="225" t="s">
        <v>759</v>
      </c>
      <c r="B17" s="898"/>
      <c r="C17" s="898"/>
      <c r="D17" s="956"/>
      <c r="E17" s="957"/>
      <c r="F17" s="957"/>
      <c r="G17" s="941"/>
      <c r="H17" s="965"/>
      <c r="I17" s="906"/>
      <c r="J17" s="958"/>
      <c r="K17" s="907"/>
      <c r="L17" s="292"/>
    </row>
    <row r="18" spans="1:12" s="226" customFormat="1" ht="28.5" customHeight="1">
      <c r="A18" s="884" t="s">
        <v>1107</v>
      </c>
      <c r="B18" s="885"/>
      <c r="C18" s="885"/>
      <c r="D18" s="885"/>
      <c r="E18" s="885"/>
      <c r="F18" s="885"/>
      <c r="G18" s="885"/>
      <c r="H18" s="885"/>
      <c r="I18" s="885"/>
      <c r="J18" s="885"/>
      <c r="K18" s="337"/>
      <c r="L18" s="233"/>
    </row>
    <row r="19" spans="1:12" s="111" customFormat="1" ht="33" customHeight="1">
      <c r="A19" s="908" t="s">
        <v>972</v>
      </c>
      <c r="B19" s="909"/>
      <c r="C19" s="909"/>
      <c r="D19" s="909"/>
      <c r="E19" s="909"/>
      <c r="F19" s="909"/>
      <c r="G19" s="909"/>
      <c r="H19" s="909"/>
      <c r="I19" s="242"/>
      <c r="J19" s="242"/>
      <c r="K19" s="243"/>
    </row>
    <row r="20" spans="1:12" ht="15" customHeight="1">
      <c r="A20" s="215" t="s">
        <v>886</v>
      </c>
      <c r="B20" s="888">
        <v>5.93</v>
      </c>
      <c r="C20" s="888">
        <v>6.06</v>
      </c>
      <c r="D20" s="935">
        <v>1.06</v>
      </c>
      <c r="E20" s="955">
        <v>19.2</v>
      </c>
      <c r="F20" s="936">
        <v>33</v>
      </c>
      <c r="G20" s="937">
        <v>0.28800000000000003</v>
      </c>
      <c r="H20" s="962">
        <v>37</v>
      </c>
      <c r="I20" s="893" t="s">
        <v>734</v>
      </c>
      <c r="J20" s="894"/>
      <c r="K20" s="887">
        <v>179000</v>
      </c>
      <c r="L20" s="232"/>
    </row>
    <row r="21" spans="1:12" ht="15" customHeight="1">
      <c r="A21" s="215" t="s">
        <v>81</v>
      </c>
      <c r="B21" s="888"/>
      <c r="C21" s="888"/>
      <c r="D21" s="935"/>
      <c r="E21" s="955"/>
      <c r="F21" s="936"/>
      <c r="G21" s="938"/>
      <c r="H21" s="963"/>
      <c r="I21" s="893"/>
      <c r="J21" s="894"/>
      <c r="K21" s="887"/>
      <c r="L21" s="232"/>
    </row>
    <row r="22" spans="1:12" ht="15" customHeight="1">
      <c r="A22" s="215" t="s">
        <v>887</v>
      </c>
      <c r="B22" s="888">
        <v>6.12</v>
      </c>
      <c r="C22" s="888">
        <v>6.27</v>
      </c>
      <c r="D22" s="935">
        <v>1.1000000000000001</v>
      </c>
      <c r="E22" s="955">
        <v>21.3</v>
      </c>
      <c r="F22" s="936">
        <v>34</v>
      </c>
      <c r="G22" s="937">
        <v>0.28800000000000003</v>
      </c>
      <c r="H22" s="962">
        <v>37</v>
      </c>
      <c r="I22" s="893" t="s">
        <v>734</v>
      </c>
      <c r="J22" s="894"/>
      <c r="K22" s="887">
        <v>189000</v>
      </c>
      <c r="L22" s="232"/>
    </row>
    <row r="23" spans="1:12" ht="15" customHeight="1">
      <c r="A23" s="215" t="s">
        <v>81</v>
      </c>
      <c r="B23" s="888"/>
      <c r="C23" s="888"/>
      <c r="D23" s="935"/>
      <c r="E23" s="955"/>
      <c r="F23" s="936"/>
      <c r="G23" s="938"/>
      <c r="H23" s="963"/>
      <c r="I23" s="893"/>
      <c r="J23" s="894"/>
      <c r="K23" s="887"/>
      <c r="L23" s="232"/>
    </row>
    <row r="24" spans="1:12" ht="15" customHeight="1">
      <c r="A24" s="215" t="s">
        <v>888</v>
      </c>
      <c r="B24" s="888">
        <v>7.52</v>
      </c>
      <c r="C24" s="888">
        <v>7.88</v>
      </c>
      <c r="D24" s="935">
        <v>1.37</v>
      </c>
      <c r="E24" s="955">
        <v>20.100000000000001</v>
      </c>
      <c r="F24" s="936">
        <v>37</v>
      </c>
      <c r="G24" s="937">
        <v>0.36299999999999999</v>
      </c>
      <c r="H24" s="962">
        <v>42</v>
      </c>
      <c r="I24" s="893" t="s">
        <v>734</v>
      </c>
      <c r="J24" s="894"/>
      <c r="K24" s="887">
        <v>204000</v>
      </c>
      <c r="L24" s="232"/>
    </row>
    <row r="25" spans="1:12" ht="15" customHeight="1">
      <c r="A25" s="215" t="s">
        <v>81</v>
      </c>
      <c r="B25" s="888"/>
      <c r="C25" s="888"/>
      <c r="D25" s="935"/>
      <c r="E25" s="955"/>
      <c r="F25" s="936"/>
      <c r="G25" s="938"/>
      <c r="H25" s="963"/>
      <c r="I25" s="893"/>
      <c r="J25" s="894"/>
      <c r="K25" s="887"/>
      <c r="L25" s="232"/>
    </row>
    <row r="26" spans="1:12" ht="15" customHeight="1">
      <c r="A26" s="215" t="s">
        <v>889</v>
      </c>
      <c r="B26" s="888">
        <v>7.84</v>
      </c>
      <c r="C26" s="888">
        <v>8.49</v>
      </c>
      <c r="D26" s="935">
        <v>1.43</v>
      </c>
      <c r="E26" s="955">
        <v>22</v>
      </c>
      <c r="F26" s="936">
        <v>39</v>
      </c>
      <c r="G26" s="937">
        <v>0.36299999999999999</v>
      </c>
      <c r="H26" s="962">
        <v>42</v>
      </c>
      <c r="I26" s="893" t="s">
        <v>734</v>
      </c>
      <c r="J26" s="894"/>
      <c r="K26" s="887">
        <v>206000</v>
      </c>
      <c r="L26" s="232"/>
    </row>
    <row r="27" spans="1:12" ht="15" customHeight="1">
      <c r="A27" s="215" t="s">
        <v>81</v>
      </c>
      <c r="B27" s="888"/>
      <c r="C27" s="888"/>
      <c r="D27" s="935"/>
      <c r="E27" s="955"/>
      <c r="F27" s="936"/>
      <c r="G27" s="938"/>
      <c r="H27" s="963"/>
      <c r="I27" s="893"/>
      <c r="J27" s="894"/>
      <c r="K27" s="887"/>
      <c r="L27" s="232"/>
    </row>
    <row r="28" spans="1:12" ht="15" customHeight="1">
      <c r="A28" s="215" t="s">
        <v>890</v>
      </c>
      <c r="B28" s="888">
        <v>7.87</v>
      </c>
      <c r="C28" s="888">
        <v>9.16</v>
      </c>
      <c r="D28" s="935">
        <v>1.44</v>
      </c>
      <c r="E28" s="955">
        <v>22.3</v>
      </c>
      <c r="F28" s="936">
        <v>41</v>
      </c>
      <c r="G28" s="937">
        <v>0.36299999999999999</v>
      </c>
      <c r="H28" s="962">
        <v>42</v>
      </c>
      <c r="I28" s="893" t="s">
        <v>734</v>
      </c>
      <c r="J28" s="894"/>
      <c r="K28" s="887">
        <v>221000</v>
      </c>
      <c r="L28" s="232"/>
    </row>
    <row r="29" spans="1:12" ht="15" customHeight="1">
      <c r="A29" s="215" t="s">
        <v>81</v>
      </c>
      <c r="B29" s="888"/>
      <c r="C29" s="888"/>
      <c r="D29" s="935"/>
      <c r="E29" s="955"/>
      <c r="F29" s="936"/>
      <c r="G29" s="938"/>
      <c r="H29" s="963"/>
      <c r="I29" s="893"/>
      <c r="J29" s="894"/>
      <c r="K29" s="887"/>
      <c r="L29" s="232"/>
    </row>
    <row r="30" spans="1:12" ht="15" customHeight="1">
      <c r="A30" s="215" t="s">
        <v>891</v>
      </c>
      <c r="B30" s="888">
        <v>11.19</v>
      </c>
      <c r="C30" s="888">
        <v>10.07</v>
      </c>
      <c r="D30" s="935">
        <v>1.96</v>
      </c>
      <c r="E30" s="955">
        <v>36.6</v>
      </c>
      <c r="F30" s="936">
        <v>39</v>
      </c>
      <c r="G30" s="937">
        <v>0.36299999999999999</v>
      </c>
      <c r="H30" s="962">
        <v>44</v>
      </c>
      <c r="I30" s="893" t="s">
        <v>734</v>
      </c>
      <c r="J30" s="894"/>
      <c r="K30" s="887">
        <v>232000</v>
      </c>
      <c r="L30" s="232"/>
    </row>
    <row r="31" spans="1:12" ht="15" customHeight="1">
      <c r="A31" s="215" t="s">
        <v>81</v>
      </c>
      <c r="B31" s="888"/>
      <c r="C31" s="888"/>
      <c r="D31" s="935"/>
      <c r="E31" s="955"/>
      <c r="F31" s="936"/>
      <c r="G31" s="938"/>
      <c r="H31" s="963"/>
      <c r="I31" s="893"/>
      <c r="J31" s="894"/>
      <c r="K31" s="887"/>
      <c r="L31" s="232"/>
    </row>
    <row r="32" spans="1:12" s="226" customFormat="1" ht="27" customHeight="1">
      <c r="A32" s="884" t="s">
        <v>1108</v>
      </c>
      <c r="B32" s="885"/>
      <c r="C32" s="885"/>
      <c r="D32" s="885"/>
      <c r="E32" s="885"/>
      <c r="F32" s="885"/>
      <c r="G32" s="885"/>
      <c r="H32" s="885"/>
      <c r="I32" s="885"/>
      <c r="J32" s="885"/>
      <c r="K32" s="337"/>
      <c r="L32" s="233"/>
    </row>
    <row r="33" spans="1:12" s="111" customFormat="1" ht="33" customHeight="1">
      <c r="A33" s="862" t="s">
        <v>973</v>
      </c>
      <c r="B33" s="863"/>
      <c r="C33" s="863"/>
      <c r="D33" s="863"/>
      <c r="E33" s="863"/>
      <c r="F33" s="863"/>
      <c r="G33" s="863"/>
      <c r="H33" s="863"/>
      <c r="I33" s="242"/>
      <c r="J33" s="242"/>
      <c r="K33" s="243"/>
    </row>
    <row r="34" spans="1:12" ht="15" customHeight="1">
      <c r="A34" s="224" t="s">
        <v>892</v>
      </c>
      <c r="B34" s="227">
        <v>2.64</v>
      </c>
      <c r="C34" s="227">
        <v>3.85</v>
      </c>
      <c r="D34" s="294">
        <v>0.49</v>
      </c>
      <c r="E34" s="230">
        <v>8.6300000000000008</v>
      </c>
      <c r="F34" s="295">
        <v>33.5</v>
      </c>
      <c r="G34" s="951">
        <v>0.20700000000000002</v>
      </c>
      <c r="H34" s="898">
        <v>21.8</v>
      </c>
      <c r="I34" s="893" t="s">
        <v>734</v>
      </c>
      <c r="J34" s="894"/>
      <c r="K34" s="887">
        <v>160000</v>
      </c>
      <c r="L34" s="296"/>
    </row>
    <row r="35" spans="1:12" ht="15" customHeight="1">
      <c r="A35" s="224" t="s">
        <v>123</v>
      </c>
      <c r="B35" s="227"/>
      <c r="C35" s="227"/>
      <c r="D35" s="294"/>
      <c r="E35" s="230"/>
      <c r="F35" s="295"/>
      <c r="G35" s="952"/>
      <c r="H35" s="965"/>
      <c r="I35" s="893"/>
      <c r="J35" s="894"/>
      <c r="K35" s="887"/>
      <c r="L35" s="296"/>
    </row>
    <row r="36" spans="1:12" ht="15" customHeight="1">
      <c r="A36" s="224" t="s">
        <v>893</v>
      </c>
      <c r="B36" s="227">
        <v>3.94</v>
      </c>
      <c r="C36" s="227">
        <v>4.8600000000000003</v>
      </c>
      <c r="D36" s="294">
        <v>0.6</v>
      </c>
      <c r="E36" s="230">
        <v>23.85</v>
      </c>
      <c r="F36" s="295">
        <v>30.4</v>
      </c>
      <c r="G36" s="951">
        <v>0.28399999999999997</v>
      </c>
      <c r="H36" s="898">
        <v>28.9</v>
      </c>
      <c r="I36" s="893" t="s">
        <v>734</v>
      </c>
      <c r="J36" s="894"/>
      <c r="K36" s="887">
        <v>205000</v>
      </c>
      <c r="L36" s="296"/>
    </row>
    <row r="37" spans="1:12" ht="15" customHeight="1">
      <c r="A37" s="224" t="s">
        <v>499</v>
      </c>
      <c r="B37" s="227"/>
      <c r="C37" s="227"/>
      <c r="D37" s="294"/>
      <c r="E37" s="230"/>
      <c r="F37" s="295"/>
      <c r="G37" s="952"/>
      <c r="H37" s="965"/>
      <c r="I37" s="893"/>
      <c r="J37" s="894"/>
      <c r="K37" s="887"/>
      <c r="L37" s="296"/>
    </row>
    <row r="38" spans="1:12" ht="15" customHeight="1">
      <c r="A38" s="224" t="s">
        <v>894</v>
      </c>
      <c r="B38" s="227">
        <v>5.09</v>
      </c>
      <c r="C38" s="227">
        <v>6.49</v>
      </c>
      <c r="D38" s="294">
        <v>0.87</v>
      </c>
      <c r="E38" s="230">
        <v>38.22</v>
      </c>
      <c r="F38" s="295">
        <v>33.1</v>
      </c>
      <c r="G38" s="951">
        <v>0.28399999999999997</v>
      </c>
      <c r="H38" s="898">
        <v>28.9</v>
      </c>
      <c r="I38" s="893" t="s">
        <v>734</v>
      </c>
      <c r="J38" s="894"/>
      <c r="K38" s="887">
        <v>217000</v>
      </c>
      <c r="L38" s="296"/>
    </row>
    <row r="39" spans="1:12" ht="15" customHeight="1">
      <c r="A39" s="224" t="s">
        <v>499</v>
      </c>
      <c r="B39" s="227"/>
      <c r="C39" s="227"/>
      <c r="D39" s="294"/>
      <c r="E39" s="230"/>
      <c r="F39" s="295"/>
      <c r="G39" s="952"/>
      <c r="H39" s="965"/>
      <c r="I39" s="893"/>
      <c r="J39" s="894"/>
      <c r="K39" s="887"/>
      <c r="L39" s="296"/>
    </row>
    <row r="40" spans="1:12" ht="30" customHeight="1">
      <c r="A40" s="884" t="s">
        <v>288</v>
      </c>
      <c r="B40" s="885"/>
      <c r="C40" s="885"/>
      <c r="D40" s="885"/>
      <c r="E40" s="885"/>
      <c r="F40" s="885"/>
      <c r="G40" s="885"/>
      <c r="H40" s="885"/>
      <c r="I40" s="885"/>
      <c r="J40" s="885"/>
      <c r="K40" s="337"/>
      <c r="L40" s="233"/>
    </row>
    <row r="41" spans="1:12" s="111" customFormat="1" ht="33" customHeight="1">
      <c r="A41" s="862" t="s">
        <v>671</v>
      </c>
      <c r="B41" s="863"/>
      <c r="C41" s="863"/>
      <c r="D41" s="863"/>
      <c r="E41" s="863"/>
      <c r="F41" s="863"/>
      <c r="G41" s="863"/>
      <c r="H41" s="863"/>
      <c r="I41" s="863"/>
      <c r="J41" s="863"/>
      <c r="K41" s="863"/>
    </row>
    <row r="42" spans="1:12" ht="15" customHeight="1">
      <c r="A42" s="215" t="s">
        <v>651</v>
      </c>
      <c r="B42" s="227">
        <v>2.7</v>
      </c>
      <c r="C42" s="227">
        <v>2.94</v>
      </c>
      <c r="D42" s="294">
        <v>0.48</v>
      </c>
      <c r="E42" s="227">
        <v>31.61</v>
      </c>
      <c r="F42" s="295">
        <v>27</v>
      </c>
      <c r="G42" s="228">
        <v>0.125</v>
      </c>
      <c r="H42" s="227">
        <v>17.3</v>
      </c>
      <c r="I42" s="229" t="s">
        <v>734</v>
      </c>
      <c r="J42" s="56"/>
      <c r="K42" s="57">
        <v>140000</v>
      </c>
      <c r="L42" s="232"/>
    </row>
    <row r="43" spans="1:12" ht="15" customHeight="1">
      <c r="A43" s="215" t="s">
        <v>652</v>
      </c>
      <c r="B43" s="227">
        <v>2.91</v>
      </c>
      <c r="C43" s="227">
        <v>3.23</v>
      </c>
      <c r="D43" s="294">
        <v>0.51</v>
      </c>
      <c r="E43" s="227">
        <v>37.200000000000003</v>
      </c>
      <c r="F43" s="295">
        <v>23</v>
      </c>
      <c r="G43" s="228">
        <v>0.125</v>
      </c>
      <c r="H43" s="227">
        <v>17.600000000000001</v>
      </c>
      <c r="I43" s="229" t="s">
        <v>734</v>
      </c>
      <c r="J43" s="56"/>
      <c r="K43" s="57">
        <v>144000</v>
      </c>
      <c r="L43" s="232"/>
    </row>
    <row r="44" spans="1:12" ht="15" customHeight="1">
      <c r="A44" s="215" t="s">
        <v>653</v>
      </c>
      <c r="B44" s="227">
        <v>3.81</v>
      </c>
      <c r="C44" s="227">
        <v>4.3</v>
      </c>
      <c r="D44" s="294">
        <v>0.67</v>
      </c>
      <c r="E44" s="227">
        <v>56.8</v>
      </c>
      <c r="F44" s="295">
        <v>35</v>
      </c>
      <c r="G44" s="228">
        <v>0.125</v>
      </c>
      <c r="H44" s="227">
        <v>16.3</v>
      </c>
      <c r="I44" s="229" t="s">
        <v>734</v>
      </c>
      <c r="J44" s="56"/>
      <c r="K44" s="57">
        <v>148000</v>
      </c>
      <c r="L44" s="232"/>
    </row>
    <row r="45" spans="1:12" ht="15" customHeight="1">
      <c r="A45" s="215" t="s">
        <v>654</v>
      </c>
      <c r="B45" s="227">
        <v>4.47</v>
      </c>
      <c r="C45" s="227">
        <v>4.84</v>
      </c>
      <c r="D45" s="294">
        <v>0.77</v>
      </c>
      <c r="E45" s="227">
        <v>41.2</v>
      </c>
      <c r="F45" s="295">
        <v>30</v>
      </c>
      <c r="G45" s="228">
        <v>0.154</v>
      </c>
      <c r="H45" s="227">
        <v>19</v>
      </c>
      <c r="I45" s="229" t="s">
        <v>734</v>
      </c>
      <c r="J45" s="56"/>
      <c r="K45" s="57">
        <v>160000</v>
      </c>
      <c r="L45" s="232"/>
    </row>
    <row r="46" spans="1:12" ht="15" customHeight="1">
      <c r="A46" s="215" t="s">
        <v>655</v>
      </c>
      <c r="B46" s="227">
        <v>4.87</v>
      </c>
      <c r="C46" s="227">
        <v>5.26</v>
      </c>
      <c r="D46" s="294">
        <v>0.85</v>
      </c>
      <c r="E46" s="227">
        <v>50.7</v>
      </c>
      <c r="F46" s="295">
        <v>35</v>
      </c>
      <c r="G46" s="228">
        <v>0.154</v>
      </c>
      <c r="H46" s="227">
        <v>18.600000000000001</v>
      </c>
      <c r="I46" s="229" t="s">
        <v>734</v>
      </c>
      <c r="J46" s="56"/>
      <c r="K46" s="57">
        <v>164000</v>
      </c>
      <c r="L46" s="232"/>
    </row>
    <row r="47" spans="1:12" s="19" customFormat="1" ht="5.25" customHeight="1">
      <c r="A47" s="63"/>
      <c r="B47" s="64"/>
      <c r="C47" s="65"/>
      <c r="D47" s="66"/>
      <c r="E47" s="67"/>
      <c r="F47" s="66"/>
      <c r="G47" s="68"/>
      <c r="H47" s="69"/>
      <c r="I47" s="70"/>
      <c r="J47" s="70"/>
      <c r="K47" s="70"/>
    </row>
    <row r="48" spans="1:12" ht="32.4" customHeight="1">
      <c r="A48" s="914" t="s">
        <v>64</v>
      </c>
      <c r="B48" s="914" t="s">
        <v>130</v>
      </c>
      <c r="C48" s="914"/>
      <c r="D48" s="234" t="s">
        <v>71</v>
      </c>
      <c r="E48" s="914" t="s">
        <v>135</v>
      </c>
      <c r="F48" s="914" t="s">
        <v>161</v>
      </c>
      <c r="G48" s="855" t="s">
        <v>2135</v>
      </c>
      <c r="H48" s="853" t="s">
        <v>1947</v>
      </c>
      <c r="I48" s="949" t="s">
        <v>1</v>
      </c>
      <c r="J48" s="849" t="s">
        <v>58</v>
      </c>
      <c r="K48" s="850" t="s">
        <v>984</v>
      </c>
      <c r="L48" s="290"/>
    </row>
    <row r="49" spans="1:12" ht="16.5" customHeight="1">
      <c r="A49" s="914"/>
      <c r="B49" s="234" t="s">
        <v>75</v>
      </c>
      <c r="C49" s="234" t="s">
        <v>76</v>
      </c>
      <c r="D49" s="234" t="s">
        <v>77</v>
      </c>
      <c r="E49" s="914"/>
      <c r="F49" s="914"/>
      <c r="G49" s="882"/>
      <c r="H49" s="879"/>
      <c r="I49" s="950"/>
      <c r="J49" s="849"/>
      <c r="K49" s="850"/>
      <c r="L49" s="290"/>
    </row>
    <row r="50" spans="1:12" s="111" customFormat="1" ht="33" customHeight="1">
      <c r="A50" s="862" t="s">
        <v>895</v>
      </c>
      <c r="B50" s="863"/>
      <c r="C50" s="863"/>
      <c r="D50" s="863"/>
      <c r="E50" s="863"/>
      <c r="F50" s="863"/>
      <c r="G50" s="863"/>
      <c r="H50" s="863"/>
      <c r="I50" s="863"/>
      <c r="J50" s="863"/>
      <c r="K50" s="883"/>
    </row>
    <row r="51" spans="1:12" ht="15" customHeight="1">
      <c r="A51" s="297" t="s">
        <v>896</v>
      </c>
      <c r="B51" s="227">
        <v>2.02</v>
      </c>
      <c r="C51" s="227">
        <v>2.57</v>
      </c>
      <c r="D51" s="294">
        <v>0.37</v>
      </c>
      <c r="E51" s="295">
        <v>439</v>
      </c>
      <c r="F51" s="295">
        <v>24</v>
      </c>
      <c r="G51" s="228">
        <v>0.113</v>
      </c>
      <c r="H51" s="227">
        <v>19</v>
      </c>
      <c r="I51" s="229" t="s">
        <v>734</v>
      </c>
      <c r="J51" s="298"/>
      <c r="K51" s="57">
        <v>89000</v>
      </c>
      <c r="L51" s="292"/>
    </row>
    <row r="52" spans="1:12" ht="15" customHeight="1">
      <c r="A52" s="297" t="s">
        <v>897</v>
      </c>
      <c r="B52" s="227">
        <v>2.82</v>
      </c>
      <c r="C52" s="227">
        <v>3.56</v>
      </c>
      <c r="D52" s="294">
        <v>0.51</v>
      </c>
      <c r="E52" s="295">
        <v>615</v>
      </c>
      <c r="F52" s="295">
        <v>26.7</v>
      </c>
      <c r="G52" s="228">
        <v>0.127</v>
      </c>
      <c r="H52" s="227">
        <v>21.4</v>
      </c>
      <c r="I52" s="229" t="s">
        <v>734</v>
      </c>
      <c r="J52" s="298"/>
      <c r="K52" s="57">
        <v>100000</v>
      </c>
      <c r="L52" s="292"/>
    </row>
    <row r="53" spans="1:12" ht="15" customHeight="1">
      <c r="A53" s="297" t="s">
        <v>898</v>
      </c>
      <c r="B53" s="227">
        <v>3.3</v>
      </c>
      <c r="C53" s="227">
        <v>4.1900000000000004</v>
      </c>
      <c r="D53" s="294">
        <v>0.59</v>
      </c>
      <c r="E53" s="295">
        <v>792</v>
      </c>
      <c r="F53" s="295">
        <v>26.8</v>
      </c>
      <c r="G53" s="228">
        <v>0.14199999999999999</v>
      </c>
      <c r="H53" s="227">
        <v>23.2</v>
      </c>
      <c r="I53" s="229" t="s">
        <v>734</v>
      </c>
      <c r="J53" s="298"/>
      <c r="K53" s="57">
        <v>104000</v>
      </c>
      <c r="L53" s="292"/>
    </row>
    <row r="54" spans="1:12" ht="15" customHeight="1">
      <c r="A54" s="297" t="s">
        <v>899</v>
      </c>
      <c r="B54" s="227">
        <v>3.83</v>
      </c>
      <c r="C54" s="227">
        <v>4.84</v>
      </c>
      <c r="D54" s="294">
        <v>0.68</v>
      </c>
      <c r="E54" s="295">
        <v>887</v>
      </c>
      <c r="F54" s="295">
        <v>29.4</v>
      </c>
      <c r="G54" s="228">
        <v>0.14199999999999999</v>
      </c>
      <c r="H54" s="227">
        <v>23.2</v>
      </c>
      <c r="I54" s="229" t="s">
        <v>734</v>
      </c>
      <c r="J54" s="298"/>
      <c r="K54" s="57">
        <v>108000</v>
      </c>
      <c r="L54" s="292"/>
    </row>
    <row r="55" spans="1:12" ht="15" customHeight="1">
      <c r="A55" s="297" t="s">
        <v>900</v>
      </c>
      <c r="B55" s="227">
        <v>4.78</v>
      </c>
      <c r="C55" s="227">
        <v>6.25</v>
      </c>
      <c r="D55" s="294">
        <v>0.85</v>
      </c>
      <c r="E55" s="295">
        <v>1081</v>
      </c>
      <c r="F55" s="295">
        <v>29.9</v>
      </c>
      <c r="G55" s="228">
        <v>0.17299999999999999</v>
      </c>
      <c r="H55" s="227">
        <v>26</v>
      </c>
      <c r="I55" s="229" t="s">
        <v>734</v>
      </c>
      <c r="J55" s="298"/>
      <c r="K55" s="57">
        <v>113000</v>
      </c>
      <c r="L55" s="292"/>
    </row>
    <row r="56" spans="1:12" ht="15" customHeight="1">
      <c r="A56" s="297" t="s">
        <v>901</v>
      </c>
      <c r="B56" s="227">
        <v>6.7</v>
      </c>
      <c r="C56" s="227">
        <v>8.39</v>
      </c>
      <c r="D56" s="294">
        <v>1.19</v>
      </c>
      <c r="E56" s="295">
        <v>1492</v>
      </c>
      <c r="F56" s="295">
        <v>31.1</v>
      </c>
      <c r="G56" s="228">
        <v>0.216</v>
      </c>
      <c r="H56" s="227">
        <v>35.799999999999997</v>
      </c>
      <c r="I56" s="229" t="s">
        <v>734</v>
      </c>
      <c r="J56" s="298"/>
      <c r="K56" s="57">
        <v>164000</v>
      </c>
      <c r="L56" s="292"/>
    </row>
    <row r="57" spans="1:12" ht="15" customHeight="1">
      <c r="A57" s="297" t="s">
        <v>902</v>
      </c>
      <c r="B57" s="227">
        <v>7.92</v>
      </c>
      <c r="C57" s="227">
        <v>9.27</v>
      </c>
      <c r="D57" s="294">
        <v>1.43</v>
      </c>
      <c r="E57" s="295">
        <v>1824</v>
      </c>
      <c r="F57" s="295">
        <v>33</v>
      </c>
      <c r="G57" s="228">
        <v>0.23100000000000001</v>
      </c>
      <c r="H57" s="227">
        <v>37.200000000000003</v>
      </c>
      <c r="I57" s="229" t="s">
        <v>734</v>
      </c>
      <c r="J57" s="298"/>
      <c r="K57" s="57">
        <v>169000</v>
      </c>
      <c r="L57" s="233"/>
    </row>
    <row r="58" spans="1:12" ht="15" customHeight="1">
      <c r="A58" s="297" t="s">
        <v>903</v>
      </c>
      <c r="B58" s="227">
        <v>9.83</v>
      </c>
      <c r="C58" s="227">
        <v>12.58</v>
      </c>
      <c r="D58" s="294">
        <v>1.74</v>
      </c>
      <c r="E58" s="295">
        <v>2327</v>
      </c>
      <c r="F58" s="295">
        <v>33.799999999999997</v>
      </c>
      <c r="G58" s="228">
        <v>0.27200000000000002</v>
      </c>
      <c r="H58" s="227">
        <v>42.8</v>
      </c>
      <c r="I58" s="229" t="s">
        <v>734</v>
      </c>
      <c r="J58" s="298"/>
      <c r="K58" s="57">
        <v>187000</v>
      </c>
      <c r="L58" s="233"/>
    </row>
    <row r="59" spans="1:12" ht="26.1" customHeight="1">
      <c r="A59" s="884" t="s">
        <v>290</v>
      </c>
      <c r="B59" s="885"/>
      <c r="C59" s="885"/>
      <c r="D59" s="885"/>
      <c r="E59" s="885"/>
      <c r="F59" s="885"/>
      <c r="G59" s="885"/>
      <c r="H59" s="885"/>
      <c r="I59" s="885"/>
      <c r="J59" s="885"/>
      <c r="K59" s="337"/>
      <c r="L59" s="233"/>
    </row>
    <row r="60" spans="1:12" s="111" customFormat="1" ht="33" customHeight="1">
      <c r="A60" s="862" t="s">
        <v>1517</v>
      </c>
      <c r="B60" s="863"/>
      <c r="C60" s="863"/>
      <c r="D60" s="863"/>
      <c r="E60" s="863"/>
      <c r="F60" s="863"/>
      <c r="G60" s="863"/>
      <c r="H60" s="863"/>
      <c r="I60" s="863"/>
      <c r="J60" s="863"/>
      <c r="K60" s="883"/>
    </row>
    <row r="61" spans="1:12" ht="15" customHeight="1">
      <c r="A61" s="297" t="s">
        <v>1507</v>
      </c>
      <c r="B61" s="227">
        <v>2.4500000000000002</v>
      </c>
      <c r="C61" s="227">
        <v>2.68</v>
      </c>
      <c r="D61" s="294">
        <v>0.41</v>
      </c>
      <c r="E61" s="295">
        <v>17</v>
      </c>
      <c r="F61" s="295">
        <v>25</v>
      </c>
      <c r="G61" s="228">
        <v>9.8000000000000004E-2</v>
      </c>
      <c r="H61" s="227">
        <v>16</v>
      </c>
      <c r="I61" s="229" t="s">
        <v>734</v>
      </c>
      <c r="J61" s="298"/>
      <c r="K61" s="57">
        <v>94000</v>
      </c>
      <c r="L61" s="292"/>
    </row>
    <row r="62" spans="1:12" ht="15" customHeight="1">
      <c r="A62" s="297" t="s">
        <v>1508</v>
      </c>
      <c r="B62" s="227">
        <v>3.35</v>
      </c>
      <c r="C62" s="227">
        <v>3.95</v>
      </c>
      <c r="D62" s="294">
        <v>0.59</v>
      </c>
      <c r="E62" s="295">
        <v>23</v>
      </c>
      <c r="F62" s="295">
        <v>22.5</v>
      </c>
      <c r="G62" s="228">
        <v>0.11799999999999999</v>
      </c>
      <c r="H62" s="227">
        <v>19.5</v>
      </c>
      <c r="I62" s="229" t="s">
        <v>734</v>
      </c>
      <c r="J62" s="298"/>
      <c r="K62" s="57">
        <v>106000</v>
      </c>
      <c r="L62" s="292"/>
    </row>
    <row r="63" spans="1:12" ht="15" customHeight="1">
      <c r="A63" s="297" t="s">
        <v>1509</v>
      </c>
      <c r="B63" s="227">
        <v>4.25</v>
      </c>
      <c r="C63" s="227">
        <v>5</v>
      </c>
      <c r="D63" s="294">
        <v>0.76</v>
      </c>
      <c r="E63" s="295">
        <v>19</v>
      </c>
      <c r="F63" s="295">
        <v>30</v>
      </c>
      <c r="G63" s="228">
        <v>0.13700000000000001</v>
      </c>
      <c r="H63" s="227">
        <v>22.2</v>
      </c>
      <c r="I63" s="229" t="s">
        <v>734</v>
      </c>
      <c r="J63" s="298"/>
      <c r="K63" s="57">
        <v>113000</v>
      </c>
      <c r="L63" s="292"/>
    </row>
    <row r="64" spans="1:12" ht="15" customHeight="1">
      <c r="A64" s="297" t="s">
        <v>1510</v>
      </c>
      <c r="B64" s="227">
        <v>4.55</v>
      </c>
      <c r="C64" s="227">
        <v>5.5</v>
      </c>
      <c r="D64" s="294">
        <v>0.8</v>
      </c>
      <c r="E64" s="295">
        <v>23</v>
      </c>
      <c r="F64" s="295">
        <v>31</v>
      </c>
      <c r="G64" s="228">
        <v>3.9E-2</v>
      </c>
      <c r="H64" s="227">
        <v>22.2</v>
      </c>
      <c r="I64" s="229" t="s">
        <v>734</v>
      </c>
      <c r="J64" s="298"/>
      <c r="K64" s="57">
        <v>116000</v>
      </c>
      <c r="L64" s="292"/>
    </row>
    <row r="65" spans="1:12" ht="15" customHeight="1">
      <c r="A65" s="297" t="s">
        <v>1511</v>
      </c>
      <c r="B65" s="227">
        <v>5.85</v>
      </c>
      <c r="C65" s="227">
        <v>6.9</v>
      </c>
      <c r="D65" s="294">
        <v>1</v>
      </c>
      <c r="E65" s="295">
        <v>34</v>
      </c>
      <c r="F65" s="295">
        <v>34</v>
      </c>
      <c r="G65" s="228">
        <v>0.151</v>
      </c>
      <c r="H65" s="227">
        <v>24.5</v>
      </c>
      <c r="I65" s="229" t="s">
        <v>734</v>
      </c>
      <c r="J65" s="298"/>
      <c r="K65" s="57">
        <v>121000</v>
      </c>
      <c r="L65" s="292"/>
    </row>
    <row r="66" spans="1:12" ht="15" customHeight="1">
      <c r="A66" s="297" t="s">
        <v>1512</v>
      </c>
      <c r="B66" s="227">
        <v>6.5</v>
      </c>
      <c r="C66" s="227">
        <v>7.6</v>
      </c>
      <c r="D66" s="294">
        <v>1.19</v>
      </c>
      <c r="E66" s="295">
        <v>22</v>
      </c>
      <c r="F66" s="295">
        <v>40</v>
      </c>
      <c r="G66" s="228">
        <v>0.17499999999999999</v>
      </c>
      <c r="H66" s="227">
        <v>26.8</v>
      </c>
      <c r="I66" s="229" t="s">
        <v>734</v>
      </c>
      <c r="J66" s="298"/>
      <c r="K66" s="57">
        <v>148000</v>
      </c>
      <c r="L66" s="292"/>
    </row>
    <row r="67" spans="1:12" ht="15" customHeight="1">
      <c r="A67" s="297" t="s">
        <v>1513</v>
      </c>
      <c r="B67" s="227">
        <v>8.02</v>
      </c>
      <c r="C67" s="227">
        <v>9.4</v>
      </c>
      <c r="D67" s="294">
        <v>1.36</v>
      </c>
      <c r="E67" s="295">
        <v>32</v>
      </c>
      <c r="F67" s="295">
        <v>36</v>
      </c>
      <c r="G67" s="228">
        <v>0.20200000000000001</v>
      </c>
      <c r="H67" s="227">
        <v>30.7</v>
      </c>
      <c r="I67" s="229" t="s">
        <v>734</v>
      </c>
      <c r="J67" s="298"/>
      <c r="K67" s="57">
        <v>177000</v>
      </c>
      <c r="L67" s="292"/>
    </row>
    <row r="68" spans="1:12" ht="15" customHeight="1">
      <c r="A68" s="297" t="s">
        <v>1514</v>
      </c>
      <c r="B68" s="227">
        <v>9.0500000000000007</v>
      </c>
      <c r="C68" s="227">
        <v>11</v>
      </c>
      <c r="D68" s="294">
        <v>1.58</v>
      </c>
      <c r="E68" s="295">
        <v>32</v>
      </c>
      <c r="F68" s="295">
        <v>34</v>
      </c>
      <c r="G68" s="228">
        <v>0.20200000000000001</v>
      </c>
      <c r="H68" s="227">
        <v>30.7</v>
      </c>
      <c r="I68" s="229" t="s">
        <v>734</v>
      </c>
      <c r="J68" s="298"/>
      <c r="K68" s="57">
        <v>184000</v>
      </c>
      <c r="L68" s="292"/>
    </row>
    <row r="69" spans="1:12" ht="15" customHeight="1">
      <c r="A69" s="297" t="s">
        <v>1515</v>
      </c>
      <c r="B69" s="227">
        <v>10.08</v>
      </c>
      <c r="C69" s="227">
        <v>11.83</v>
      </c>
      <c r="D69" s="294">
        <v>1.69</v>
      </c>
      <c r="E69" s="295">
        <v>27</v>
      </c>
      <c r="F69" s="295">
        <v>33.5</v>
      </c>
      <c r="G69" s="228">
        <v>0.24299999999999999</v>
      </c>
      <c r="H69" s="227">
        <v>38.299999999999997</v>
      </c>
      <c r="I69" s="229" t="s">
        <v>734</v>
      </c>
      <c r="J69" s="298"/>
      <c r="K69" s="57">
        <v>206000</v>
      </c>
      <c r="L69" s="233"/>
    </row>
    <row r="70" spans="1:12" ht="15" customHeight="1">
      <c r="A70" s="297" t="s">
        <v>1516</v>
      </c>
      <c r="B70" s="227">
        <v>11.11</v>
      </c>
      <c r="C70" s="227">
        <v>12.67</v>
      </c>
      <c r="D70" s="294">
        <v>2.02</v>
      </c>
      <c r="E70" s="295">
        <v>33</v>
      </c>
      <c r="F70" s="295">
        <v>46.5</v>
      </c>
      <c r="G70" s="228">
        <v>0.27600000000000002</v>
      </c>
      <c r="H70" s="227">
        <v>41.5</v>
      </c>
      <c r="I70" s="229" t="s">
        <v>734</v>
      </c>
      <c r="J70" s="298"/>
      <c r="K70" s="57">
        <v>230000</v>
      </c>
      <c r="L70" s="233"/>
    </row>
    <row r="71" spans="1:12" s="111" customFormat="1" ht="33" customHeight="1">
      <c r="A71" s="862" t="s">
        <v>656</v>
      </c>
      <c r="B71" s="863"/>
      <c r="C71" s="863"/>
      <c r="D71" s="863"/>
      <c r="E71" s="863"/>
      <c r="F71" s="863"/>
      <c r="G71" s="863"/>
      <c r="H71" s="863"/>
      <c r="I71" s="863"/>
      <c r="J71" s="863"/>
      <c r="K71" s="883"/>
    </row>
    <row r="72" spans="1:12" ht="15" customHeight="1">
      <c r="A72" s="215" t="s">
        <v>929</v>
      </c>
      <c r="B72" s="227">
        <v>1.44</v>
      </c>
      <c r="C72" s="227">
        <v>1.5</v>
      </c>
      <c r="D72" s="294">
        <v>0.25</v>
      </c>
      <c r="E72" s="295">
        <v>13.4</v>
      </c>
      <c r="F72" s="295">
        <v>34</v>
      </c>
      <c r="G72" s="228">
        <v>0.16</v>
      </c>
      <c r="H72" s="227">
        <v>23.5</v>
      </c>
      <c r="I72" s="229" t="s">
        <v>734</v>
      </c>
      <c r="J72" s="56"/>
      <c r="K72" s="57">
        <v>114000</v>
      </c>
      <c r="L72" s="232"/>
    </row>
    <row r="73" spans="1:12" ht="15" customHeight="1">
      <c r="A73" s="215" t="s">
        <v>930</v>
      </c>
      <c r="B73" s="227">
        <v>2.23</v>
      </c>
      <c r="C73" s="227">
        <v>2.4700000000000002</v>
      </c>
      <c r="D73" s="294">
        <v>0.38</v>
      </c>
      <c r="E73" s="295">
        <v>12.7</v>
      </c>
      <c r="F73" s="295">
        <v>27</v>
      </c>
      <c r="G73" s="228">
        <v>0.20100000000000001</v>
      </c>
      <c r="H73" s="227">
        <v>27.5</v>
      </c>
      <c r="I73" s="229" t="s">
        <v>734</v>
      </c>
      <c r="J73" s="56"/>
      <c r="K73" s="57">
        <v>125000</v>
      </c>
      <c r="L73" s="232"/>
    </row>
    <row r="74" spans="1:12" ht="15" customHeight="1">
      <c r="A74" s="215" t="s">
        <v>931</v>
      </c>
      <c r="B74" s="227">
        <v>3.41</v>
      </c>
      <c r="C74" s="227">
        <v>3.7</v>
      </c>
      <c r="D74" s="294">
        <v>0.57999999999999996</v>
      </c>
      <c r="E74" s="295">
        <v>33.4</v>
      </c>
      <c r="F74" s="295">
        <v>37</v>
      </c>
      <c r="G74" s="228">
        <v>0.24</v>
      </c>
      <c r="H74" s="227">
        <v>32.5</v>
      </c>
      <c r="I74" s="229" t="s">
        <v>734</v>
      </c>
      <c r="J74" s="56"/>
      <c r="K74" s="57">
        <v>138000</v>
      </c>
      <c r="L74" s="232"/>
    </row>
    <row r="75" spans="1:12" ht="15" customHeight="1">
      <c r="A75" s="215" t="s">
        <v>932</v>
      </c>
      <c r="B75" s="227">
        <v>4.25</v>
      </c>
      <c r="C75" s="227">
        <v>4.6399999999999997</v>
      </c>
      <c r="D75" s="294">
        <v>0.73</v>
      </c>
      <c r="E75" s="295">
        <v>53.5</v>
      </c>
      <c r="F75" s="295">
        <v>43</v>
      </c>
      <c r="G75" s="228">
        <v>0.24</v>
      </c>
      <c r="H75" s="227">
        <v>32.5</v>
      </c>
      <c r="I75" s="229" t="s">
        <v>734</v>
      </c>
      <c r="J75" s="56"/>
      <c r="K75" s="57">
        <v>145000</v>
      </c>
      <c r="L75" s="232"/>
    </row>
    <row r="76" spans="1:12" ht="15" customHeight="1">
      <c r="A76" s="215" t="s">
        <v>933</v>
      </c>
      <c r="B76" s="227">
        <v>4.9400000000000004</v>
      </c>
      <c r="C76" s="227">
        <v>5.29</v>
      </c>
      <c r="D76" s="294">
        <v>0.85</v>
      </c>
      <c r="E76" s="295">
        <v>44.7</v>
      </c>
      <c r="F76" s="295">
        <v>45</v>
      </c>
      <c r="G76" s="228">
        <v>0.26200000000000001</v>
      </c>
      <c r="H76" s="227">
        <v>36</v>
      </c>
      <c r="I76" s="229" t="s">
        <v>734</v>
      </c>
      <c r="J76" s="56"/>
      <c r="K76" s="57">
        <v>158000</v>
      </c>
      <c r="L76" s="232"/>
    </row>
    <row r="77" spans="1:12" ht="15" customHeight="1">
      <c r="A77" s="215" t="s">
        <v>934</v>
      </c>
      <c r="B77" s="227">
        <v>6.21</v>
      </c>
      <c r="C77" s="227">
        <v>6.85</v>
      </c>
      <c r="D77" s="294">
        <v>1.06</v>
      </c>
      <c r="E77" s="295">
        <v>37.299999999999997</v>
      </c>
      <c r="F77" s="295">
        <v>49</v>
      </c>
      <c r="G77" s="228">
        <v>0.26200000000000001</v>
      </c>
      <c r="H77" s="227">
        <v>41</v>
      </c>
      <c r="I77" s="229" t="s">
        <v>734</v>
      </c>
      <c r="J77" s="56"/>
      <c r="K77" s="57">
        <v>176000</v>
      </c>
      <c r="L77" s="232"/>
    </row>
    <row r="78" spans="1:12" ht="15" customHeight="1">
      <c r="A78" s="215" t="s">
        <v>935</v>
      </c>
      <c r="B78" s="227">
        <v>1.87</v>
      </c>
      <c r="C78" s="227">
        <v>1.97</v>
      </c>
      <c r="D78" s="294">
        <v>0.32</v>
      </c>
      <c r="E78" s="295">
        <v>26.1</v>
      </c>
      <c r="F78" s="295">
        <v>39</v>
      </c>
      <c r="G78" s="228">
        <v>0.16</v>
      </c>
      <c r="H78" s="227">
        <v>24</v>
      </c>
      <c r="I78" s="229" t="s">
        <v>734</v>
      </c>
      <c r="J78" s="56"/>
      <c r="K78" s="57">
        <v>120000</v>
      </c>
      <c r="L78" s="232"/>
    </row>
    <row r="79" spans="1:12" ht="15" customHeight="1">
      <c r="A79" s="215" t="s">
        <v>936</v>
      </c>
      <c r="B79" s="227">
        <v>2.5499999999999998</v>
      </c>
      <c r="C79" s="227">
        <v>2.63</v>
      </c>
      <c r="D79" s="294">
        <v>0.44</v>
      </c>
      <c r="E79" s="295">
        <v>23.2</v>
      </c>
      <c r="F79" s="295">
        <v>30</v>
      </c>
      <c r="G79" s="228">
        <v>0.20100000000000001</v>
      </c>
      <c r="H79" s="227">
        <v>28</v>
      </c>
      <c r="I79" s="229" t="s">
        <v>734</v>
      </c>
      <c r="J79" s="56"/>
      <c r="K79" s="57">
        <v>131000</v>
      </c>
      <c r="L79" s="232"/>
    </row>
    <row r="80" spans="1:12" ht="15" customHeight="1">
      <c r="A80" s="215" t="s">
        <v>937</v>
      </c>
      <c r="B80" s="227">
        <v>3.8</v>
      </c>
      <c r="C80" s="227">
        <v>3.9</v>
      </c>
      <c r="D80" s="294">
        <v>0.65</v>
      </c>
      <c r="E80" s="295">
        <v>36.5</v>
      </c>
      <c r="F80" s="295">
        <v>37</v>
      </c>
      <c r="G80" s="228">
        <v>0.24</v>
      </c>
      <c r="H80" s="227">
        <v>33.5</v>
      </c>
      <c r="I80" s="229" t="s">
        <v>734</v>
      </c>
      <c r="J80" s="56"/>
      <c r="K80" s="57">
        <v>145000</v>
      </c>
      <c r="L80" s="232"/>
    </row>
    <row r="81" spans="1:12" ht="15" customHeight="1">
      <c r="A81" s="215" t="s">
        <v>938</v>
      </c>
      <c r="B81" s="227">
        <v>4.7300000000000004</v>
      </c>
      <c r="C81" s="227">
        <v>5.12</v>
      </c>
      <c r="D81" s="294">
        <v>0.81</v>
      </c>
      <c r="E81" s="295">
        <v>53</v>
      </c>
      <c r="F81" s="295">
        <v>43</v>
      </c>
      <c r="G81" s="228">
        <v>0.24</v>
      </c>
      <c r="H81" s="227">
        <v>33.5</v>
      </c>
      <c r="I81" s="229" t="s">
        <v>734</v>
      </c>
      <c r="J81" s="56"/>
      <c r="K81" s="57">
        <v>155000</v>
      </c>
      <c r="L81" s="232"/>
    </row>
    <row r="82" spans="1:12" ht="15" customHeight="1">
      <c r="A82" s="215" t="s">
        <v>939</v>
      </c>
      <c r="B82" s="227">
        <v>5.6</v>
      </c>
      <c r="C82" s="227">
        <v>6.22</v>
      </c>
      <c r="D82" s="294">
        <v>0.96</v>
      </c>
      <c r="E82" s="295">
        <v>28.9</v>
      </c>
      <c r="F82" s="295">
        <v>46</v>
      </c>
      <c r="G82" s="228">
        <v>0.26200000000000001</v>
      </c>
      <c r="H82" s="227">
        <v>37</v>
      </c>
      <c r="I82" s="229" t="s">
        <v>734</v>
      </c>
      <c r="J82" s="56"/>
      <c r="K82" s="57">
        <v>166000</v>
      </c>
      <c r="L82" s="232"/>
    </row>
    <row r="83" spans="1:12" ht="15" customHeight="1">
      <c r="A83" s="215" t="s">
        <v>940</v>
      </c>
      <c r="B83" s="227">
        <v>7.3</v>
      </c>
      <c r="C83" s="227">
        <v>7.7</v>
      </c>
      <c r="D83" s="294">
        <v>1.25</v>
      </c>
      <c r="E83" s="295">
        <v>63</v>
      </c>
      <c r="F83" s="295">
        <v>49</v>
      </c>
      <c r="G83" s="228">
        <v>0.26200000000000001</v>
      </c>
      <c r="H83" s="227">
        <v>42.5</v>
      </c>
      <c r="I83" s="229" t="s">
        <v>734</v>
      </c>
      <c r="J83" s="56"/>
      <c r="K83" s="57">
        <v>189000</v>
      </c>
      <c r="L83" s="232"/>
    </row>
    <row r="84" spans="1:12" ht="27" customHeight="1">
      <c r="A84" s="884" t="s">
        <v>525</v>
      </c>
      <c r="B84" s="885"/>
      <c r="C84" s="885"/>
      <c r="D84" s="885"/>
      <c r="E84" s="885"/>
      <c r="F84" s="885"/>
      <c r="G84" s="885"/>
      <c r="H84" s="885"/>
      <c r="I84" s="885"/>
      <c r="J84" s="885"/>
      <c r="K84" s="303"/>
      <c r="L84" s="232"/>
    </row>
    <row r="85" spans="1:12" s="111" customFormat="1" ht="33" customHeight="1">
      <c r="A85" s="862" t="s">
        <v>524</v>
      </c>
      <c r="B85" s="863"/>
      <c r="C85" s="863"/>
      <c r="D85" s="863"/>
      <c r="E85" s="863"/>
      <c r="F85" s="863"/>
      <c r="G85" s="863"/>
      <c r="H85" s="863"/>
      <c r="I85" s="863"/>
      <c r="J85" s="863"/>
      <c r="K85" s="883"/>
    </row>
    <row r="86" spans="1:12" ht="15" customHeight="1">
      <c r="A86" s="215" t="s">
        <v>904</v>
      </c>
      <c r="B86" s="227">
        <v>1.5</v>
      </c>
      <c r="C86" s="227">
        <v>1.57</v>
      </c>
      <c r="D86" s="294">
        <v>0.26</v>
      </c>
      <c r="E86" s="295">
        <v>13.9</v>
      </c>
      <c r="F86" s="295">
        <v>34</v>
      </c>
      <c r="G86" s="228">
        <v>0.16</v>
      </c>
      <c r="H86" s="227">
        <v>23.5</v>
      </c>
      <c r="I86" s="229" t="s">
        <v>734</v>
      </c>
      <c r="J86" s="56"/>
      <c r="K86" s="57">
        <v>114000</v>
      </c>
      <c r="L86" s="232"/>
    </row>
    <row r="87" spans="1:12" ht="15" customHeight="1">
      <c r="A87" s="215" t="s">
        <v>905</v>
      </c>
      <c r="B87" s="227">
        <v>2.35</v>
      </c>
      <c r="C87" s="227">
        <v>2.6</v>
      </c>
      <c r="D87" s="294">
        <v>0.4</v>
      </c>
      <c r="E87" s="295">
        <v>13.3</v>
      </c>
      <c r="F87" s="295">
        <v>29</v>
      </c>
      <c r="G87" s="228">
        <v>0.20100000000000001</v>
      </c>
      <c r="H87" s="227">
        <v>27.5</v>
      </c>
      <c r="I87" s="229" t="s">
        <v>734</v>
      </c>
      <c r="J87" s="56"/>
      <c r="K87" s="57">
        <v>125000</v>
      </c>
      <c r="L87" s="232"/>
    </row>
    <row r="88" spans="1:12" ht="15" customHeight="1">
      <c r="A88" s="215" t="s">
        <v>906</v>
      </c>
      <c r="B88" s="227">
        <v>3.5</v>
      </c>
      <c r="C88" s="227">
        <v>3.8</v>
      </c>
      <c r="D88" s="294">
        <v>0.6</v>
      </c>
      <c r="E88" s="295">
        <v>34.1</v>
      </c>
      <c r="F88" s="295">
        <v>36</v>
      </c>
      <c r="G88" s="228">
        <v>0.24</v>
      </c>
      <c r="H88" s="227">
        <v>32.5</v>
      </c>
      <c r="I88" s="229" t="s">
        <v>734</v>
      </c>
      <c r="J88" s="56"/>
      <c r="K88" s="57">
        <v>138000</v>
      </c>
      <c r="L88" s="232"/>
    </row>
    <row r="89" spans="1:12" ht="15" customHeight="1">
      <c r="A89" s="215" t="s">
        <v>907</v>
      </c>
      <c r="B89" s="227">
        <v>4.3</v>
      </c>
      <c r="C89" s="227">
        <v>4.7</v>
      </c>
      <c r="D89" s="294">
        <v>0.74</v>
      </c>
      <c r="E89" s="295">
        <v>54.2</v>
      </c>
      <c r="F89" s="295">
        <v>43</v>
      </c>
      <c r="G89" s="228">
        <v>0.24</v>
      </c>
      <c r="H89" s="227">
        <v>32.5</v>
      </c>
      <c r="I89" s="229" t="s">
        <v>734</v>
      </c>
      <c r="J89" s="56"/>
      <c r="K89" s="57">
        <v>145000</v>
      </c>
      <c r="L89" s="232"/>
    </row>
    <row r="90" spans="1:12" ht="15" customHeight="1">
      <c r="A90" s="215" t="s">
        <v>908</v>
      </c>
      <c r="B90" s="227">
        <v>5.6</v>
      </c>
      <c r="C90" s="227">
        <v>6</v>
      </c>
      <c r="D90" s="294">
        <v>0.96</v>
      </c>
      <c r="E90" s="295">
        <v>50.7</v>
      </c>
      <c r="F90" s="295">
        <v>45</v>
      </c>
      <c r="G90" s="228">
        <v>0.26200000000000001</v>
      </c>
      <c r="H90" s="227">
        <v>36</v>
      </c>
      <c r="I90" s="229" t="s">
        <v>734</v>
      </c>
      <c r="J90" s="56"/>
      <c r="K90" s="57">
        <v>158000</v>
      </c>
      <c r="L90" s="232"/>
    </row>
    <row r="91" spans="1:12" ht="15" customHeight="1">
      <c r="A91" s="215" t="s">
        <v>909</v>
      </c>
      <c r="B91" s="227">
        <v>7.35</v>
      </c>
      <c r="C91" s="227">
        <v>8.0500000000000007</v>
      </c>
      <c r="D91" s="294">
        <v>1.27</v>
      </c>
      <c r="E91" s="295">
        <v>44.1</v>
      </c>
      <c r="F91" s="295">
        <v>49</v>
      </c>
      <c r="G91" s="228">
        <v>0.30499999999999999</v>
      </c>
      <c r="H91" s="227">
        <v>41</v>
      </c>
      <c r="I91" s="229" t="s">
        <v>734</v>
      </c>
      <c r="J91" s="56"/>
      <c r="K91" s="57">
        <v>176000</v>
      </c>
      <c r="L91" s="232"/>
    </row>
    <row r="92" spans="1:12" ht="15" customHeight="1">
      <c r="A92" s="215" t="s">
        <v>910</v>
      </c>
      <c r="B92" s="227">
        <v>1.95</v>
      </c>
      <c r="C92" s="227">
        <v>2.0499999999999998</v>
      </c>
      <c r="D92" s="294">
        <v>0.33</v>
      </c>
      <c r="E92" s="295">
        <v>27.2</v>
      </c>
      <c r="F92" s="295">
        <v>38</v>
      </c>
      <c r="G92" s="228">
        <v>0.16</v>
      </c>
      <c r="H92" s="227">
        <v>24</v>
      </c>
      <c r="I92" s="229" t="s">
        <v>734</v>
      </c>
      <c r="J92" s="56"/>
      <c r="K92" s="57">
        <v>120000</v>
      </c>
      <c r="L92" s="232"/>
    </row>
    <row r="93" spans="1:12" ht="15" customHeight="1">
      <c r="A93" s="215" t="s">
        <v>911</v>
      </c>
      <c r="B93" s="227">
        <v>2.85</v>
      </c>
      <c r="C93" s="227">
        <v>2.95</v>
      </c>
      <c r="D93" s="294">
        <v>0.49</v>
      </c>
      <c r="E93" s="295">
        <v>26</v>
      </c>
      <c r="F93" s="295">
        <v>29</v>
      </c>
      <c r="G93" s="228">
        <v>0.20100000000000001</v>
      </c>
      <c r="H93" s="227">
        <v>28</v>
      </c>
      <c r="I93" s="229" t="s">
        <v>734</v>
      </c>
      <c r="J93" s="56"/>
      <c r="K93" s="57">
        <v>131000</v>
      </c>
      <c r="L93" s="232"/>
    </row>
    <row r="94" spans="1:12" ht="15" customHeight="1">
      <c r="A94" s="215" t="s">
        <v>912</v>
      </c>
      <c r="B94" s="227">
        <v>3.9</v>
      </c>
      <c r="C94" s="227">
        <v>4</v>
      </c>
      <c r="D94" s="294">
        <v>0.67</v>
      </c>
      <c r="E94" s="295">
        <v>37.4</v>
      </c>
      <c r="F94" s="295">
        <v>36</v>
      </c>
      <c r="G94" s="228">
        <v>0.24</v>
      </c>
      <c r="H94" s="227">
        <v>33.5</v>
      </c>
      <c r="I94" s="229" t="s">
        <v>734</v>
      </c>
      <c r="J94" s="56"/>
      <c r="K94" s="57">
        <v>145000</v>
      </c>
      <c r="L94" s="232"/>
    </row>
    <row r="95" spans="1:12" ht="15" customHeight="1">
      <c r="A95" s="215" t="s">
        <v>913</v>
      </c>
      <c r="B95" s="227">
        <v>4.8499999999999996</v>
      </c>
      <c r="C95" s="227">
        <v>5.25</v>
      </c>
      <c r="D95" s="294">
        <v>0.83</v>
      </c>
      <c r="E95" s="295">
        <v>54.3</v>
      </c>
      <c r="F95" s="295">
        <v>43</v>
      </c>
      <c r="G95" s="228">
        <v>0.24</v>
      </c>
      <c r="H95" s="227">
        <v>33.5</v>
      </c>
      <c r="I95" s="229" t="s">
        <v>734</v>
      </c>
      <c r="J95" s="56"/>
      <c r="K95" s="57">
        <v>155000</v>
      </c>
      <c r="L95" s="232"/>
    </row>
    <row r="96" spans="1:12" ht="15" customHeight="1">
      <c r="A96" s="215" t="s">
        <v>914</v>
      </c>
      <c r="B96" s="227">
        <v>6.35</v>
      </c>
      <c r="C96" s="227">
        <v>7.05</v>
      </c>
      <c r="D96" s="294">
        <v>1.0900000000000001</v>
      </c>
      <c r="E96" s="295">
        <v>32.799999999999997</v>
      </c>
      <c r="F96" s="295">
        <v>46</v>
      </c>
      <c r="G96" s="228">
        <v>0.26200000000000001</v>
      </c>
      <c r="H96" s="227">
        <v>37</v>
      </c>
      <c r="I96" s="229" t="s">
        <v>734</v>
      </c>
      <c r="J96" s="56"/>
      <c r="K96" s="57">
        <v>166000</v>
      </c>
      <c r="L96" s="232"/>
    </row>
    <row r="97" spans="1:12" ht="15" customHeight="1">
      <c r="A97" s="215" t="s">
        <v>915</v>
      </c>
      <c r="B97" s="227">
        <v>8.25</v>
      </c>
      <c r="C97" s="227">
        <v>8.6999999999999993</v>
      </c>
      <c r="D97" s="294">
        <v>1.43</v>
      </c>
      <c r="E97" s="295">
        <v>71.400000000000006</v>
      </c>
      <c r="F97" s="295">
        <v>47</v>
      </c>
      <c r="G97" s="228">
        <v>0.30499999999999999</v>
      </c>
      <c r="H97" s="227">
        <v>42.5</v>
      </c>
      <c r="I97" s="229" t="s">
        <v>734</v>
      </c>
      <c r="J97" s="56"/>
      <c r="K97" s="57">
        <v>189000</v>
      </c>
      <c r="L97" s="232"/>
    </row>
    <row r="98" spans="1:12" ht="23.25" customHeight="1">
      <c r="A98" s="304">
        <v>12126200000334</v>
      </c>
      <c r="B98" s="928" t="s">
        <v>533</v>
      </c>
      <c r="C98" s="928"/>
      <c r="D98" s="928"/>
      <c r="E98" s="928"/>
      <c r="F98" s="928"/>
      <c r="G98" s="928"/>
      <c r="H98" s="928"/>
      <c r="I98" s="229" t="s">
        <v>734</v>
      </c>
      <c r="J98" s="56"/>
      <c r="K98" s="57">
        <v>8000</v>
      </c>
      <c r="L98" s="232"/>
    </row>
    <row r="99" spans="1:12" ht="26.1" customHeight="1">
      <c r="A99" s="884" t="s">
        <v>1132</v>
      </c>
      <c r="B99" s="885"/>
      <c r="C99" s="885"/>
      <c r="D99" s="885"/>
      <c r="E99" s="885"/>
      <c r="F99" s="885"/>
      <c r="G99" s="885"/>
      <c r="H99" s="885"/>
      <c r="I99" s="885"/>
      <c r="J99" s="885"/>
      <c r="K99" s="293"/>
      <c r="L99" s="296"/>
    </row>
    <row r="100" spans="1:12" s="111" customFormat="1" ht="33" customHeight="1">
      <c r="A100" s="862" t="s">
        <v>526</v>
      </c>
      <c r="B100" s="863"/>
      <c r="C100" s="863"/>
      <c r="D100" s="863"/>
      <c r="E100" s="863"/>
      <c r="F100" s="863"/>
      <c r="G100" s="863"/>
      <c r="H100" s="863"/>
      <c r="I100" s="863"/>
      <c r="J100" s="863"/>
      <c r="K100" s="883"/>
    </row>
    <row r="101" spans="1:12" ht="15" customHeight="1">
      <c r="A101" s="215" t="s">
        <v>916</v>
      </c>
      <c r="B101" s="227">
        <v>1.5</v>
      </c>
      <c r="C101" s="227">
        <v>1.57</v>
      </c>
      <c r="D101" s="294">
        <v>0.26</v>
      </c>
      <c r="E101" s="295">
        <v>13.9</v>
      </c>
      <c r="F101" s="295">
        <v>34</v>
      </c>
      <c r="G101" s="228">
        <v>0.107</v>
      </c>
      <c r="H101" s="227">
        <v>16.100000000000001</v>
      </c>
      <c r="I101" s="229" t="s">
        <v>734</v>
      </c>
      <c r="J101" s="56"/>
      <c r="K101" s="57">
        <v>106000</v>
      </c>
      <c r="L101" s="232"/>
    </row>
    <row r="102" spans="1:12" ht="15" customHeight="1">
      <c r="A102" s="215" t="s">
        <v>917</v>
      </c>
      <c r="B102" s="227">
        <v>2.35</v>
      </c>
      <c r="C102" s="227">
        <v>2.6</v>
      </c>
      <c r="D102" s="294">
        <v>0.4</v>
      </c>
      <c r="E102" s="295">
        <v>13.3</v>
      </c>
      <c r="F102" s="295">
        <v>29</v>
      </c>
      <c r="G102" s="228">
        <v>0.13900000000000001</v>
      </c>
      <c r="H102" s="227">
        <v>19.399999999999999</v>
      </c>
      <c r="I102" s="229" t="s">
        <v>734</v>
      </c>
      <c r="J102" s="56"/>
      <c r="K102" s="57">
        <v>116000</v>
      </c>
      <c r="L102" s="232"/>
    </row>
    <row r="103" spans="1:12" ht="15" customHeight="1">
      <c r="A103" s="215" t="s">
        <v>918</v>
      </c>
      <c r="B103" s="227">
        <v>3.5</v>
      </c>
      <c r="C103" s="227">
        <v>3.8</v>
      </c>
      <c r="D103" s="294">
        <v>0.6</v>
      </c>
      <c r="E103" s="295">
        <v>34.1</v>
      </c>
      <c r="F103" s="295">
        <v>36</v>
      </c>
      <c r="G103" s="228">
        <v>0.17100000000000001</v>
      </c>
      <c r="H103" s="227">
        <v>24</v>
      </c>
      <c r="I103" s="229" t="s">
        <v>734</v>
      </c>
      <c r="J103" s="56"/>
      <c r="K103" s="57">
        <v>130000</v>
      </c>
      <c r="L103" s="232"/>
    </row>
    <row r="104" spans="1:12" ht="15" customHeight="1">
      <c r="A104" s="215" t="s">
        <v>919</v>
      </c>
      <c r="B104" s="227">
        <v>4.3</v>
      </c>
      <c r="C104" s="227">
        <v>4.7</v>
      </c>
      <c r="D104" s="294">
        <v>0.74</v>
      </c>
      <c r="E104" s="295">
        <v>54.2</v>
      </c>
      <c r="F104" s="295">
        <v>43</v>
      </c>
      <c r="G104" s="228">
        <v>0.17100000000000001</v>
      </c>
      <c r="H104" s="227">
        <v>24</v>
      </c>
      <c r="I104" s="229" t="s">
        <v>734</v>
      </c>
      <c r="J104" s="56"/>
      <c r="K104" s="57">
        <v>138000</v>
      </c>
      <c r="L104" s="232"/>
    </row>
    <row r="105" spans="1:12" ht="15" customHeight="1">
      <c r="A105" s="215" t="s">
        <v>920</v>
      </c>
      <c r="B105" s="227">
        <v>5.6</v>
      </c>
      <c r="C105" s="227">
        <v>6</v>
      </c>
      <c r="D105" s="294">
        <v>0.96</v>
      </c>
      <c r="E105" s="295">
        <v>50.7</v>
      </c>
      <c r="F105" s="295">
        <v>45</v>
      </c>
      <c r="G105" s="228">
        <v>0.188</v>
      </c>
      <c r="H105" s="227">
        <v>26.4</v>
      </c>
      <c r="I105" s="229" t="s">
        <v>734</v>
      </c>
      <c r="J105" s="56"/>
      <c r="K105" s="57">
        <v>148000</v>
      </c>
      <c r="L105" s="232"/>
    </row>
    <row r="106" spans="1:12" ht="15" customHeight="1">
      <c r="A106" s="215" t="s">
        <v>921</v>
      </c>
      <c r="B106" s="227">
        <v>7.35</v>
      </c>
      <c r="C106" s="227">
        <v>8.0500000000000007</v>
      </c>
      <c r="D106" s="294">
        <v>1.27</v>
      </c>
      <c r="E106" s="295">
        <v>44.1</v>
      </c>
      <c r="F106" s="295">
        <v>49</v>
      </c>
      <c r="G106" s="228">
        <v>0.22</v>
      </c>
      <c r="H106" s="227">
        <v>30.2</v>
      </c>
      <c r="I106" s="229" t="s">
        <v>734</v>
      </c>
      <c r="J106" s="56"/>
      <c r="K106" s="57">
        <v>170000</v>
      </c>
      <c r="L106" s="232"/>
    </row>
    <row r="107" spans="1:12" ht="15" customHeight="1">
      <c r="A107" s="215" t="s">
        <v>922</v>
      </c>
      <c r="B107" s="227">
        <v>1.95</v>
      </c>
      <c r="C107" s="227">
        <v>2.0499999999999998</v>
      </c>
      <c r="D107" s="294">
        <v>0.33</v>
      </c>
      <c r="E107" s="295">
        <v>27.2</v>
      </c>
      <c r="F107" s="295">
        <v>38</v>
      </c>
      <c r="G107" s="228">
        <v>0.107</v>
      </c>
      <c r="H107" s="227">
        <v>16.399999999999999</v>
      </c>
      <c r="I107" s="229" t="s">
        <v>734</v>
      </c>
      <c r="J107" s="56"/>
      <c r="K107" s="57">
        <v>110000</v>
      </c>
      <c r="L107" s="232"/>
    </row>
    <row r="108" spans="1:12" ht="15" customHeight="1">
      <c r="A108" s="215" t="s">
        <v>923</v>
      </c>
      <c r="B108" s="227">
        <v>2.85</v>
      </c>
      <c r="C108" s="227">
        <v>2.95</v>
      </c>
      <c r="D108" s="294">
        <v>0.49</v>
      </c>
      <c r="E108" s="295">
        <v>26</v>
      </c>
      <c r="F108" s="295">
        <v>29</v>
      </c>
      <c r="G108" s="228">
        <v>0.13900000000000001</v>
      </c>
      <c r="H108" s="227">
        <v>20.3</v>
      </c>
      <c r="I108" s="229" t="s">
        <v>734</v>
      </c>
      <c r="J108" s="56"/>
      <c r="K108" s="57">
        <v>123000</v>
      </c>
      <c r="L108" s="232"/>
    </row>
    <row r="109" spans="1:12" ht="15" customHeight="1">
      <c r="A109" s="215" t="s">
        <v>924</v>
      </c>
      <c r="B109" s="227">
        <v>3.9</v>
      </c>
      <c r="C109" s="227">
        <v>4</v>
      </c>
      <c r="D109" s="294">
        <v>0.67</v>
      </c>
      <c r="E109" s="295">
        <v>37.4</v>
      </c>
      <c r="F109" s="295">
        <v>36</v>
      </c>
      <c r="G109" s="228">
        <v>0.17100000000000001</v>
      </c>
      <c r="H109" s="227">
        <v>24.9</v>
      </c>
      <c r="I109" s="229" t="s">
        <v>734</v>
      </c>
      <c r="J109" s="56"/>
      <c r="K109" s="57">
        <v>136000</v>
      </c>
      <c r="L109" s="232"/>
    </row>
    <row r="110" spans="1:12" ht="15" customHeight="1">
      <c r="A110" s="215" t="s">
        <v>925</v>
      </c>
      <c r="B110" s="227">
        <v>4.8499999999999996</v>
      </c>
      <c r="C110" s="227">
        <v>5.25</v>
      </c>
      <c r="D110" s="294">
        <v>0.83</v>
      </c>
      <c r="E110" s="295">
        <v>54.3</v>
      </c>
      <c r="F110" s="295">
        <v>43</v>
      </c>
      <c r="G110" s="228">
        <v>0.17100000000000001</v>
      </c>
      <c r="H110" s="227">
        <v>24.9</v>
      </c>
      <c r="I110" s="229" t="s">
        <v>734</v>
      </c>
      <c r="J110" s="56"/>
      <c r="K110" s="57">
        <v>148000</v>
      </c>
      <c r="L110" s="232"/>
    </row>
    <row r="111" spans="1:12" ht="15" customHeight="1">
      <c r="A111" s="215" t="s">
        <v>926</v>
      </c>
      <c r="B111" s="227">
        <v>6.35</v>
      </c>
      <c r="C111" s="227">
        <v>7.05</v>
      </c>
      <c r="D111" s="294" t="s">
        <v>927</v>
      </c>
      <c r="E111" s="295">
        <v>32.799999999999997</v>
      </c>
      <c r="F111" s="295">
        <v>46</v>
      </c>
      <c r="G111" s="228">
        <v>0.188</v>
      </c>
      <c r="H111" s="227">
        <v>27.6</v>
      </c>
      <c r="I111" s="229" t="s">
        <v>734</v>
      </c>
      <c r="J111" s="56"/>
      <c r="K111" s="57">
        <v>159000</v>
      </c>
      <c r="L111" s="232"/>
    </row>
    <row r="112" spans="1:12" ht="15" customHeight="1">
      <c r="A112" s="215" t="s">
        <v>928</v>
      </c>
      <c r="B112" s="227">
        <v>8.25</v>
      </c>
      <c r="C112" s="227">
        <v>8.6999999999999993</v>
      </c>
      <c r="D112" s="294">
        <v>1.43</v>
      </c>
      <c r="E112" s="295">
        <v>71.400000000000006</v>
      </c>
      <c r="F112" s="295">
        <v>47</v>
      </c>
      <c r="G112" s="228">
        <v>0.22</v>
      </c>
      <c r="H112" s="227">
        <v>31.4</v>
      </c>
      <c r="I112" s="229" t="s">
        <v>734</v>
      </c>
      <c r="J112" s="56"/>
      <c r="K112" s="57">
        <v>183000</v>
      </c>
      <c r="L112" s="232"/>
    </row>
    <row r="113" spans="1:12" ht="26.1" customHeight="1">
      <c r="A113" s="884" t="s">
        <v>525</v>
      </c>
      <c r="B113" s="885"/>
      <c r="C113" s="885"/>
      <c r="D113" s="885"/>
      <c r="E113" s="885"/>
      <c r="F113" s="885"/>
      <c r="G113" s="885"/>
      <c r="H113" s="885"/>
      <c r="I113" s="885"/>
      <c r="J113" s="885"/>
      <c r="K113" s="337"/>
      <c r="L113" s="296"/>
    </row>
    <row r="114" spans="1:12" s="19" customFormat="1" ht="5.25" customHeight="1">
      <c r="A114" s="305"/>
      <c r="B114" s="306"/>
      <c r="C114" s="307"/>
      <c r="D114" s="308"/>
      <c r="E114" s="309"/>
      <c r="F114" s="308"/>
      <c r="G114" s="310"/>
      <c r="H114" s="311"/>
      <c r="I114" s="312"/>
      <c r="J114" s="312"/>
      <c r="K114" s="312"/>
    </row>
    <row r="115" spans="1:12" s="19" customFormat="1" ht="36.75" customHeight="1">
      <c r="A115" s="38" t="s">
        <v>2</v>
      </c>
      <c r="B115" s="39"/>
      <c r="C115" s="39"/>
      <c r="D115" s="39"/>
      <c r="E115" s="39"/>
      <c r="F115" s="39"/>
      <c r="G115" s="39"/>
      <c r="H115" s="39"/>
      <c r="I115" s="39"/>
      <c r="J115" s="313"/>
      <c r="K115" s="314"/>
    </row>
    <row r="116" spans="1:12" ht="18" customHeight="1">
      <c r="A116" s="224" t="s">
        <v>759</v>
      </c>
      <c r="B116" s="931" t="s">
        <v>1109</v>
      </c>
      <c r="C116" s="932"/>
      <c r="D116" s="932"/>
      <c r="E116" s="932"/>
      <c r="F116" s="932"/>
      <c r="G116" s="932"/>
      <c r="H116" s="316"/>
      <c r="I116" s="229" t="s">
        <v>734</v>
      </c>
      <c r="J116" s="56"/>
      <c r="K116" s="57">
        <v>5000</v>
      </c>
      <c r="L116" s="232"/>
    </row>
    <row r="117" spans="1:12" ht="18" customHeight="1">
      <c r="A117" s="224" t="s">
        <v>1106</v>
      </c>
      <c r="B117" s="322" t="s">
        <v>1110</v>
      </c>
      <c r="C117" s="323"/>
      <c r="D117" s="323"/>
      <c r="E117" s="323"/>
      <c r="F117" s="323"/>
      <c r="G117" s="323"/>
      <c r="H117" s="316"/>
      <c r="I117" s="229" t="s">
        <v>734</v>
      </c>
      <c r="J117" s="56"/>
      <c r="K117" s="57">
        <v>10000</v>
      </c>
      <c r="L117" s="232"/>
    </row>
    <row r="118" spans="1:12" ht="18" customHeight="1">
      <c r="A118" s="224" t="s">
        <v>81</v>
      </c>
      <c r="B118" s="929" t="s">
        <v>47</v>
      </c>
      <c r="C118" s="929"/>
      <c r="D118" s="929"/>
      <c r="E118" s="929"/>
      <c r="F118" s="929"/>
      <c r="G118" s="929"/>
      <c r="H118" s="929"/>
      <c r="I118" s="229" t="s">
        <v>734</v>
      </c>
      <c r="J118" s="56"/>
      <c r="K118" s="57">
        <v>35000</v>
      </c>
      <c r="L118" s="232"/>
    </row>
    <row r="119" spans="1:12" ht="18" customHeight="1">
      <c r="A119" s="224" t="s">
        <v>80</v>
      </c>
      <c r="B119" s="929" t="s">
        <v>48</v>
      </c>
      <c r="C119" s="929"/>
      <c r="D119" s="929"/>
      <c r="E119" s="929"/>
      <c r="F119" s="929"/>
      <c r="G119" s="929"/>
      <c r="H119" s="929"/>
      <c r="I119" s="229" t="s">
        <v>734</v>
      </c>
      <c r="J119" s="56"/>
      <c r="K119" s="57">
        <v>26000</v>
      </c>
      <c r="L119" s="232"/>
    </row>
    <row r="120" spans="1:12" ht="18" customHeight="1">
      <c r="A120" s="224" t="s">
        <v>123</v>
      </c>
      <c r="B120" s="929" t="s">
        <v>274</v>
      </c>
      <c r="C120" s="929"/>
      <c r="D120" s="929"/>
      <c r="E120" s="929"/>
      <c r="F120" s="929"/>
      <c r="G120" s="929"/>
      <c r="H120" s="929"/>
      <c r="I120" s="229" t="s">
        <v>734</v>
      </c>
      <c r="J120" s="56"/>
      <c r="K120" s="57">
        <v>29000</v>
      </c>
      <c r="L120" s="232"/>
    </row>
    <row r="121" spans="1:12" ht="18" customHeight="1">
      <c r="A121" s="224" t="s">
        <v>499</v>
      </c>
      <c r="B121" s="215" t="s">
        <v>735</v>
      </c>
      <c r="C121" s="215"/>
      <c r="D121" s="215"/>
      <c r="E121" s="322"/>
      <c r="F121" s="323"/>
      <c r="G121" s="323"/>
      <c r="H121" s="324"/>
      <c r="I121" s="229" t="s">
        <v>734</v>
      </c>
      <c r="J121" s="56"/>
      <c r="K121" s="57">
        <v>51000</v>
      </c>
      <c r="L121" s="232"/>
    </row>
    <row r="122" spans="1:12" ht="18" customHeight="1">
      <c r="A122" s="224" t="s">
        <v>61</v>
      </c>
      <c r="B122" s="929" t="s">
        <v>62</v>
      </c>
      <c r="C122" s="929"/>
      <c r="D122" s="929"/>
      <c r="E122" s="929"/>
      <c r="F122" s="929"/>
      <c r="G122" s="929"/>
      <c r="H122" s="929"/>
      <c r="I122" s="229" t="s">
        <v>734</v>
      </c>
      <c r="J122" s="56"/>
      <c r="K122" s="57">
        <v>25000</v>
      </c>
      <c r="L122" s="232"/>
    </row>
    <row r="123" spans="1:12" ht="23.25" customHeight="1">
      <c r="A123" s="224" t="s">
        <v>256</v>
      </c>
      <c r="B123" s="928" t="s">
        <v>259</v>
      </c>
      <c r="C123" s="928"/>
      <c r="D123" s="928"/>
      <c r="E123" s="928"/>
      <c r="F123" s="928"/>
      <c r="G123" s="928"/>
      <c r="H123" s="928"/>
      <c r="I123" s="229" t="s">
        <v>734</v>
      </c>
      <c r="J123" s="56"/>
      <c r="K123" s="57">
        <v>35000</v>
      </c>
      <c r="L123" s="232"/>
    </row>
    <row r="124" spans="1:12" ht="23.25" customHeight="1">
      <c r="A124" s="224" t="s">
        <v>193</v>
      </c>
      <c r="B124" s="928" t="s">
        <v>194</v>
      </c>
      <c r="C124" s="928"/>
      <c r="D124" s="928"/>
      <c r="E124" s="928"/>
      <c r="F124" s="928"/>
      <c r="G124" s="928"/>
      <c r="H124" s="928"/>
      <c r="I124" s="229" t="s">
        <v>734</v>
      </c>
      <c r="J124" s="56"/>
      <c r="K124" s="57">
        <v>54000</v>
      </c>
      <c r="L124" s="232"/>
    </row>
    <row r="125" spans="1:12" ht="23.25" customHeight="1">
      <c r="A125" s="224" t="s">
        <v>527</v>
      </c>
      <c r="B125" s="928" t="s">
        <v>528</v>
      </c>
      <c r="C125" s="928"/>
      <c r="D125" s="928"/>
      <c r="E125" s="928"/>
      <c r="F125" s="928"/>
      <c r="G125" s="928"/>
      <c r="H125" s="928"/>
      <c r="I125" s="229" t="s">
        <v>734</v>
      </c>
      <c r="J125" s="56"/>
      <c r="K125" s="57">
        <v>83000</v>
      </c>
      <c r="L125" s="232"/>
    </row>
    <row r="126" spans="1:12" ht="23.25" customHeight="1">
      <c r="A126" s="224" t="s">
        <v>529</v>
      </c>
      <c r="B126" s="928" t="s">
        <v>530</v>
      </c>
      <c r="C126" s="928"/>
      <c r="D126" s="928"/>
      <c r="E126" s="928"/>
      <c r="F126" s="928"/>
      <c r="G126" s="928"/>
      <c r="H126" s="928"/>
      <c r="I126" s="229" t="s">
        <v>734</v>
      </c>
      <c r="J126" s="56"/>
      <c r="K126" s="57">
        <v>74000</v>
      </c>
      <c r="L126" s="232"/>
    </row>
    <row r="127" spans="1:12" ht="23.25" customHeight="1">
      <c r="A127" s="304">
        <v>12126200000334</v>
      </c>
      <c r="B127" s="928" t="s">
        <v>533</v>
      </c>
      <c r="C127" s="928"/>
      <c r="D127" s="928"/>
      <c r="E127" s="928"/>
      <c r="F127" s="928"/>
      <c r="G127" s="928"/>
      <c r="H127" s="928"/>
      <c r="I127" s="229" t="s">
        <v>734</v>
      </c>
      <c r="J127" s="56"/>
      <c r="K127" s="57">
        <v>8000</v>
      </c>
      <c r="L127" s="232"/>
    </row>
    <row r="128" spans="1:12" ht="18" customHeight="1">
      <c r="A128" s="224" t="s">
        <v>748</v>
      </c>
      <c r="B128" s="929" t="s">
        <v>749</v>
      </c>
      <c r="C128" s="929"/>
      <c r="D128" s="929"/>
      <c r="E128" s="929"/>
      <c r="F128" s="929"/>
      <c r="G128" s="929"/>
      <c r="H128" s="929"/>
      <c r="I128" s="229" t="s">
        <v>734</v>
      </c>
      <c r="J128" s="56"/>
      <c r="K128" s="57">
        <v>18000</v>
      </c>
      <c r="L128" s="232"/>
    </row>
    <row r="129" spans="1:12" ht="25.5" customHeight="1">
      <c r="A129" s="224" t="s">
        <v>574</v>
      </c>
      <c r="B129" s="928" t="s">
        <v>575</v>
      </c>
      <c r="C129" s="928"/>
      <c r="D129" s="928"/>
      <c r="E129" s="928"/>
      <c r="F129" s="928"/>
      <c r="G129" s="928"/>
      <c r="H129" s="928"/>
      <c r="I129" s="229" t="s">
        <v>734</v>
      </c>
      <c r="J129" s="56"/>
      <c r="K129" s="57">
        <v>20000</v>
      </c>
      <c r="L129" s="232"/>
    </row>
    <row r="130" spans="1:12" ht="25.5" customHeight="1">
      <c r="A130" s="329" t="s">
        <v>245</v>
      </c>
      <c r="B130" s="884" t="s">
        <v>879</v>
      </c>
      <c r="C130" s="885"/>
      <c r="D130" s="885"/>
      <c r="E130" s="885"/>
      <c r="F130" s="885"/>
      <c r="G130" s="326"/>
      <c r="H130" s="327"/>
      <c r="I130" s="229" t="s">
        <v>734</v>
      </c>
      <c r="J130" s="24"/>
      <c r="K130" s="57">
        <v>14500</v>
      </c>
      <c r="L130" s="232"/>
    </row>
    <row r="131" spans="1:12" ht="25.5" customHeight="1">
      <c r="A131" s="329" t="s">
        <v>133</v>
      </c>
      <c r="B131" s="884" t="s">
        <v>880</v>
      </c>
      <c r="C131" s="885"/>
      <c r="D131" s="885"/>
      <c r="E131" s="885"/>
      <c r="F131" s="885"/>
      <c r="G131" s="326"/>
      <c r="H131" s="327"/>
      <c r="I131" s="229" t="s">
        <v>734</v>
      </c>
      <c r="J131" s="24"/>
      <c r="K131" s="57">
        <v>6200</v>
      </c>
      <c r="L131" s="232"/>
    </row>
    <row r="132" spans="1:12" ht="25.5" customHeight="1">
      <c r="A132" s="224" t="s">
        <v>881</v>
      </c>
      <c r="B132" s="928" t="s">
        <v>879</v>
      </c>
      <c r="C132" s="928"/>
      <c r="D132" s="928"/>
      <c r="E132" s="928"/>
      <c r="F132" s="928"/>
      <c r="G132" s="948"/>
      <c r="H132" s="948"/>
      <c r="I132" s="229" t="s">
        <v>734</v>
      </c>
      <c r="J132" s="56"/>
      <c r="K132" s="57">
        <v>16000</v>
      </c>
      <c r="L132" s="232"/>
    </row>
    <row r="133" spans="1:12" ht="36" customHeight="1">
      <c r="A133" s="224" t="s">
        <v>92</v>
      </c>
      <c r="B133" s="884" t="s">
        <v>531</v>
      </c>
      <c r="C133" s="885"/>
      <c r="D133" s="885"/>
      <c r="E133" s="885"/>
      <c r="F133" s="885"/>
      <c r="G133" s="330"/>
      <c r="H133" s="331"/>
      <c r="I133" s="229" t="s">
        <v>734</v>
      </c>
      <c r="J133" s="56"/>
      <c r="K133" s="57">
        <v>23000</v>
      </c>
      <c r="L133" s="232"/>
    </row>
    <row r="134" spans="1:12" ht="36" customHeight="1">
      <c r="A134" s="329" t="s">
        <v>204</v>
      </c>
      <c r="B134" s="884" t="s">
        <v>1153</v>
      </c>
      <c r="C134" s="885"/>
      <c r="D134" s="885"/>
      <c r="E134" s="885"/>
      <c r="F134" s="885"/>
      <c r="G134" s="326"/>
      <c r="H134" s="327"/>
      <c r="I134" s="229" t="s">
        <v>734</v>
      </c>
      <c r="J134" s="24"/>
      <c r="K134" s="57">
        <v>109000</v>
      </c>
      <c r="L134" s="232"/>
    </row>
    <row r="135" spans="1:12" ht="36" customHeight="1">
      <c r="A135" s="224" t="s">
        <v>1027</v>
      </c>
      <c r="B135" s="884" t="s">
        <v>1028</v>
      </c>
      <c r="C135" s="885"/>
      <c r="D135" s="885"/>
      <c r="E135" s="885"/>
      <c r="F135" s="885"/>
      <c r="G135" s="326"/>
      <c r="H135" s="327"/>
      <c r="I135" s="229" t="s">
        <v>734</v>
      </c>
      <c r="J135" s="24"/>
      <c r="K135" s="57">
        <v>48000</v>
      </c>
      <c r="L135" s="232"/>
    </row>
    <row r="136" spans="1:12" ht="33.75" customHeight="1">
      <c r="A136" s="224" t="s">
        <v>169</v>
      </c>
      <c r="B136" s="884" t="s">
        <v>532</v>
      </c>
      <c r="C136" s="885"/>
      <c r="D136" s="885"/>
      <c r="E136" s="885"/>
      <c r="F136" s="885"/>
      <c r="G136" s="330"/>
      <c r="H136" s="331"/>
      <c r="I136" s="229" t="s">
        <v>734</v>
      </c>
      <c r="J136" s="56"/>
      <c r="K136" s="57">
        <v>61000</v>
      </c>
      <c r="L136" s="232"/>
    </row>
    <row r="137" spans="1:12" s="19" customFormat="1" ht="5.25" customHeight="1">
      <c r="A137" s="63"/>
      <c r="B137" s="64"/>
      <c r="C137" s="65"/>
      <c r="D137" s="66"/>
      <c r="E137" s="67"/>
      <c r="F137" s="66"/>
      <c r="G137" s="68"/>
      <c r="H137" s="69"/>
      <c r="I137" s="70"/>
      <c r="J137" s="70"/>
      <c r="K137" s="70"/>
    </row>
    <row r="138" spans="1:12" s="19" customFormat="1" ht="36.75" customHeight="1">
      <c r="A138" s="38" t="s">
        <v>144</v>
      </c>
      <c r="B138" s="39"/>
      <c r="C138" s="39"/>
      <c r="D138" s="39"/>
      <c r="E138" s="39"/>
      <c r="F138" s="39"/>
      <c r="G138" s="39"/>
      <c r="H138" s="39"/>
      <c r="I138" s="39"/>
      <c r="J138" s="313"/>
      <c r="K138" s="314"/>
    </row>
    <row r="139" spans="1:12" s="111" customFormat="1" ht="33" customHeight="1">
      <c r="A139" s="862" t="s">
        <v>305</v>
      </c>
      <c r="B139" s="863"/>
      <c r="C139" s="863"/>
      <c r="D139" s="863"/>
      <c r="E139" s="863"/>
      <c r="F139" s="863"/>
      <c r="G139" s="863"/>
      <c r="H139" s="863"/>
      <c r="I139" s="863"/>
      <c r="J139" s="863"/>
      <c r="K139" s="883"/>
    </row>
    <row r="140" spans="1:12" ht="12.75" customHeight="1">
      <c r="A140" s="215" t="s">
        <v>941</v>
      </c>
      <c r="B140" s="945">
        <v>2.161</v>
      </c>
      <c r="C140" s="945">
        <v>3.1309999999999998</v>
      </c>
      <c r="D140" s="946">
        <v>0.42</v>
      </c>
      <c r="E140" s="947">
        <v>17.399999999999999</v>
      </c>
      <c r="F140" s="947">
        <v>27</v>
      </c>
      <c r="G140" s="939">
        <v>0.214</v>
      </c>
      <c r="H140" s="898">
        <v>27.81</v>
      </c>
      <c r="I140" s="905" t="s">
        <v>734</v>
      </c>
      <c r="J140" s="894"/>
      <c r="K140" s="887">
        <v>164000</v>
      </c>
      <c r="L140" s="232"/>
    </row>
    <row r="141" spans="1:12">
      <c r="A141" s="215" t="s">
        <v>80</v>
      </c>
      <c r="B141" s="945"/>
      <c r="C141" s="945"/>
      <c r="D141" s="946"/>
      <c r="E141" s="947"/>
      <c r="F141" s="947"/>
      <c r="G141" s="940"/>
      <c r="H141" s="964"/>
      <c r="I141" s="905"/>
      <c r="J141" s="894"/>
      <c r="K141" s="887"/>
      <c r="L141" s="232"/>
    </row>
    <row r="142" spans="1:12">
      <c r="A142" s="224" t="s">
        <v>759</v>
      </c>
      <c r="B142" s="945"/>
      <c r="C142" s="945"/>
      <c r="D142" s="946"/>
      <c r="E142" s="947"/>
      <c r="F142" s="947"/>
      <c r="G142" s="941"/>
      <c r="H142" s="965"/>
      <c r="I142" s="905"/>
      <c r="J142" s="894"/>
      <c r="K142" s="887"/>
      <c r="L142" s="232"/>
    </row>
    <row r="143" spans="1:12">
      <c r="A143" s="215" t="s">
        <v>942</v>
      </c>
      <c r="B143" s="945">
        <v>2.7770000000000001</v>
      </c>
      <c r="C143" s="945">
        <v>3.7109999999999999</v>
      </c>
      <c r="D143" s="946">
        <v>0.53</v>
      </c>
      <c r="E143" s="947">
        <v>13.15</v>
      </c>
      <c r="F143" s="947">
        <v>30</v>
      </c>
      <c r="G143" s="939">
        <v>0.214</v>
      </c>
      <c r="H143" s="898">
        <v>27.81</v>
      </c>
      <c r="I143" s="905" t="s">
        <v>734</v>
      </c>
      <c r="J143" s="894"/>
      <c r="K143" s="887">
        <v>176000</v>
      </c>
      <c r="L143" s="232"/>
    </row>
    <row r="144" spans="1:12">
      <c r="A144" s="215" t="s">
        <v>80</v>
      </c>
      <c r="B144" s="945"/>
      <c r="C144" s="945"/>
      <c r="D144" s="946"/>
      <c r="E144" s="947"/>
      <c r="F144" s="947"/>
      <c r="G144" s="940"/>
      <c r="H144" s="964"/>
      <c r="I144" s="905"/>
      <c r="J144" s="894"/>
      <c r="K144" s="887"/>
      <c r="L144" s="232"/>
    </row>
    <row r="145" spans="1:12">
      <c r="A145" s="224" t="s">
        <v>759</v>
      </c>
      <c r="B145" s="945"/>
      <c r="C145" s="945"/>
      <c r="D145" s="946"/>
      <c r="E145" s="947"/>
      <c r="F145" s="947"/>
      <c r="G145" s="941"/>
      <c r="H145" s="965"/>
      <c r="I145" s="905"/>
      <c r="J145" s="894"/>
      <c r="K145" s="887"/>
      <c r="L145" s="232"/>
    </row>
    <row r="146" spans="1:12">
      <c r="A146" s="215" t="s">
        <v>943</v>
      </c>
      <c r="B146" s="945">
        <v>2.7709999999999999</v>
      </c>
      <c r="C146" s="945">
        <v>3.9420000000000002</v>
      </c>
      <c r="D146" s="946">
        <v>0.56000000000000005</v>
      </c>
      <c r="E146" s="947">
        <v>16.8</v>
      </c>
      <c r="F146" s="947">
        <v>31</v>
      </c>
      <c r="G146" s="939">
        <v>0.214</v>
      </c>
      <c r="H146" s="898">
        <v>27.81</v>
      </c>
      <c r="I146" s="905" t="s">
        <v>734</v>
      </c>
      <c r="J146" s="894"/>
      <c r="K146" s="887">
        <v>187000</v>
      </c>
      <c r="L146" s="232"/>
    </row>
    <row r="147" spans="1:12">
      <c r="A147" s="215" t="s">
        <v>80</v>
      </c>
      <c r="B147" s="945"/>
      <c r="C147" s="945"/>
      <c r="D147" s="946"/>
      <c r="E147" s="947"/>
      <c r="F147" s="947"/>
      <c r="G147" s="940"/>
      <c r="H147" s="964"/>
      <c r="I147" s="905"/>
      <c r="J147" s="894"/>
      <c r="K147" s="887"/>
      <c r="L147" s="232"/>
    </row>
    <row r="148" spans="1:12">
      <c r="A148" s="224" t="s">
        <v>759</v>
      </c>
      <c r="B148" s="945"/>
      <c r="C148" s="945"/>
      <c r="D148" s="946"/>
      <c r="E148" s="947"/>
      <c r="F148" s="947"/>
      <c r="G148" s="941"/>
      <c r="H148" s="965"/>
      <c r="I148" s="905"/>
      <c r="J148" s="894"/>
      <c r="K148" s="887"/>
      <c r="L148" s="232"/>
    </row>
    <row r="149" spans="1:12" ht="26.25" customHeight="1">
      <c r="A149" s="884" t="s">
        <v>1107</v>
      </c>
      <c r="B149" s="885"/>
      <c r="C149" s="885"/>
      <c r="D149" s="885"/>
      <c r="E149" s="885"/>
      <c r="F149" s="885"/>
      <c r="G149" s="885"/>
      <c r="H149" s="885"/>
      <c r="I149" s="885"/>
      <c r="J149" s="885"/>
      <c r="K149" s="337"/>
      <c r="L149" s="233"/>
    </row>
    <row r="150" spans="1:12" s="111" customFormat="1" ht="33" customHeight="1">
      <c r="A150" s="862" t="s">
        <v>306</v>
      </c>
      <c r="B150" s="863"/>
      <c r="C150" s="863"/>
      <c r="D150" s="863"/>
      <c r="E150" s="863"/>
      <c r="F150" s="863"/>
      <c r="G150" s="863"/>
      <c r="H150" s="863"/>
      <c r="I150" s="863"/>
      <c r="J150" s="863"/>
      <c r="K150" s="883"/>
    </row>
    <row r="151" spans="1:12" ht="15.75" customHeight="1">
      <c r="A151" s="215" t="s">
        <v>944</v>
      </c>
      <c r="B151" s="888">
        <v>4.96</v>
      </c>
      <c r="C151" s="888">
        <v>6.1479999999999997</v>
      </c>
      <c r="D151" s="935">
        <v>0.9</v>
      </c>
      <c r="E151" s="936">
        <v>14.8</v>
      </c>
      <c r="F151" s="936">
        <v>31</v>
      </c>
      <c r="G151" s="937">
        <v>0.36299999999999999</v>
      </c>
      <c r="H151" s="962">
        <v>42.5</v>
      </c>
      <c r="I151" s="893" t="s">
        <v>734</v>
      </c>
      <c r="J151" s="894"/>
      <c r="K151" s="887">
        <v>202000</v>
      </c>
      <c r="L151" s="232"/>
    </row>
    <row r="152" spans="1:12">
      <c r="A152" s="215" t="s">
        <v>81</v>
      </c>
      <c r="B152" s="888"/>
      <c r="C152" s="888"/>
      <c r="D152" s="935"/>
      <c r="E152" s="936"/>
      <c r="F152" s="936"/>
      <c r="G152" s="938"/>
      <c r="H152" s="963"/>
      <c r="I152" s="893"/>
      <c r="J152" s="894"/>
      <c r="K152" s="887"/>
      <c r="L152" s="232"/>
    </row>
    <row r="153" spans="1:12">
      <c r="A153" s="215" t="s">
        <v>945</v>
      </c>
      <c r="B153" s="888">
        <v>5.1779999999999999</v>
      </c>
      <c r="C153" s="888">
        <v>6.5190000000000001</v>
      </c>
      <c r="D153" s="935">
        <v>0.94</v>
      </c>
      <c r="E153" s="936">
        <v>15.9</v>
      </c>
      <c r="F153" s="936">
        <v>33</v>
      </c>
      <c r="G153" s="937">
        <v>0.36299999999999999</v>
      </c>
      <c r="H153" s="962">
        <v>42.5</v>
      </c>
      <c r="I153" s="893" t="s">
        <v>734</v>
      </c>
      <c r="J153" s="894"/>
      <c r="K153" s="887">
        <v>225000</v>
      </c>
      <c r="L153" s="232"/>
    </row>
    <row r="154" spans="1:12">
      <c r="A154" s="215" t="s">
        <v>81</v>
      </c>
      <c r="B154" s="888"/>
      <c r="C154" s="888"/>
      <c r="D154" s="935"/>
      <c r="E154" s="936"/>
      <c r="F154" s="936"/>
      <c r="G154" s="938"/>
      <c r="H154" s="963"/>
      <c r="I154" s="893"/>
      <c r="J154" s="894"/>
      <c r="K154" s="887"/>
      <c r="L154" s="232"/>
    </row>
    <row r="155" spans="1:12">
      <c r="A155" s="215" t="s">
        <v>946</v>
      </c>
      <c r="B155" s="888">
        <v>5.1289999999999996</v>
      </c>
      <c r="C155" s="888">
        <v>6.68</v>
      </c>
      <c r="D155" s="935">
        <v>0.93</v>
      </c>
      <c r="E155" s="936">
        <v>16</v>
      </c>
      <c r="F155" s="936">
        <v>36</v>
      </c>
      <c r="G155" s="937">
        <v>0.36299999999999999</v>
      </c>
      <c r="H155" s="962">
        <v>42.5</v>
      </c>
      <c r="I155" s="893" t="s">
        <v>734</v>
      </c>
      <c r="J155" s="894"/>
      <c r="K155" s="887">
        <v>239000</v>
      </c>
      <c r="L155" s="232"/>
    </row>
    <row r="156" spans="1:12">
      <c r="A156" s="215" t="s">
        <v>81</v>
      </c>
      <c r="B156" s="888"/>
      <c r="C156" s="888"/>
      <c r="D156" s="935"/>
      <c r="E156" s="936"/>
      <c r="F156" s="936"/>
      <c r="G156" s="938"/>
      <c r="H156" s="963"/>
      <c r="I156" s="893"/>
      <c r="J156" s="894"/>
      <c r="K156" s="887"/>
      <c r="L156" s="232"/>
    </row>
    <row r="157" spans="1:12">
      <c r="A157" s="215" t="s">
        <v>947</v>
      </c>
      <c r="B157" s="888">
        <v>5.306</v>
      </c>
      <c r="C157" s="888">
        <v>6.7359999999999998</v>
      </c>
      <c r="D157" s="935">
        <v>0.96</v>
      </c>
      <c r="E157" s="936">
        <v>16.399999999999999</v>
      </c>
      <c r="F157" s="936">
        <v>38</v>
      </c>
      <c r="G157" s="937">
        <v>0.36299999999999999</v>
      </c>
      <c r="H157" s="962">
        <v>41.4</v>
      </c>
      <c r="I157" s="893" t="s">
        <v>734</v>
      </c>
      <c r="J157" s="894"/>
      <c r="K157" s="887">
        <v>248000</v>
      </c>
      <c r="L157" s="232"/>
    </row>
    <row r="158" spans="1:12">
      <c r="A158" s="215" t="s">
        <v>81</v>
      </c>
      <c r="B158" s="888"/>
      <c r="C158" s="888"/>
      <c r="D158" s="935"/>
      <c r="E158" s="936"/>
      <c r="F158" s="936"/>
      <c r="G158" s="938"/>
      <c r="H158" s="963"/>
      <c r="I158" s="893"/>
      <c r="J158" s="894"/>
      <c r="K158" s="887"/>
      <c r="L158" s="232"/>
    </row>
    <row r="159" spans="1:12">
      <c r="A159" s="215" t="s">
        <v>948</v>
      </c>
      <c r="B159" s="888">
        <v>7.984</v>
      </c>
      <c r="C159" s="888">
        <v>9.7460000000000004</v>
      </c>
      <c r="D159" s="935">
        <v>1.42</v>
      </c>
      <c r="E159" s="936">
        <v>33.9</v>
      </c>
      <c r="F159" s="936">
        <v>42</v>
      </c>
      <c r="G159" s="937">
        <v>0.36299999999999999</v>
      </c>
      <c r="H159" s="962">
        <v>44</v>
      </c>
      <c r="I159" s="893" t="s">
        <v>734</v>
      </c>
      <c r="J159" s="894"/>
      <c r="K159" s="887">
        <v>266000</v>
      </c>
      <c r="L159" s="232"/>
    </row>
    <row r="160" spans="1:12">
      <c r="A160" s="215" t="s">
        <v>81</v>
      </c>
      <c r="B160" s="888"/>
      <c r="C160" s="888"/>
      <c r="D160" s="935"/>
      <c r="E160" s="936"/>
      <c r="F160" s="936"/>
      <c r="G160" s="938"/>
      <c r="H160" s="963"/>
      <c r="I160" s="893"/>
      <c r="J160" s="894"/>
      <c r="K160" s="887"/>
      <c r="L160" s="232"/>
    </row>
    <row r="161" spans="1:12">
      <c r="A161" s="215" t="s">
        <v>949</v>
      </c>
      <c r="B161" s="888">
        <v>8.0380000000000003</v>
      </c>
      <c r="C161" s="888">
        <v>9.93</v>
      </c>
      <c r="D161" s="935">
        <v>1.43</v>
      </c>
      <c r="E161" s="936">
        <v>33</v>
      </c>
      <c r="F161" s="936">
        <v>38</v>
      </c>
      <c r="G161" s="937">
        <v>0.36299999999999999</v>
      </c>
      <c r="H161" s="962">
        <v>44</v>
      </c>
      <c r="I161" s="893" t="s">
        <v>734</v>
      </c>
      <c r="J161" s="894"/>
      <c r="K161" s="887">
        <v>276000</v>
      </c>
      <c r="L161" s="232"/>
    </row>
    <row r="162" spans="1:12">
      <c r="A162" s="215" t="s">
        <v>81</v>
      </c>
      <c r="B162" s="888"/>
      <c r="C162" s="888"/>
      <c r="D162" s="935"/>
      <c r="E162" s="936"/>
      <c r="F162" s="936"/>
      <c r="G162" s="938"/>
      <c r="H162" s="963"/>
      <c r="I162" s="893"/>
      <c r="J162" s="894"/>
      <c r="K162" s="887"/>
      <c r="L162" s="232"/>
    </row>
    <row r="163" spans="1:12" ht="28.5" customHeight="1">
      <c r="A163" s="884" t="s">
        <v>1108</v>
      </c>
      <c r="B163" s="885"/>
      <c r="C163" s="885"/>
      <c r="D163" s="885"/>
      <c r="E163" s="885"/>
      <c r="F163" s="885"/>
      <c r="G163" s="885"/>
      <c r="H163" s="885"/>
      <c r="I163" s="885"/>
      <c r="J163" s="885"/>
      <c r="K163" s="337"/>
      <c r="L163" s="233"/>
    </row>
    <row r="164" spans="1:12" s="111" customFormat="1" ht="33" customHeight="1">
      <c r="A164" s="862" t="s">
        <v>950</v>
      </c>
      <c r="B164" s="863"/>
      <c r="C164" s="863"/>
      <c r="D164" s="863"/>
      <c r="E164" s="863"/>
      <c r="F164" s="863"/>
      <c r="G164" s="863"/>
      <c r="H164" s="863"/>
      <c r="I164" s="863"/>
      <c r="J164" s="863"/>
      <c r="K164" s="883"/>
    </row>
    <row r="165" spans="1:12">
      <c r="A165" s="215" t="s">
        <v>951</v>
      </c>
      <c r="B165" s="227">
        <v>1.63</v>
      </c>
      <c r="C165" s="227">
        <v>1.35</v>
      </c>
      <c r="D165" s="294">
        <v>0.27900000000000003</v>
      </c>
      <c r="E165" s="295">
        <v>17.5</v>
      </c>
      <c r="F165" s="295">
        <v>39</v>
      </c>
      <c r="G165" s="228">
        <v>0.16</v>
      </c>
      <c r="H165" s="227">
        <v>24.5</v>
      </c>
      <c r="I165" s="229" t="s">
        <v>734</v>
      </c>
      <c r="J165" s="298"/>
      <c r="K165" s="57">
        <v>124000</v>
      </c>
      <c r="L165" s="233"/>
    </row>
    <row r="166" spans="1:12">
      <c r="A166" s="215" t="s">
        <v>952</v>
      </c>
      <c r="B166" s="227">
        <v>2.41</v>
      </c>
      <c r="C166" s="227">
        <v>2.06</v>
      </c>
      <c r="D166" s="294">
        <v>0.41</v>
      </c>
      <c r="E166" s="295">
        <v>15.2</v>
      </c>
      <c r="F166" s="295">
        <v>30</v>
      </c>
      <c r="G166" s="228">
        <v>0.20100000000000001</v>
      </c>
      <c r="H166" s="227">
        <v>28.5</v>
      </c>
      <c r="I166" s="229" t="s">
        <v>734</v>
      </c>
      <c r="J166" s="298"/>
      <c r="K166" s="57">
        <v>140000</v>
      </c>
      <c r="L166" s="233"/>
    </row>
    <row r="167" spans="1:12">
      <c r="A167" s="215" t="s">
        <v>953</v>
      </c>
      <c r="B167" s="227">
        <v>3.73</v>
      </c>
      <c r="C167" s="227">
        <v>2.81</v>
      </c>
      <c r="D167" s="294">
        <v>0.63</v>
      </c>
      <c r="E167" s="295">
        <v>38.200000000000003</v>
      </c>
      <c r="F167" s="295">
        <v>37</v>
      </c>
      <c r="G167" s="228">
        <v>0.24</v>
      </c>
      <c r="H167" s="227">
        <v>34</v>
      </c>
      <c r="I167" s="229" t="s">
        <v>734</v>
      </c>
      <c r="J167" s="298"/>
      <c r="K167" s="57">
        <v>153000</v>
      </c>
      <c r="L167" s="233"/>
    </row>
    <row r="168" spans="1:12">
      <c r="A168" s="215" t="s">
        <v>954</v>
      </c>
      <c r="B168" s="227">
        <v>4.49</v>
      </c>
      <c r="C168" s="227">
        <v>3.27</v>
      </c>
      <c r="D168" s="294">
        <v>0.77</v>
      </c>
      <c r="E168" s="295">
        <v>54.8</v>
      </c>
      <c r="F168" s="295">
        <v>43</v>
      </c>
      <c r="G168" s="228">
        <v>0.24</v>
      </c>
      <c r="H168" s="227">
        <v>34</v>
      </c>
      <c r="I168" s="229" t="s">
        <v>734</v>
      </c>
      <c r="J168" s="298"/>
      <c r="K168" s="57">
        <v>158000</v>
      </c>
      <c r="L168" s="233"/>
    </row>
    <row r="169" spans="1:12">
      <c r="A169" s="215" t="s">
        <v>955</v>
      </c>
      <c r="B169" s="227">
        <v>5.34</v>
      </c>
      <c r="C169" s="227">
        <v>4.0599999999999996</v>
      </c>
      <c r="D169" s="294">
        <v>0.92</v>
      </c>
      <c r="E169" s="295">
        <v>47.4</v>
      </c>
      <c r="F169" s="295">
        <v>46</v>
      </c>
      <c r="G169" s="228">
        <v>0.26200000000000001</v>
      </c>
      <c r="H169" s="227">
        <v>37.5</v>
      </c>
      <c r="I169" s="229" t="s">
        <v>734</v>
      </c>
      <c r="J169" s="298"/>
      <c r="K169" s="57">
        <v>176000</v>
      </c>
      <c r="L169" s="233"/>
    </row>
    <row r="170" spans="1:12">
      <c r="A170" s="215" t="s">
        <v>956</v>
      </c>
      <c r="B170" s="227">
        <v>6.77</v>
      </c>
      <c r="C170" s="227">
        <v>6.63</v>
      </c>
      <c r="D170" s="294">
        <v>1.1599999999999999</v>
      </c>
      <c r="E170" s="295">
        <v>42.5</v>
      </c>
      <c r="F170" s="295">
        <v>49</v>
      </c>
      <c r="G170" s="228">
        <v>0.30499999999999999</v>
      </c>
      <c r="H170" s="227">
        <v>43</v>
      </c>
      <c r="I170" s="229" t="s">
        <v>734</v>
      </c>
      <c r="J170" s="298"/>
      <c r="K170" s="57">
        <v>200000</v>
      </c>
      <c r="L170" s="233"/>
    </row>
    <row r="171" spans="1:12" ht="27" customHeight="1">
      <c r="A171" s="884" t="s">
        <v>525</v>
      </c>
      <c r="B171" s="885"/>
      <c r="C171" s="885"/>
      <c r="D171" s="885"/>
      <c r="E171" s="885"/>
      <c r="F171" s="885"/>
      <c r="G171" s="885"/>
      <c r="H171" s="885"/>
      <c r="I171" s="885"/>
      <c r="J171" s="885"/>
      <c r="K171" s="337"/>
      <c r="L171" s="233"/>
    </row>
    <row r="172" spans="1:12" s="111" customFormat="1" ht="33" customHeight="1">
      <c r="A172" s="862" t="s">
        <v>957</v>
      </c>
      <c r="B172" s="863"/>
      <c r="C172" s="863"/>
      <c r="D172" s="863"/>
      <c r="E172" s="863"/>
      <c r="F172" s="863"/>
      <c r="G172" s="863"/>
      <c r="H172" s="863"/>
      <c r="I172" s="863"/>
      <c r="J172" s="863"/>
      <c r="K172" s="883"/>
    </row>
    <row r="173" spans="1:12">
      <c r="A173" s="215" t="s">
        <v>958</v>
      </c>
      <c r="B173" s="227">
        <v>1.7</v>
      </c>
      <c r="C173" s="227">
        <v>1.4</v>
      </c>
      <c r="D173" s="294">
        <v>0.28999999999999998</v>
      </c>
      <c r="E173" s="295">
        <v>18.2</v>
      </c>
      <c r="F173" s="295">
        <v>38</v>
      </c>
      <c r="G173" s="228">
        <v>0.16</v>
      </c>
      <c r="H173" s="227">
        <v>24.5</v>
      </c>
      <c r="I173" s="229" t="s">
        <v>734</v>
      </c>
      <c r="J173" s="298"/>
      <c r="K173" s="57">
        <v>124000</v>
      </c>
      <c r="L173" s="233"/>
    </row>
    <row r="174" spans="1:12">
      <c r="A174" s="215" t="s">
        <v>959</v>
      </c>
      <c r="B174" s="227">
        <v>2.7</v>
      </c>
      <c r="C174" s="227">
        <v>2.2999999999999998</v>
      </c>
      <c r="D174" s="294">
        <v>0.46</v>
      </c>
      <c r="E174" s="295">
        <v>17</v>
      </c>
      <c r="F174" s="295">
        <v>29</v>
      </c>
      <c r="G174" s="228">
        <v>0.20100000000000001</v>
      </c>
      <c r="H174" s="227">
        <v>28.5</v>
      </c>
      <c r="I174" s="229" t="s">
        <v>734</v>
      </c>
      <c r="J174" s="298"/>
      <c r="K174" s="57">
        <v>140000</v>
      </c>
      <c r="L174" s="233"/>
    </row>
    <row r="175" spans="1:12">
      <c r="A175" s="215" t="s">
        <v>960</v>
      </c>
      <c r="B175" s="227">
        <v>3.8</v>
      </c>
      <c r="C175" s="227">
        <v>2.88</v>
      </c>
      <c r="D175" s="294">
        <v>0.65</v>
      </c>
      <c r="E175" s="295">
        <v>39.200000000000003</v>
      </c>
      <c r="F175" s="295">
        <v>36</v>
      </c>
      <c r="G175" s="228">
        <v>0.24</v>
      </c>
      <c r="H175" s="227">
        <v>34</v>
      </c>
      <c r="I175" s="229" t="s">
        <v>734</v>
      </c>
      <c r="J175" s="298"/>
      <c r="K175" s="57">
        <v>153000</v>
      </c>
      <c r="L175" s="233"/>
    </row>
    <row r="176" spans="1:12">
      <c r="A176" s="215" t="s">
        <v>961</v>
      </c>
      <c r="B176" s="227">
        <v>4.5999999999999996</v>
      </c>
      <c r="C176" s="227">
        <v>3.35</v>
      </c>
      <c r="D176" s="294">
        <v>0.79</v>
      </c>
      <c r="E176" s="295">
        <v>56.2</v>
      </c>
      <c r="F176" s="295">
        <v>43</v>
      </c>
      <c r="G176" s="228">
        <v>0.24</v>
      </c>
      <c r="H176" s="227">
        <v>34</v>
      </c>
      <c r="I176" s="229" t="s">
        <v>734</v>
      </c>
      <c r="J176" s="298"/>
      <c r="K176" s="57">
        <v>158000</v>
      </c>
      <c r="L176" s="233"/>
    </row>
    <row r="177" spans="1:12">
      <c r="A177" s="215" t="s">
        <v>962</v>
      </c>
      <c r="B177" s="227">
        <v>6.05</v>
      </c>
      <c r="C177" s="227">
        <v>4.5999999999999996</v>
      </c>
      <c r="D177" s="294">
        <v>1.04</v>
      </c>
      <c r="E177" s="295">
        <v>53.7</v>
      </c>
      <c r="F177" s="295">
        <v>46</v>
      </c>
      <c r="G177" s="228">
        <v>0.26200000000000001</v>
      </c>
      <c r="H177" s="227">
        <v>37.5</v>
      </c>
      <c r="I177" s="229" t="s">
        <v>734</v>
      </c>
      <c r="J177" s="298"/>
      <c r="K177" s="57">
        <v>176000</v>
      </c>
      <c r="L177" s="233"/>
    </row>
    <row r="178" spans="1:12">
      <c r="A178" s="215" t="s">
        <v>963</v>
      </c>
      <c r="B178" s="227">
        <v>7.65</v>
      </c>
      <c r="C178" s="227">
        <v>7.5</v>
      </c>
      <c r="D178" s="294">
        <v>1.31</v>
      </c>
      <c r="E178" s="295">
        <v>48.1</v>
      </c>
      <c r="F178" s="295">
        <v>47</v>
      </c>
      <c r="G178" s="228">
        <v>0.30499999999999999</v>
      </c>
      <c r="H178" s="227">
        <v>43</v>
      </c>
      <c r="I178" s="229" t="s">
        <v>734</v>
      </c>
      <c r="J178" s="298"/>
      <c r="K178" s="57">
        <v>200000</v>
      </c>
      <c r="L178" s="233"/>
    </row>
    <row r="179" spans="1:12" ht="23.25" customHeight="1">
      <c r="A179" s="304">
        <v>12126200000334</v>
      </c>
      <c r="B179" s="928" t="s">
        <v>533</v>
      </c>
      <c r="C179" s="928"/>
      <c r="D179" s="928"/>
      <c r="E179" s="928"/>
      <c r="F179" s="928"/>
      <c r="G179" s="928"/>
      <c r="H179" s="928"/>
      <c r="I179" s="229" t="s">
        <v>734</v>
      </c>
      <c r="J179" s="56"/>
      <c r="K179" s="57">
        <v>8000</v>
      </c>
      <c r="L179" s="232"/>
    </row>
    <row r="180" spans="1:12" ht="26.1" customHeight="1">
      <c r="A180" s="884" t="s">
        <v>1132</v>
      </c>
      <c r="B180" s="885"/>
      <c r="C180" s="885"/>
      <c r="D180" s="885"/>
      <c r="E180" s="885"/>
      <c r="F180" s="885"/>
      <c r="G180" s="885"/>
      <c r="H180" s="885"/>
      <c r="I180" s="885"/>
      <c r="J180" s="885"/>
      <c r="K180" s="293"/>
      <c r="L180" s="296"/>
    </row>
    <row r="181" spans="1:12" s="111" customFormat="1" ht="33" customHeight="1">
      <c r="A181" s="862" t="s">
        <v>964</v>
      </c>
      <c r="B181" s="863"/>
      <c r="C181" s="863"/>
      <c r="D181" s="863"/>
      <c r="E181" s="863"/>
      <c r="F181" s="863"/>
      <c r="G181" s="863"/>
      <c r="H181" s="863"/>
      <c r="I181" s="863"/>
      <c r="J181" s="863"/>
      <c r="K181" s="883"/>
    </row>
    <row r="182" spans="1:12">
      <c r="A182" s="215" t="s">
        <v>965</v>
      </c>
      <c r="B182" s="227">
        <v>1.7</v>
      </c>
      <c r="C182" s="227">
        <v>1.4</v>
      </c>
      <c r="D182" s="294">
        <v>0.28999999999999998</v>
      </c>
      <c r="E182" s="295">
        <v>18.2</v>
      </c>
      <c r="F182" s="295">
        <v>38</v>
      </c>
      <c r="G182" s="228">
        <v>0.16</v>
      </c>
      <c r="H182" s="227">
        <v>16.899999999999999</v>
      </c>
      <c r="I182" s="229" t="s">
        <v>734</v>
      </c>
      <c r="J182" s="56"/>
      <c r="K182" s="57">
        <v>123000</v>
      </c>
      <c r="L182" s="233"/>
    </row>
    <row r="183" spans="1:12">
      <c r="A183" s="215" t="s">
        <v>966</v>
      </c>
      <c r="B183" s="227">
        <v>2.7</v>
      </c>
      <c r="C183" s="227">
        <v>2.2999999999999998</v>
      </c>
      <c r="D183" s="294">
        <v>0.46</v>
      </c>
      <c r="E183" s="295">
        <v>17</v>
      </c>
      <c r="F183" s="295">
        <v>29</v>
      </c>
      <c r="G183" s="228">
        <v>0.20100000000000001</v>
      </c>
      <c r="H183" s="227">
        <v>20.8</v>
      </c>
      <c r="I183" s="229" t="s">
        <v>734</v>
      </c>
      <c r="J183" s="56"/>
      <c r="K183" s="57">
        <v>138000</v>
      </c>
      <c r="L183" s="233"/>
    </row>
    <row r="184" spans="1:12">
      <c r="A184" s="215" t="s">
        <v>967</v>
      </c>
      <c r="B184" s="227">
        <v>3.8</v>
      </c>
      <c r="C184" s="227">
        <v>2.88</v>
      </c>
      <c r="D184" s="294">
        <v>0.65</v>
      </c>
      <c r="E184" s="295">
        <v>39.200000000000003</v>
      </c>
      <c r="F184" s="295">
        <v>36</v>
      </c>
      <c r="G184" s="228">
        <v>0.24</v>
      </c>
      <c r="H184" s="227">
        <v>25.4</v>
      </c>
      <c r="I184" s="229" t="s">
        <v>734</v>
      </c>
      <c r="J184" s="56"/>
      <c r="K184" s="57">
        <v>148000</v>
      </c>
      <c r="L184" s="233"/>
    </row>
    <row r="185" spans="1:12">
      <c r="A185" s="215" t="s">
        <v>968</v>
      </c>
      <c r="B185" s="227">
        <v>4.5999999999999996</v>
      </c>
      <c r="C185" s="227">
        <v>3.35</v>
      </c>
      <c r="D185" s="294">
        <v>0.79</v>
      </c>
      <c r="E185" s="295">
        <v>56.2</v>
      </c>
      <c r="F185" s="295">
        <v>43</v>
      </c>
      <c r="G185" s="228">
        <v>0.24</v>
      </c>
      <c r="H185" s="227">
        <v>25.4</v>
      </c>
      <c r="I185" s="229" t="s">
        <v>734</v>
      </c>
      <c r="J185" s="56"/>
      <c r="K185" s="57">
        <v>155000</v>
      </c>
      <c r="L185" s="233"/>
    </row>
    <row r="186" spans="1:12">
      <c r="A186" s="215" t="s">
        <v>969</v>
      </c>
      <c r="B186" s="227">
        <v>6.05</v>
      </c>
      <c r="C186" s="227">
        <v>4.5999999999999996</v>
      </c>
      <c r="D186" s="294">
        <v>1.04</v>
      </c>
      <c r="E186" s="295">
        <v>53.7</v>
      </c>
      <c r="F186" s="295">
        <v>46</v>
      </c>
      <c r="G186" s="228">
        <v>0.26200000000000001</v>
      </c>
      <c r="H186" s="227">
        <v>28.1</v>
      </c>
      <c r="I186" s="229" t="s">
        <v>734</v>
      </c>
      <c r="J186" s="56"/>
      <c r="K186" s="57">
        <v>175000</v>
      </c>
      <c r="L186" s="233"/>
    </row>
    <row r="187" spans="1:12">
      <c r="A187" s="250" t="s">
        <v>970</v>
      </c>
      <c r="B187" s="338">
        <v>7.65</v>
      </c>
      <c r="C187" s="338">
        <v>7.5</v>
      </c>
      <c r="D187" s="339">
        <v>1.31</v>
      </c>
      <c r="E187" s="340">
        <v>48.1</v>
      </c>
      <c r="F187" s="340">
        <v>47</v>
      </c>
      <c r="G187" s="341">
        <v>0.30499999999999999</v>
      </c>
      <c r="H187" s="338">
        <v>31.9</v>
      </c>
      <c r="I187" s="342" t="s">
        <v>734</v>
      </c>
      <c r="J187" s="141"/>
      <c r="K187" s="343">
        <v>198000</v>
      </c>
      <c r="L187" s="233"/>
    </row>
    <row r="188" spans="1:12">
      <c r="A188" s="884" t="s">
        <v>525</v>
      </c>
      <c r="B188" s="885"/>
      <c r="C188" s="885"/>
      <c r="D188" s="885"/>
      <c r="E188" s="885"/>
      <c r="F188" s="885"/>
      <c r="G188" s="885"/>
      <c r="H188" s="885"/>
      <c r="I188" s="885"/>
      <c r="J188" s="885"/>
      <c r="K188" s="303"/>
      <c r="L188" s="233"/>
    </row>
    <row r="189" spans="1:12" s="19" customFormat="1" ht="5.25" customHeight="1">
      <c r="A189" s="344"/>
      <c r="B189" s="345"/>
      <c r="C189" s="346"/>
      <c r="D189" s="347"/>
      <c r="E189" s="348"/>
      <c r="F189" s="347"/>
      <c r="G189" s="349"/>
      <c r="H189" s="350"/>
      <c r="I189" s="351"/>
      <c r="J189" s="351"/>
      <c r="K189" s="351"/>
    </row>
    <row r="190" spans="1:12" s="19" customFormat="1" ht="36.75" customHeight="1">
      <c r="A190" s="38" t="s">
        <v>309</v>
      </c>
      <c r="B190" s="39"/>
      <c r="C190" s="39"/>
      <c r="D190" s="39"/>
      <c r="E190" s="39"/>
      <c r="F190" s="39"/>
      <c r="G190" s="39"/>
      <c r="H190" s="39"/>
      <c r="I190" s="39"/>
      <c r="J190" s="313"/>
      <c r="K190" s="314"/>
    </row>
    <row r="191" spans="1:12" ht="15.75" customHeight="1">
      <c r="A191" s="224" t="s">
        <v>759</v>
      </c>
      <c r="B191" s="931" t="s">
        <v>1109</v>
      </c>
      <c r="C191" s="932"/>
      <c r="D191" s="932"/>
      <c r="E191" s="932"/>
      <c r="F191" s="932"/>
      <c r="G191" s="932"/>
      <c r="H191" s="316"/>
      <c r="I191" s="229" t="s">
        <v>734</v>
      </c>
      <c r="J191" s="56"/>
      <c r="K191" s="57">
        <v>5000</v>
      </c>
      <c r="L191" s="232"/>
    </row>
    <row r="192" spans="1:12" ht="18" customHeight="1">
      <c r="A192" s="224" t="s">
        <v>1106</v>
      </c>
      <c r="B192" s="215" t="s">
        <v>1110</v>
      </c>
      <c r="C192" s="215"/>
      <c r="D192" s="215"/>
      <c r="E192" s="322"/>
      <c r="F192" s="323"/>
      <c r="G192" s="323"/>
      <c r="H192" s="316"/>
      <c r="I192" s="229" t="s">
        <v>734</v>
      </c>
      <c r="J192" s="56"/>
      <c r="K192" s="57">
        <v>10000</v>
      </c>
      <c r="L192" s="232"/>
    </row>
    <row r="193" spans="1:12">
      <c r="A193" s="215" t="s">
        <v>81</v>
      </c>
      <c r="B193" s="929" t="s">
        <v>47</v>
      </c>
      <c r="C193" s="929"/>
      <c r="D193" s="929"/>
      <c r="E193" s="929"/>
      <c r="F193" s="929"/>
      <c r="G193" s="929"/>
      <c r="H193" s="929"/>
      <c r="I193" s="229" t="s">
        <v>734</v>
      </c>
      <c r="J193" s="56"/>
      <c r="K193" s="57">
        <v>35000</v>
      </c>
      <c r="L193" s="232"/>
    </row>
    <row r="194" spans="1:12">
      <c r="A194" s="215" t="s">
        <v>80</v>
      </c>
      <c r="B194" s="929" t="s">
        <v>48</v>
      </c>
      <c r="C194" s="929"/>
      <c r="D194" s="929"/>
      <c r="E194" s="929"/>
      <c r="F194" s="929"/>
      <c r="G194" s="929"/>
      <c r="H194" s="929"/>
      <c r="I194" s="229" t="s">
        <v>734</v>
      </c>
      <c r="J194" s="56"/>
      <c r="K194" s="57">
        <v>26000</v>
      </c>
      <c r="L194" s="232"/>
    </row>
    <row r="195" spans="1:12" ht="15.75" customHeight="1">
      <c r="A195" s="224" t="s">
        <v>61</v>
      </c>
      <c r="B195" s="929" t="s">
        <v>291</v>
      </c>
      <c r="C195" s="929"/>
      <c r="D195" s="929"/>
      <c r="E195" s="929"/>
      <c r="F195" s="929"/>
      <c r="G195" s="929"/>
      <c r="H195" s="929"/>
      <c r="I195" s="229" t="s">
        <v>734</v>
      </c>
      <c r="J195" s="56"/>
      <c r="K195" s="57">
        <v>25000</v>
      </c>
      <c r="L195" s="232"/>
    </row>
    <row r="196" spans="1:12" ht="23.25" customHeight="1">
      <c r="A196" s="224" t="s">
        <v>256</v>
      </c>
      <c r="B196" s="928" t="s">
        <v>310</v>
      </c>
      <c r="C196" s="928"/>
      <c r="D196" s="928"/>
      <c r="E196" s="928"/>
      <c r="F196" s="928"/>
      <c r="G196" s="928"/>
      <c r="H196" s="928"/>
      <c r="I196" s="229" t="s">
        <v>734</v>
      </c>
      <c r="J196" s="56"/>
      <c r="K196" s="57">
        <v>35000</v>
      </c>
      <c r="L196" s="232"/>
    </row>
    <row r="197" spans="1:12">
      <c r="A197" s="352" t="s">
        <v>200</v>
      </c>
      <c r="B197" s="929" t="s">
        <v>311</v>
      </c>
      <c r="C197" s="929"/>
      <c r="D197" s="929"/>
      <c r="E197" s="929"/>
      <c r="F197" s="929"/>
      <c r="G197" s="929"/>
      <c r="H197" s="929"/>
      <c r="I197" s="229" t="s">
        <v>734</v>
      </c>
      <c r="J197" s="56"/>
      <c r="K197" s="57">
        <v>116000</v>
      </c>
      <c r="L197" s="232"/>
    </row>
    <row r="198" spans="1:12" ht="25.5" customHeight="1">
      <c r="A198" s="224" t="s">
        <v>527</v>
      </c>
      <c r="B198" s="928" t="s">
        <v>528</v>
      </c>
      <c r="C198" s="928"/>
      <c r="D198" s="928"/>
      <c r="E198" s="928"/>
      <c r="F198" s="928"/>
      <c r="G198" s="928"/>
      <c r="H198" s="928"/>
      <c r="I198" s="229" t="s">
        <v>734</v>
      </c>
      <c r="J198" s="56"/>
      <c r="K198" s="57">
        <v>83000</v>
      </c>
      <c r="L198" s="232"/>
    </row>
    <row r="199" spans="1:12" ht="26.25" customHeight="1">
      <c r="A199" s="224" t="s">
        <v>529</v>
      </c>
      <c r="B199" s="928" t="s">
        <v>530</v>
      </c>
      <c r="C199" s="928"/>
      <c r="D199" s="928"/>
      <c r="E199" s="928"/>
      <c r="F199" s="928"/>
      <c r="G199" s="928"/>
      <c r="H199" s="928"/>
      <c r="I199" s="229" t="s">
        <v>734</v>
      </c>
      <c r="J199" s="56"/>
      <c r="K199" s="57">
        <v>74000</v>
      </c>
      <c r="L199" s="232"/>
    </row>
    <row r="200" spans="1:12" ht="26.25" customHeight="1">
      <c r="A200" s="224" t="s">
        <v>1021</v>
      </c>
      <c r="B200" s="928" t="s">
        <v>1022</v>
      </c>
      <c r="C200" s="928"/>
      <c r="D200" s="928"/>
      <c r="E200" s="928"/>
      <c r="F200" s="928"/>
      <c r="G200" s="928"/>
      <c r="H200" s="928"/>
      <c r="I200" s="229" t="s">
        <v>734</v>
      </c>
      <c r="J200" s="56"/>
      <c r="K200" s="57">
        <v>120000</v>
      </c>
      <c r="L200" s="232"/>
    </row>
    <row r="201" spans="1:12" ht="26.25" customHeight="1">
      <c r="A201" s="224" t="s">
        <v>1023</v>
      </c>
      <c r="B201" s="928" t="s">
        <v>1024</v>
      </c>
      <c r="C201" s="928"/>
      <c r="D201" s="928"/>
      <c r="E201" s="928"/>
      <c r="F201" s="928"/>
      <c r="G201" s="928"/>
      <c r="H201" s="928"/>
      <c r="I201" s="229" t="s">
        <v>734</v>
      </c>
      <c r="J201" s="56"/>
      <c r="K201" s="57">
        <v>68000</v>
      </c>
      <c r="L201" s="232"/>
    </row>
    <row r="202" spans="1:12" ht="18" customHeight="1">
      <c r="A202" s="224" t="s">
        <v>748</v>
      </c>
      <c r="B202" s="929" t="s">
        <v>749</v>
      </c>
      <c r="C202" s="929"/>
      <c r="D202" s="929"/>
      <c r="E202" s="929"/>
      <c r="F202" s="929"/>
      <c r="G202" s="929"/>
      <c r="H202" s="929"/>
      <c r="I202" s="229" t="s">
        <v>734</v>
      </c>
      <c r="J202" s="56"/>
      <c r="K202" s="57">
        <v>18000</v>
      </c>
      <c r="L202" s="232"/>
    </row>
    <row r="203" spans="1:12" ht="27" customHeight="1">
      <c r="A203" s="215" t="s">
        <v>576</v>
      </c>
      <c r="B203" s="928" t="s">
        <v>577</v>
      </c>
      <c r="C203" s="928"/>
      <c r="D203" s="928"/>
      <c r="E203" s="928"/>
      <c r="F203" s="928"/>
      <c r="G203" s="928"/>
      <c r="H203" s="928"/>
      <c r="I203" s="229" t="s">
        <v>734</v>
      </c>
      <c r="J203" s="56"/>
      <c r="K203" s="57">
        <v>41000</v>
      </c>
      <c r="L203" s="232"/>
    </row>
    <row r="204" spans="1:12" ht="27" customHeight="1">
      <c r="A204" s="329" t="s">
        <v>245</v>
      </c>
      <c r="B204" s="884" t="s">
        <v>879</v>
      </c>
      <c r="C204" s="885"/>
      <c r="D204" s="885"/>
      <c r="E204" s="885"/>
      <c r="F204" s="885"/>
      <c r="G204" s="326"/>
      <c r="H204" s="327"/>
      <c r="I204" s="229" t="s">
        <v>734</v>
      </c>
      <c r="J204" s="24"/>
      <c r="K204" s="57">
        <v>14500</v>
      </c>
      <c r="L204" s="232"/>
    </row>
    <row r="205" spans="1:12" ht="27" customHeight="1">
      <c r="A205" s="329" t="s">
        <v>133</v>
      </c>
      <c r="B205" s="884" t="s">
        <v>880</v>
      </c>
      <c r="C205" s="885"/>
      <c r="D205" s="885"/>
      <c r="E205" s="885"/>
      <c r="F205" s="885"/>
      <c r="G205" s="326"/>
      <c r="H205" s="327"/>
      <c r="I205" s="229" t="s">
        <v>734</v>
      </c>
      <c r="J205" s="24"/>
      <c r="K205" s="57">
        <v>6200</v>
      </c>
      <c r="L205" s="232"/>
    </row>
    <row r="206" spans="1:12" ht="36.75" customHeight="1">
      <c r="A206" s="224" t="s">
        <v>92</v>
      </c>
      <c r="B206" s="884" t="s">
        <v>531</v>
      </c>
      <c r="C206" s="885"/>
      <c r="D206" s="885"/>
      <c r="E206" s="885"/>
      <c r="F206" s="885"/>
      <c r="G206" s="330"/>
      <c r="H206" s="331"/>
      <c r="I206" s="229" t="s">
        <v>734</v>
      </c>
      <c r="J206" s="56"/>
      <c r="K206" s="57">
        <v>23000</v>
      </c>
      <c r="L206" s="232"/>
    </row>
    <row r="207" spans="1:12" ht="27" customHeight="1">
      <c r="A207" s="329" t="s">
        <v>204</v>
      </c>
      <c r="B207" s="884" t="s">
        <v>1153</v>
      </c>
      <c r="C207" s="885"/>
      <c r="D207" s="885"/>
      <c r="E207" s="885"/>
      <c r="F207" s="885"/>
      <c r="G207" s="326"/>
      <c r="H207" s="327"/>
      <c r="I207" s="229" t="s">
        <v>734</v>
      </c>
      <c r="J207" s="24"/>
      <c r="K207" s="57">
        <v>109000</v>
      </c>
      <c r="L207" s="232"/>
    </row>
    <row r="208" spans="1:12" ht="32.25" customHeight="1">
      <c r="A208" s="224" t="s">
        <v>170</v>
      </c>
      <c r="B208" s="884" t="s">
        <v>312</v>
      </c>
      <c r="C208" s="885"/>
      <c r="D208" s="885"/>
      <c r="E208" s="885"/>
      <c r="F208" s="885"/>
      <c r="G208" s="330"/>
      <c r="H208" s="331"/>
      <c r="I208" s="229" t="s">
        <v>734</v>
      </c>
      <c r="J208" s="56"/>
      <c r="K208" s="57">
        <v>64000</v>
      </c>
      <c r="L208" s="232"/>
    </row>
    <row r="209" spans="1:1" ht="17.399999999999999">
      <c r="A209" s="334"/>
    </row>
  </sheetData>
  <mergeCells count="279">
    <mergeCell ref="H1:J1"/>
    <mergeCell ref="H2:J2"/>
    <mergeCell ref="A5:A6"/>
    <mergeCell ref="B5:C5"/>
    <mergeCell ref="E5:E6"/>
    <mergeCell ref="F5:F6"/>
    <mergeCell ref="G5:G6"/>
    <mergeCell ref="H5:H6"/>
    <mergeCell ref="I5:I6"/>
    <mergeCell ref="J5:J6"/>
    <mergeCell ref="K5:K6"/>
    <mergeCell ref="A8:H8"/>
    <mergeCell ref="B9:B11"/>
    <mergeCell ref="C9:C11"/>
    <mergeCell ref="D9:D11"/>
    <mergeCell ref="E9:E11"/>
    <mergeCell ref="F9:F11"/>
    <mergeCell ref="G9:G11"/>
    <mergeCell ref="H9:H11"/>
    <mergeCell ref="I9:I11"/>
    <mergeCell ref="J9:J11"/>
    <mergeCell ref="K9:K11"/>
    <mergeCell ref="K12:K14"/>
    <mergeCell ref="B15:B17"/>
    <mergeCell ref="C15:C17"/>
    <mergeCell ref="D15:D17"/>
    <mergeCell ref="E15:E17"/>
    <mergeCell ref="F15:F17"/>
    <mergeCell ref="G15:G17"/>
    <mergeCell ref="H15:H17"/>
    <mergeCell ref="I15:I17"/>
    <mergeCell ref="J15:J17"/>
    <mergeCell ref="K15:K17"/>
    <mergeCell ref="B12:B14"/>
    <mergeCell ref="C12:C14"/>
    <mergeCell ref="D12:D14"/>
    <mergeCell ref="E12:E14"/>
    <mergeCell ref="F12:F14"/>
    <mergeCell ref="G12:G14"/>
    <mergeCell ref="H12:H14"/>
    <mergeCell ref="I12:I14"/>
    <mergeCell ref="J12:J14"/>
    <mergeCell ref="A18:J18"/>
    <mergeCell ref="A19:H19"/>
    <mergeCell ref="B20:B21"/>
    <mergeCell ref="C20:C21"/>
    <mergeCell ref="D20:D21"/>
    <mergeCell ref="E20:E21"/>
    <mergeCell ref="F20:F21"/>
    <mergeCell ref="G20:G21"/>
    <mergeCell ref="H20:H21"/>
    <mergeCell ref="I20:I21"/>
    <mergeCell ref="J20:J21"/>
    <mergeCell ref="K20:K21"/>
    <mergeCell ref="B22:B23"/>
    <mergeCell ref="C22:C23"/>
    <mergeCell ref="D22:D23"/>
    <mergeCell ref="E22:E23"/>
    <mergeCell ref="F22:F23"/>
    <mergeCell ref="G22:G23"/>
    <mergeCell ref="H22:H23"/>
    <mergeCell ref="I22:I23"/>
    <mergeCell ref="J22:J23"/>
    <mergeCell ref="K22:K23"/>
    <mergeCell ref="K24:K25"/>
    <mergeCell ref="B26:B27"/>
    <mergeCell ref="C26:C27"/>
    <mergeCell ref="D26:D27"/>
    <mergeCell ref="E26:E27"/>
    <mergeCell ref="F26:F27"/>
    <mergeCell ref="G26:G27"/>
    <mergeCell ref="H26:H27"/>
    <mergeCell ref="I26:I27"/>
    <mergeCell ref="J26:J27"/>
    <mergeCell ref="K26:K27"/>
    <mergeCell ref="B24:B25"/>
    <mergeCell ref="C24:C25"/>
    <mergeCell ref="D24:D25"/>
    <mergeCell ref="E24:E25"/>
    <mergeCell ref="F24:F25"/>
    <mergeCell ref="G24:G25"/>
    <mergeCell ref="H24:H25"/>
    <mergeCell ref="I24:I25"/>
    <mergeCell ref="J24:J25"/>
    <mergeCell ref="K30:K31"/>
    <mergeCell ref="A32:J32"/>
    <mergeCell ref="A33:H33"/>
    <mergeCell ref="H28:H29"/>
    <mergeCell ref="I28:I29"/>
    <mergeCell ref="J28:J29"/>
    <mergeCell ref="K28:K29"/>
    <mergeCell ref="B30:B31"/>
    <mergeCell ref="C30:C31"/>
    <mergeCell ref="D30:D31"/>
    <mergeCell ref="E30:E31"/>
    <mergeCell ref="F30:F31"/>
    <mergeCell ref="G30:G31"/>
    <mergeCell ref="B28:B29"/>
    <mergeCell ref="C28:C29"/>
    <mergeCell ref="D28:D29"/>
    <mergeCell ref="E28:E29"/>
    <mergeCell ref="F28:F29"/>
    <mergeCell ref="G28:G29"/>
    <mergeCell ref="H30:H31"/>
    <mergeCell ref="I30:I31"/>
    <mergeCell ref="J30:J31"/>
    <mergeCell ref="G38:G39"/>
    <mergeCell ref="H38:H39"/>
    <mergeCell ref="I38:I39"/>
    <mergeCell ref="J38:J39"/>
    <mergeCell ref="K38:K39"/>
    <mergeCell ref="A40:J40"/>
    <mergeCell ref="G34:G35"/>
    <mergeCell ref="H34:H35"/>
    <mergeCell ref="I34:I35"/>
    <mergeCell ref="J34:J35"/>
    <mergeCell ref="K34:K35"/>
    <mergeCell ref="G36:G37"/>
    <mergeCell ref="H36:H37"/>
    <mergeCell ref="I36:I37"/>
    <mergeCell ref="J36:J37"/>
    <mergeCell ref="K36:K37"/>
    <mergeCell ref="A50:K50"/>
    <mergeCell ref="A59:J59"/>
    <mergeCell ref="A60:K60"/>
    <mergeCell ref="A71:K71"/>
    <mergeCell ref="A84:J84"/>
    <mergeCell ref="A85:K85"/>
    <mergeCell ref="A41:K41"/>
    <mergeCell ref="A48:A49"/>
    <mergeCell ref="B48:C48"/>
    <mergeCell ref="E48:E49"/>
    <mergeCell ref="F48:F49"/>
    <mergeCell ref="G48:G49"/>
    <mergeCell ref="H48:H49"/>
    <mergeCell ref="I48:I49"/>
    <mergeCell ref="J48:J49"/>
    <mergeCell ref="K48:K49"/>
    <mergeCell ref="B119:H119"/>
    <mergeCell ref="B120:H120"/>
    <mergeCell ref="B122:H122"/>
    <mergeCell ref="B123:H123"/>
    <mergeCell ref="B124:H124"/>
    <mergeCell ref="B125:H125"/>
    <mergeCell ref="B98:H98"/>
    <mergeCell ref="A99:J99"/>
    <mergeCell ref="A100:K100"/>
    <mergeCell ref="A113:J113"/>
    <mergeCell ref="B116:G116"/>
    <mergeCell ref="B118:H118"/>
    <mergeCell ref="B132:H132"/>
    <mergeCell ref="B133:F133"/>
    <mergeCell ref="B134:F134"/>
    <mergeCell ref="B135:F135"/>
    <mergeCell ref="B136:F136"/>
    <mergeCell ref="A139:K139"/>
    <mergeCell ref="B126:H126"/>
    <mergeCell ref="B127:H127"/>
    <mergeCell ref="B128:H128"/>
    <mergeCell ref="B129:H129"/>
    <mergeCell ref="B130:F130"/>
    <mergeCell ref="B131:F131"/>
    <mergeCell ref="H140:H142"/>
    <mergeCell ref="I140:I142"/>
    <mergeCell ref="J140:J142"/>
    <mergeCell ref="K140:K142"/>
    <mergeCell ref="B143:B145"/>
    <mergeCell ref="C143:C145"/>
    <mergeCell ref="D143:D145"/>
    <mergeCell ref="E143:E145"/>
    <mergeCell ref="F143:F145"/>
    <mergeCell ref="G143:G145"/>
    <mergeCell ref="B140:B142"/>
    <mergeCell ref="C140:C142"/>
    <mergeCell ref="D140:D142"/>
    <mergeCell ref="E140:E142"/>
    <mergeCell ref="F140:F142"/>
    <mergeCell ref="G140:G142"/>
    <mergeCell ref="H146:H148"/>
    <mergeCell ref="I146:I148"/>
    <mergeCell ref="J146:J148"/>
    <mergeCell ref="K146:K148"/>
    <mergeCell ref="A149:J149"/>
    <mergeCell ref="A150:K150"/>
    <mergeCell ref="H143:H145"/>
    <mergeCell ref="I143:I145"/>
    <mergeCell ref="J143:J145"/>
    <mergeCell ref="K143:K145"/>
    <mergeCell ref="B146:B148"/>
    <mergeCell ref="C146:C148"/>
    <mergeCell ref="D146:D148"/>
    <mergeCell ref="E146:E148"/>
    <mergeCell ref="F146:F148"/>
    <mergeCell ref="G146:G148"/>
    <mergeCell ref="H151:H152"/>
    <mergeCell ref="I151:I152"/>
    <mergeCell ref="J151:J152"/>
    <mergeCell ref="K151:K152"/>
    <mergeCell ref="B153:B154"/>
    <mergeCell ref="C153:C154"/>
    <mergeCell ref="D153:D154"/>
    <mergeCell ref="E153:E154"/>
    <mergeCell ref="F153:F154"/>
    <mergeCell ref="G153:G154"/>
    <mergeCell ref="B151:B152"/>
    <mergeCell ref="C151:C152"/>
    <mergeCell ref="D151:D152"/>
    <mergeCell ref="E151:E152"/>
    <mergeCell ref="F151:F152"/>
    <mergeCell ref="G151:G152"/>
    <mergeCell ref="H153:H154"/>
    <mergeCell ref="I153:I154"/>
    <mergeCell ref="J153:J154"/>
    <mergeCell ref="K153:K154"/>
    <mergeCell ref="K155:K156"/>
    <mergeCell ref="B157:B158"/>
    <mergeCell ref="C157:C158"/>
    <mergeCell ref="D157:D158"/>
    <mergeCell ref="E157:E158"/>
    <mergeCell ref="F157:F158"/>
    <mergeCell ref="G157:G158"/>
    <mergeCell ref="H157:H158"/>
    <mergeCell ref="I157:I158"/>
    <mergeCell ref="J157:J158"/>
    <mergeCell ref="K157:K158"/>
    <mergeCell ref="B155:B156"/>
    <mergeCell ref="C155:C156"/>
    <mergeCell ref="D155:D156"/>
    <mergeCell ref="E155:E156"/>
    <mergeCell ref="F155:F156"/>
    <mergeCell ref="G155:G156"/>
    <mergeCell ref="H155:H156"/>
    <mergeCell ref="I155:I156"/>
    <mergeCell ref="J155:J156"/>
    <mergeCell ref="K161:K162"/>
    <mergeCell ref="A163:J163"/>
    <mergeCell ref="A164:K164"/>
    <mergeCell ref="H159:H160"/>
    <mergeCell ref="I159:I160"/>
    <mergeCell ref="J159:J160"/>
    <mergeCell ref="K159:K160"/>
    <mergeCell ref="B161:B162"/>
    <mergeCell ref="C161:C162"/>
    <mergeCell ref="D161:D162"/>
    <mergeCell ref="E161:E162"/>
    <mergeCell ref="F161:F162"/>
    <mergeCell ref="G161:G162"/>
    <mergeCell ref="B159:B160"/>
    <mergeCell ref="C159:C160"/>
    <mergeCell ref="D159:D160"/>
    <mergeCell ref="E159:E160"/>
    <mergeCell ref="F159:F160"/>
    <mergeCell ref="G159:G160"/>
    <mergeCell ref="H161:H162"/>
    <mergeCell ref="I161:I162"/>
    <mergeCell ref="J161:J162"/>
    <mergeCell ref="B191:G191"/>
    <mergeCell ref="B193:H193"/>
    <mergeCell ref="B194:H194"/>
    <mergeCell ref="B195:H195"/>
    <mergeCell ref="B196:H196"/>
    <mergeCell ref="B197:H197"/>
    <mergeCell ref="A171:J171"/>
    <mergeCell ref="A172:K172"/>
    <mergeCell ref="B179:H179"/>
    <mergeCell ref="A180:J180"/>
    <mergeCell ref="A181:K181"/>
    <mergeCell ref="A188:J188"/>
    <mergeCell ref="B204:F204"/>
    <mergeCell ref="B205:F205"/>
    <mergeCell ref="B206:F206"/>
    <mergeCell ref="B207:F207"/>
    <mergeCell ref="B208:F208"/>
    <mergeCell ref="B198:H198"/>
    <mergeCell ref="B199:H199"/>
    <mergeCell ref="B200:H200"/>
    <mergeCell ref="B201:H201"/>
    <mergeCell ref="B202:H202"/>
    <mergeCell ref="B203:H203"/>
  </mergeCells>
  <hyperlinks>
    <hyperlink ref="A8:H8" r:id="rId1" display="Фанкойлы кассетные компактные 4-х поточные" xr:uid="{DEE81914-BFB3-40A6-B69D-F2DED7AF8315}"/>
    <hyperlink ref="A19:H19" r:id="rId2" display="Фанкойлы кассетные полноразмерные 4-х поточные" xr:uid="{0F5CAE01-4C92-4364-BEF3-1D610162E327}"/>
    <hyperlink ref="A33:H33" r:id="rId3" display="Фанкойлы кассетные однопоточные" xr:uid="{C0A1F95A-524D-44BB-AE58-5F8CA68DE610}"/>
    <hyperlink ref="A50:K50" r:id="rId4" display="Фанкойлы канальные, двухрядные" xr:uid="{E5E81A40-4CF3-41CB-850D-A1B59F3724FE}"/>
    <hyperlink ref="A71:K71" r:id="rId5" display="Фанкойлы напольно-потолочные в корпусе с фронтальным забором воздуха" xr:uid="{CC6AD345-42D8-4F5C-B7E9-871E52BDC1E9}"/>
    <hyperlink ref="A85:K85" r:id="rId6" display="Фанкойлы напольно-потолочные в корпусе с нижним забором воздуха" xr:uid="{B75F0E31-D419-4F55-B440-EDD78C667E71}"/>
    <hyperlink ref="A100:K100" r:id="rId7" display="Фанкойлы напольно-потолочные без корпуса" xr:uid="{C9A693A1-9268-485D-8197-267A8FDB66EA}"/>
    <hyperlink ref="A139:K139" r:id="rId8" display="Фанкойлы 4-х трубные кассетного типа компактные 4-х поточные" xr:uid="{9AE31F31-941C-4CF9-BBC9-F553A0E69F82}"/>
    <hyperlink ref="A150:K150" r:id="rId9" display="Фанкойлы 4-х трубные кассетного типа полноразмерные 4-х поточные" xr:uid="{DAA3C46F-C848-4125-BFF0-FA7A7592ED64}"/>
    <hyperlink ref="A164:K164" r:id="rId10" display="Фанкойлы 4-х напольно-потолочные в корпусе с фронтальным забором воздуха" xr:uid="{5537644B-B213-4971-AD5C-976FD6E9D391}"/>
    <hyperlink ref="A172:K172" r:id="rId11" display="Фанкойлы 4-х трубные напольно-потолочные в корпусе с нижним забором воздуха" xr:uid="{BE77616C-B021-4D99-8CC9-077896A37F7B}"/>
    <hyperlink ref="A181:K181" r:id="rId12" display="Фанкойлы 4-х трубные напольно-потолочные без корпуса" xr:uid="{2591BDF3-9EE2-4E29-8C45-21E0DA03C867}"/>
  </hyperlinks>
  <pageMargins left="0.59055118110236227" right="0.59055118110236227" top="0.59055118110236227" bottom="0.59055118110236227" header="0.51181102362204722" footer="0.51181102362204722"/>
  <pageSetup paperSize="9" scale="68" orientation="portrait" r:id="rId13"/>
  <headerFooter alignWithMargins="0"/>
  <drawing r:id="rId14"/>
  <legacyDrawing r:id="rId15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5D7B9E-92DB-4A0A-A3A0-AB67EB23A2C1}">
  <sheetPr>
    <tabColor theme="3" tint="-0.249977111117893"/>
  </sheetPr>
  <dimension ref="A1:K93"/>
  <sheetViews>
    <sheetView showGridLines="0" zoomScaleNormal="100" zoomScaleSheetLayoutView="100" workbookViewId="0">
      <pane ySplit="6" topLeftCell="A7" activePane="bottomLeft" state="frozen"/>
      <selection pane="bottomLeft" activeCell="I24" sqref="I24"/>
    </sheetView>
  </sheetViews>
  <sheetFormatPr defaultColWidth="9" defaultRowHeight="13.2"/>
  <cols>
    <col min="1" max="1" width="31.6640625" style="289" customWidth="1"/>
    <col min="2" max="2" width="29.5546875" style="213" customWidth="1"/>
    <col min="3" max="3" width="12.44140625" style="213" customWidth="1"/>
    <col min="4" max="4" width="11.6640625" style="213" customWidth="1"/>
    <col min="5" max="5" width="11.109375" style="213" customWidth="1"/>
    <col min="6" max="6" width="16" style="335" customWidth="1"/>
    <col min="7" max="7" width="7.33203125" style="213" customWidth="1"/>
    <col min="8" max="8" width="12.88671875" style="213" customWidth="1"/>
    <col min="9" max="9" width="17" style="213" customWidth="1"/>
    <col min="10" max="10" width="9" style="213" customWidth="1"/>
    <col min="11" max="11" width="10.33203125" style="213" bestFit="1" customWidth="1"/>
    <col min="12" max="16384" width="9" style="213"/>
  </cols>
  <sheetData>
    <row r="1" spans="1:11" s="19" customFormat="1">
      <c r="B1" s="20"/>
      <c r="C1" s="20"/>
      <c r="F1" s="910" t="s">
        <v>56</v>
      </c>
      <c r="G1" s="911"/>
      <c r="H1" s="22">
        <f>SUMPRODUCT(D:D,G:G)</f>
        <v>0</v>
      </c>
    </row>
    <row r="2" spans="1:11" s="19" customFormat="1" ht="13.2" customHeight="1">
      <c r="B2" s="20"/>
      <c r="C2" s="20"/>
      <c r="F2" s="910" t="s">
        <v>57</v>
      </c>
      <c r="G2" s="967"/>
      <c r="H2" s="24">
        <f>SUMPRODUCT(E:E,G:G)</f>
        <v>0</v>
      </c>
    </row>
    <row r="3" spans="1:11" s="19" customFormat="1" ht="10.199999999999999">
      <c r="B3" s="20"/>
      <c r="C3" s="20"/>
      <c r="D3" s="20"/>
      <c r="E3" s="20"/>
      <c r="F3" s="20"/>
      <c r="G3" s="20"/>
      <c r="H3" s="20"/>
      <c r="I3" s="103"/>
      <c r="J3" s="23"/>
    </row>
    <row r="4" spans="1:11" s="19" customFormat="1" ht="36.75" customHeight="1">
      <c r="A4" s="27" t="s">
        <v>49</v>
      </c>
      <c r="B4" s="28"/>
      <c r="C4" s="28"/>
      <c r="D4" s="28"/>
      <c r="E4" s="28"/>
      <c r="F4" s="28"/>
      <c r="G4" s="28"/>
      <c r="H4" s="28"/>
      <c r="I4" s="28"/>
      <c r="J4" s="29"/>
    </row>
    <row r="5" spans="1:11" ht="28.5" customHeight="1">
      <c r="A5" s="912" t="s">
        <v>69</v>
      </c>
      <c r="B5" s="234" t="s">
        <v>70</v>
      </c>
      <c r="C5" s="234" t="s">
        <v>73</v>
      </c>
      <c r="D5" s="855" t="s">
        <v>2135</v>
      </c>
      <c r="E5" s="853" t="s">
        <v>1947</v>
      </c>
      <c r="F5" s="851" t="s">
        <v>1</v>
      </c>
      <c r="G5" s="927" t="s">
        <v>58</v>
      </c>
      <c r="H5" s="966" t="s">
        <v>261</v>
      </c>
      <c r="I5" s="353"/>
    </row>
    <row r="6" spans="1:11" ht="20.25" customHeight="1">
      <c r="A6" s="912"/>
      <c r="B6" s="234" t="s">
        <v>75</v>
      </c>
      <c r="C6" s="234" t="s">
        <v>168</v>
      </c>
      <c r="D6" s="855"/>
      <c r="E6" s="854"/>
      <c r="F6" s="851"/>
      <c r="G6" s="927"/>
      <c r="H6" s="966"/>
      <c r="I6" s="353"/>
    </row>
    <row r="7" spans="1:11" s="111" customFormat="1" ht="33" customHeight="1">
      <c r="A7" s="908" t="s">
        <v>2254</v>
      </c>
      <c r="B7" s="909"/>
      <c r="C7" s="909"/>
      <c r="D7" s="909"/>
      <c r="E7" s="909"/>
      <c r="F7" s="909"/>
      <c r="G7" s="909"/>
      <c r="H7" s="909"/>
      <c r="I7" s="213"/>
      <c r="J7" s="213"/>
      <c r="K7" s="213"/>
    </row>
    <row r="8" spans="1:11" s="44" customFormat="1" ht="71.25" customHeight="1">
      <c r="A8" s="45" t="s">
        <v>2137</v>
      </c>
      <c r="B8" s="46"/>
      <c r="C8" s="46"/>
      <c r="D8" s="46"/>
      <c r="E8" s="46"/>
      <c r="F8" s="46"/>
      <c r="G8" s="112"/>
      <c r="H8" s="354" t="s">
        <v>1810</v>
      </c>
      <c r="I8" s="43"/>
      <c r="J8" s="43"/>
    </row>
    <row r="9" spans="1:11" ht="15" customHeight="1">
      <c r="A9" s="161" t="s">
        <v>1636</v>
      </c>
      <c r="B9" s="115">
        <v>22.4</v>
      </c>
      <c r="C9" s="147" t="s">
        <v>1165</v>
      </c>
      <c r="D9" s="355">
        <v>1.748</v>
      </c>
      <c r="E9" s="116">
        <v>200</v>
      </c>
      <c r="F9" s="118" t="s">
        <v>734</v>
      </c>
      <c r="G9" s="356"/>
      <c r="H9" s="120">
        <v>1430000</v>
      </c>
      <c r="I9" s="232"/>
      <c r="J9" s="357"/>
      <c r="K9" s="247"/>
    </row>
    <row r="10" spans="1:11" ht="15" customHeight="1">
      <c r="A10" s="86" t="s">
        <v>1637</v>
      </c>
      <c r="B10" s="126">
        <v>28</v>
      </c>
      <c r="C10" s="134" t="s">
        <v>1165</v>
      </c>
      <c r="D10" s="272">
        <v>1.748</v>
      </c>
      <c r="E10" s="127">
        <v>200</v>
      </c>
      <c r="F10" s="129" t="s">
        <v>734</v>
      </c>
      <c r="G10" s="358"/>
      <c r="H10" s="130">
        <v>1517000</v>
      </c>
      <c r="I10" s="232"/>
      <c r="J10" s="357"/>
      <c r="K10" s="247"/>
    </row>
    <row r="11" spans="1:11" ht="15" customHeight="1">
      <c r="A11" s="86" t="s">
        <v>1638</v>
      </c>
      <c r="B11" s="126">
        <v>33.5</v>
      </c>
      <c r="C11" s="134" t="s">
        <v>1165</v>
      </c>
      <c r="D11" s="272">
        <v>1.748</v>
      </c>
      <c r="E11" s="127">
        <v>200</v>
      </c>
      <c r="F11" s="129" t="s">
        <v>734</v>
      </c>
      <c r="G11" s="358"/>
      <c r="H11" s="130">
        <v>1627000</v>
      </c>
      <c r="I11" s="232"/>
      <c r="J11" s="357"/>
      <c r="K11" s="247"/>
    </row>
    <row r="12" spans="1:11" ht="15" customHeight="1">
      <c r="A12" s="86" t="s">
        <v>1639</v>
      </c>
      <c r="B12" s="126">
        <v>40</v>
      </c>
      <c r="C12" s="134" t="s">
        <v>1165</v>
      </c>
      <c r="D12" s="272">
        <v>1.748</v>
      </c>
      <c r="E12" s="127">
        <v>215</v>
      </c>
      <c r="F12" s="129" t="s">
        <v>734</v>
      </c>
      <c r="G12" s="358"/>
      <c r="H12" s="130">
        <v>1905000</v>
      </c>
      <c r="I12" s="232"/>
      <c r="J12" s="357"/>
      <c r="K12" s="247"/>
    </row>
    <row r="13" spans="1:11" ht="15" customHeight="1">
      <c r="A13" s="86" t="s">
        <v>1640</v>
      </c>
      <c r="B13" s="126">
        <v>45</v>
      </c>
      <c r="C13" s="134" t="s">
        <v>1165</v>
      </c>
      <c r="D13" s="272">
        <v>1.748</v>
      </c>
      <c r="E13" s="127">
        <v>215</v>
      </c>
      <c r="F13" s="129" t="s">
        <v>734</v>
      </c>
      <c r="G13" s="358"/>
      <c r="H13" s="130">
        <v>1975000</v>
      </c>
      <c r="I13" s="232"/>
      <c r="J13" s="357"/>
      <c r="K13" s="247"/>
    </row>
    <row r="14" spans="1:11" ht="15" customHeight="1">
      <c r="A14" s="86" t="s">
        <v>1641</v>
      </c>
      <c r="B14" s="126">
        <v>50</v>
      </c>
      <c r="C14" s="134" t="s">
        <v>1165</v>
      </c>
      <c r="D14" s="272">
        <v>1.748</v>
      </c>
      <c r="E14" s="127">
        <v>232</v>
      </c>
      <c r="F14" s="129" t="s">
        <v>734</v>
      </c>
      <c r="G14" s="358"/>
      <c r="H14" s="130">
        <v>2271000</v>
      </c>
      <c r="I14" s="232"/>
      <c r="J14" s="357"/>
      <c r="K14" s="247"/>
    </row>
    <row r="15" spans="1:11" ht="15" customHeight="1">
      <c r="A15" s="86" t="s">
        <v>1642</v>
      </c>
      <c r="B15" s="126">
        <v>56</v>
      </c>
      <c r="C15" s="134" t="s">
        <v>1165</v>
      </c>
      <c r="D15" s="272">
        <v>1.748</v>
      </c>
      <c r="E15" s="127">
        <v>245</v>
      </c>
      <c r="F15" s="129" t="s">
        <v>734</v>
      </c>
      <c r="G15" s="358"/>
      <c r="H15" s="130">
        <v>2375000</v>
      </c>
      <c r="I15" s="232"/>
      <c r="J15" s="357"/>
      <c r="K15" s="247"/>
    </row>
    <row r="16" spans="1:11" ht="15" customHeight="1">
      <c r="A16" s="86" t="s">
        <v>1643</v>
      </c>
      <c r="B16" s="126">
        <v>61.5</v>
      </c>
      <c r="C16" s="134" t="s">
        <v>1172</v>
      </c>
      <c r="D16" s="272">
        <v>2.4409999999999998</v>
      </c>
      <c r="E16" s="127">
        <v>285</v>
      </c>
      <c r="F16" s="129" t="s">
        <v>734</v>
      </c>
      <c r="G16" s="358"/>
      <c r="H16" s="130">
        <v>2569000</v>
      </c>
      <c r="I16" s="232"/>
      <c r="J16" s="357"/>
      <c r="K16" s="247"/>
    </row>
    <row r="17" spans="1:11" ht="15" customHeight="1">
      <c r="A17" s="86" t="s">
        <v>1644</v>
      </c>
      <c r="B17" s="126">
        <v>67</v>
      </c>
      <c r="C17" s="134" t="s">
        <v>1172</v>
      </c>
      <c r="D17" s="272">
        <v>2.4409999999999998</v>
      </c>
      <c r="E17" s="127">
        <v>285</v>
      </c>
      <c r="F17" s="129" t="s">
        <v>734</v>
      </c>
      <c r="G17" s="358"/>
      <c r="H17" s="130">
        <v>2793000</v>
      </c>
      <c r="I17" s="232"/>
      <c r="J17" s="357"/>
      <c r="K17" s="247"/>
    </row>
    <row r="18" spans="1:11" ht="15" customHeight="1">
      <c r="A18" s="86" t="s">
        <v>1645</v>
      </c>
      <c r="B18" s="126">
        <v>73</v>
      </c>
      <c r="C18" s="134" t="s">
        <v>1172</v>
      </c>
      <c r="D18" s="272">
        <v>2.4409999999999998</v>
      </c>
      <c r="E18" s="127">
        <v>350</v>
      </c>
      <c r="F18" s="129" t="s">
        <v>734</v>
      </c>
      <c r="G18" s="358"/>
      <c r="H18" s="130">
        <v>3266000</v>
      </c>
      <c r="I18" s="232"/>
      <c r="J18" s="357"/>
      <c r="K18" s="247"/>
    </row>
    <row r="19" spans="1:11" ht="15" customHeight="1">
      <c r="A19" s="86" t="s">
        <v>1646</v>
      </c>
      <c r="B19" s="126">
        <v>78.5</v>
      </c>
      <c r="C19" s="134" t="s">
        <v>1172</v>
      </c>
      <c r="D19" s="272">
        <v>2.4409999999999998</v>
      </c>
      <c r="E19" s="127">
        <v>350</v>
      </c>
      <c r="F19" s="129" t="s">
        <v>734</v>
      </c>
      <c r="G19" s="358"/>
      <c r="H19" s="130">
        <v>3370000</v>
      </c>
      <c r="I19" s="232"/>
      <c r="J19" s="357"/>
      <c r="K19" s="247"/>
    </row>
    <row r="20" spans="1:11" ht="15" customHeight="1">
      <c r="A20" s="86" t="s">
        <v>1647</v>
      </c>
      <c r="B20" s="126">
        <v>85</v>
      </c>
      <c r="C20" s="134" t="s">
        <v>1172</v>
      </c>
      <c r="D20" s="272">
        <v>2.4409999999999998</v>
      </c>
      <c r="E20" s="127">
        <v>350</v>
      </c>
      <c r="F20" s="129" t="s">
        <v>734</v>
      </c>
      <c r="G20" s="358"/>
      <c r="H20" s="130">
        <v>3591000</v>
      </c>
      <c r="I20" s="232"/>
      <c r="J20" s="357"/>
      <c r="K20" s="247"/>
    </row>
    <row r="21" spans="1:11" s="111" customFormat="1" ht="42" customHeight="1">
      <c r="A21" s="908" t="s">
        <v>2255</v>
      </c>
      <c r="B21" s="909"/>
      <c r="C21" s="909"/>
      <c r="D21" s="909"/>
      <c r="E21" s="909"/>
      <c r="F21" s="909"/>
      <c r="G21" s="909"/>
      <c r="H21" s="909"/>
      <c r="I21" s="213"/>
      <c r="J21" s="213"/>
      <c r="K21" s="213"/>
    </row>
    <row r="22" spans="1:11" ht="15" customHeight="1">
      <c r="A22" s="86" t="s">
        <v>1156</v>
      </c>
      <c r="B22" s="359">
        <v>22.4</v>
      </c>
      <c r="C22" s="157" t="s">
        <v>1158</v>
      </c>
      <c r="D22" s="360">
        <v>0.65200000000000002</v>
      </c>
      <c r="E22" s="157">
        <v>125</v>
      </c>
      <c r="F22" s="129" t="s">
        <v>734</v>
      </c>
      <c r="G22" s="358"/>
      <c r="H22" s="130">
        <v>1375000</v>
      </c>
      <c r="I22" s="232"/>
      <c r="J22" s="357"/>
      <c r="K22" s="247"/>
    </row>
    <row r="23" spans="1:11" ht="15" customHeight="1">
      <c r="A23" s="86" t="s">
        <v>1157</v>
      </c>
      <c r="B23" s="359">
        <v>28</v>
      </c>
      <c r="C23" s="157" t="s">
        <v>1158</v>
      </c>
      <c r="D23" s="360">
        <v>0.65200000000000002</v>
      </c>
      <c r="E23" s="157">
        <v>135</v>
      </c>
      <c r="F23" s="129" t="s">
        <v>734</v>
      </c>
      <c r="G23" s="358"/>
      <c r="H23" s="130">
        <v>1459000</v>
      </c>
      <c r="I23" s="232"/>
      <c r="J23" s="357"/>
      <c r="K23" s="247"/>
    </row>
    <row r="24" spans="1:11" s="111" customFormat="1" ht="42" customHeight="1">
      <c r="A24" s="908" t="s">
        <v>2256</v>
      </c>
      <c r="B24" s="909"/>
      <c r="C24" s="909"/>
      <c r="D24" s="909"/>
      <c r="E24" s="909"/>
      <c r="F24" s="909"/>
      <c r="G24" s="909"/>
      <c r="H24" s="909"/>
      <c r="I24" s="110" t="s">
        <v>2173</v>
      </c>
      <c r="J24" s="213"/>
      <c r="K24" s="213"/>
    </row>
    <row r="25" spans="1:11" ht="15" customHeight="1">
      <c r="A25" s="86" t="s">
        <v>461</v>
      </c>
      <c r="B25" s="126">
        <v>22.4</v>
      </c>
      <c r="C25" s="134" t="s">
        <v>463</v>
      </c>
      <c r="D25" s="272">
        <v>1.5229999999999999</v>
      </c>
      <c r="E25" s="127">
        <v>204</v>
      </c>
      <c r="F25" s="129" t="s">
        <v>734</v>
      </c>
      <c r="G25" s="358"/>
      <c r="H25" s="130">
        <v>1375000</v>
      </c>
      <c r="I25" s="361"/>
      <c r="J25" s="357"/>
      <c r="K25" s="247"/>
    </row>
    <row r="26" spans="1:11" ht="15" customHeight="1">
      <c r="A26" s="86" t="s">
        <v>464</v>
      </c>
      <c r="B26" s="126">
        <v>28</v>
      </c>
      <c r="C26" s="134" t="s">
        <v>463</v>
      </c>
      <c r="D26" s="272">
        <v>1.5229999999999999</v>
      </c>
      <c r="E26" s="127">
        <v>204</v>
      </c>
      <c r="F26" s="129" t="s">
        <v>734</v>
      </c>
      <c r="G26" s="358"/>
      <c r="H26" s="130">
        <v>1459000</v>
      </c>
      <c r="I26" s="361"/>
      <c r="J26" s="357"/>
      <c r="K26" s="247"/>
    </row>
    <row r="27" spans="1:11" ht="15" customHeight="1">
      <c r="A27" s="86" t="s">
        <v>466</v>
      </c>
      <c r="B27" s="126">
        <v>33.5</v>
      </c>
      <c r="C27" s="134" t="s">
        <v>463</v>
      </c>
      <c r="D27" s="272">
        <v>1.5229999999999999</v>
      </c>
      <c r="E27" s="127">
        <v>204</v>
      </c>
      <c r="F27" s="129" t="s">
        <v>734</v>
      </c>
      <c r="G27" s="358"/>
      <c r="H27" s="130">
        <v>1564000</v>
      </c>
      <c r="I27" s="361"/>
      <c r="J27" s="357"/>
      <c r="K27" s="247"/>
    </row>
    <row r="28" spans="1:11" ht="15" customHeight="1">
      <c r="A28" s="86" t="s">
        <v>468</v>
      </c>
      <c r="B28" s="126">
        <v>40</v>
      </c>
      <c r="C28" s="134" t="s">
        <v>463</v>
      </c>
      <c r="D28" s="272">
        <v>1.5229999999999999</v>
      </c>
      <c r="E28" s="127">
        <v>213</v>
      </c>
      <c r="F28" s="129" t="s">
        <v>734</v>
      </c>
      <c r="G28" s="358"/>
      <c r="H28" s="130">
        <v>1832000</v>
      </c>
      <c r="I28" s="361"/>
      <c r="J28" s="357"/>
      <c r="K28" s="247"/>
    </row>
    <row r="29" spans="1:11" ht="15" customHeight="1">
      <c r="A29" s="86" t="s">
        <v>469</v>
      </c>
      <c r="B29" s="126">
        <v>45</v>
      </c>
      <c r="C29" s="134" t="s">
        <v>463</v>
      </c>
      <c r="D29" s="272">
        <v>1.5229999999999999</v>
      </c>
      <c r="E29" s="127">
        <v>213</v>
      </c>
      <c r="F29" s="129" t="s">
        <v>734</v>
      </c>
      <c r="G29" s="358"/>
      <c r="H29" s="130">
        <v>1899000</v>
      </c>
      <c r="I29" s="361"/>
      <c r="J29" s="357"/>
      <c r="K29" s="247"/>
    </row>
    <row r="30" spans="1:11" ht="15" customHeight="1">
      <c r="A30" s="86" t="s">
        <v>471</v>
      </c>
      <c r="B30" s="126">
        <v>50</v>
      </c>
      <c r="C30" s="134" t="s">
        <v>143</v>
      </c>
      <c r="D30" s="272">
        <v>1.915</v>
      </c>
      <c r="E30" s="127">
        <v>297</v>
      </c>
      <c r="F30" s="129" t="s">
        <v>734</v>
      </c>
      <c r="G30" s="358"/>
      <c r="H30" s="130">
        <v>2184000</v>
      </c>
      <c r="I30" s="361"/>
      <c r="J30" s="357"/>
      <c r="K30" s="247"/>
    </row>
    <row r="31" spans="1:11" ht="15" customHeight="1">
      <c r="A31" s="86" t="s">
        <v>473</v>
      </c>
      <c r="B31" s="126">
        <v>56</v>
      </c>
      <c r="C31" s="134" t="s">
        <v>143</v>
      </c>
      <c r="D31" s="272">
        <v>1.915</v>
      </c>
      <c r="E31" s="127">
        <v>297</v>
      </c>
      <c r="F31" s="129" t="s">
        <v>734</v>
      </c>
      <c r="G31" s="358"/>
      <c r="H31" s="130">
        <v>2284000</v>
      </c>
      <c r="I31" s="361"/>
      <c r="J31" s="357"/>
      <c r="K31" s="247"/>
    </row>
    <row r="32" spans="1:11" ht="15" customHeight="1">
      <c r="A32" s="86" t="s">
        <v>475</v>
      </c>
      <c r="B32" s="126">
        <v>61.5</v>
      </c>
      <c r="C32" s="134" t="s">
        <v>143</v>
      </c>
      <c r="D32" s="272">
        <v>1.915</v>
      </c>
      <c r="E32" s="127">
        <v>297</v>
      </c>
      <c r="F32" s="129" t="s">
        <v>734</v>
      </c>
      <c r="G32" s="358"/>
      <c r="H32" s="130">
        <v>2470000</v>
      </c>
      <c r="I32" s="361"/>
      <c r="J32" s="357"/>
      <c r="K32" s="247"/>
    </row>
    <row r="33" spans="1:11" ht="15" customHeight="1">
      <c r="A33" s="86" t="s">
        <v>476</v>
      </c>
      <c r="B33" s="126">
        <v>67</v>
      </c>
      <c r="C33" s="134" t="s">
        <v>478</v>
      </c>
      <c r="D33" s="272">
        <v>2.5089999999999999</v>
      </c>
      <c r="E33" s="127">
        <v>362</v>
      </c>
      <c r="F33" s="129" t="s">
        <v>734</v>
      </c>
      <c r="G33" s="358"/>
      <c r="H33" s="130">
        <v>2686000</v>
      </c>
      <c r="I33" s="361"/>
      <c r="J33" s="357"/>
      <c r="K33" s="247"/>
    </row>
    <row r="34" spans="1:11" ht="15" customHeight="1">
      <c r="A34" s="86" t="s">
        <v>479</v>
      </c>
      <c r="B34" s="126">
        <v>73</v>
      </c>
      <c r="C34" s="134" t="s">
        <v>478</v>
      </c>
      <c r="D34" s="272">
        <v>2.5089999999999999</v>
      </c>
      <c r="E34" s="127">
        <v>362</v>
      </c>
      <c r="F34" s="129" t="s">
        <v>734</v>
      </c>
      <c r="G34" s="358"/>
      <c r="H34" s="130">
        <v>3140000</v>
      </c>
      <c r="I34" s="361"/>
      <c r="J34" s="357"/>
      <c r="K34" s="247"/>
    </row>
    <row r="35" spans="1:11" ht="15" customHeight="1">
      <c r="A35" s="86" t="s">
        <v>480</v>
      </c>
      <c r="B35" s="126">
        <v>78.5</v>
      </c>
      <c r="C35" s="134" t="s">
        <v>478</v>
      </c>
      <c r="D35" s="272">
        <v>2.5089999999999999</v>
      </c>
      <c r="E35" s="127">
        <v>362</v>
      </c>
      <c r="F35" s="129" t="s">
        <v>734</v>
      </c>
      <c r="G35" s="358"/>
      <c r="H35" s="130">
        <v>3195000</v>
      </c>
      <c r="I35" s="361"/>
      <c r="J35" s="357"/>
      <c r="K35" s="247"/>
    </row>
    <row r="36" spans="1:11" ht="15" customHeight="1">
      <c r="A36" s="86" t="s">
        <v>481</v>
      </c>
      <c r="B36" s="126">
        <v>85</v>
      </c>
      <c r="C36" s="134" t="s">
        <v>478</v>
      </c>
      <c r="D36" s="272">
        <v>2.5089999999999999</v>
      </c>
      <c r="E36" s="127">
        <v>362</v>
      </c>
      <c r="F36" s="129" t="s">
        <v>734</v>
      </c>
      <c r="G36" s="358"/>
      <c r="H36" s="130">
        <v>3453000</v>
      </c>
      <c r="I36" s="361"/>
      <c r="J36" s="357"/>
      <c r="K36" s="247"/>
    </row>
    <row r="37" spans="1:11" s="19" customFormat="1" ht="21.75" customHeight="1">
      <c r="A37" s="135" t="s">
        <v>2257</v>
      </c>
      <c r="B37" s="80"/>
      <c r="C37" s="80"/>
      <c r="D37" s="80"/>
      <c r="E37" s="80"/>
      <c r="F37" s="80"/>
      <c r="G37" s="80"/>
      <c r="H37" s="80"/>
      <c r="I37" s="43"/>
      <c r="J37" s="43"/>
    </row>
    <row r="38" spans="1:11" s="226" customFormat="1" ht="34.950000000000003" customHeight="1">
      <c r="A38" s="166" t="s">
        <v>647</v>
      </c>
      <c r="B38" s="362" t="s">
        <v>729</v>
      </c>
      <c r="C38" s="170" t="s">
        <v>728</v>
      </c>
      <c r="D38" s="363">
        <v>4.3999999999999997E-2</v>
      </c>
      <c r="E38" s="170">
        <v>8.6</v>
      </c>
      <c r="F38" s="129" t="s">
        <v>734</v>
      </c>
      <c r="G38" s="364"/>
      <c r="H38" s="130">
        <v>90000</v>
      </c>
      <c r="I38" s="365"/>
      <c r="J38" s="357"/>
      <c r="K38" s="247"/>
    </row>
    <row r="39" spans="1:11" s="226" customFormat="1" ht="34.950000000000003" customHeight="1">
      <c r="A39" s="166" t="s">
        <v>648</v>
      </c>
      <c r="B39" s="362" t="s">
        <v>315</v>
      </c>
      <c r="C39" s="170" t="s">
        <v>728</v>
      </c>
      <c r="D39" s="366">
        <v>4.3999999999999997E-2</v>
      </c>
      <c r="E39" s="170">
        <v>8.6</v>
      </c>
      <c r="F39" s="129" t="s">
        <v>734</v>
      </c>
      <c r="G39" s="364"/>
      <c r="H39" s="130">
        <v>100000</v>
      </c>
      <c r="I39" s="365"/>
      <c r="J39" s="357"/>
      <c r="K39" s="247"/>
    </row>
    <row r="40" spans="1:11" s="226" customFormat="1" ht="34.950000000000003" customHeight="1">
      <c r="A40" s="166" t="s">
        <v>649</v>
      </c>
      <c r="B40" s="362" t="s">
        <v>316</v>
      </c>
      <c r="C40" s="170" t="s">
        <v>728</v>
      </c>
      <c r="D40" s="366">
        <v>4.3999999999999997E-2</v>
      </c>
      <c r="E40" s="170">
        <v>8.8000000000000007</v>
      </c>
      <c r="F40" s="129" t="s">
        <v>734</v>
      </c>
      <c r="G40" s="364"/>
      <c r="H40" s="130">
        <v>114000</v>
      </c>
      <c r="I40" s="365"/>
      <c r="J40" s="357"/>
      <c r="K40" s="247"/>
    </row>
    <row r="41" spans="1:11" s="226" customFormat="1" ht="34.950000000000003" customHeight="1">
      <c r="A41" s="166" t="s">
        <v>650</v>
      </c>
      <c r="B41" s="362" t="s">
        <v>317</v>
      </c>
      <c r="C41" s="170" t="s">
        <v>728</v>
      </c>
      <c r="D41" s="366">
        <v>4.3999999999999997E-2</v>
      </c>
      <c r="E41" s="170">
        <v>8.9</v>
      </c>
      <c r="F41" s="129" t="s">
        <v>734</v>
      </c>
      <c r="G41" s="367"/>
      <c r="H41" s="130">
        <v>123000</v>
      </c>
      <c r="I41" s="365"/>
      <c r="J41" s="357"/>
      <c r="K41" s="247"/>
    </row>
    <row r="42" spans="1:11" ht="34.950000000000003" customHeight="1">
      <c r="A42" s="166" t="s">
        <v>1135</v>
      </c>
      <c r="B42" s="362" t="s">
        <v>1134</v>
      </c>
      <c r="C42" s="170" t="s">
        <v>1137</v>
      </c>
      <c r="D42" s="366">
        <v>8.2000000000000003E-2</v>
      </c>
      <c r="E42" s="230">
        <v>16</v>
      </c>
      <c r="F42" s="129" t="s">
        <v>734</v>
      </c>
      <c r="G42" s="368"/>
      <c r="H42" s="130">
        <v>170000</v>
      </c>
      <c r="I42" s="232"/>
      <c r="J42" s="357"/>
      <c r="K42" s="247"/>
    </row>
    <row r="43" spans="1:11" ht="34.950000000000003" customHeight="1">
      <c r="A43" s="166" t="s">
        <v>1136</v>
      </c>
      <c r="B43" s="362" t="s">
        <v>1133</v>
      </c>
      <c r="C43" s="170" t="s">
        <v>1137</v>
      </c>
      <c r="D43" s="366">
        <v>8.2000000000000003E-2</v>
      </c>
      <c r="E43" s="230">
        <v>18</v>
      </c>
      <c r="F43" s="129" t="s">
        <v>734</v>
      </c>
      <c r="G43" s="368"/>
      <c r="H43" s="130">
        <v>230000</v>
      </c>
      <c r="I43" s="232"/>
      <c r="J43" s="357"/>
      <c r="K43" s="247"/>
    </row>
    <row r="44" spans="1:11" ht="34.950000000000003" customHeight="1">
      <c r="A44" s="166" t="s">
        <v>534</v>
      </c>
      <c r="B44" s="362" t="s">
        <v>314</v>
      </c>
      <c r="C44" s="170" t="s">
        <v>190</v>
      </c>
      <c r="D44" s="363">
        <v>4.9000000000000002E-2</v>
      </c>
      <c r="E44" s="230">
        <v>11.4</v>
      </c>
      <c r="F44" s="129" t="s">
        <v>734</v>
      </c>
      <c r="G44" s="368"/>
      <c r="H44" s="130">
        <v>90000</v>
      </c>
      <c r="I44" s="110" t="s">
        <v>2243</v>
      </c>
      <c r="J44" s="357"/>
      <c r="K44" s="247"/>
    </row>
    <row r="45" spans="1:11" ht="34.950000000000003" customHeight="1">
      <c r="A45" s="166" t="s">
        <v>724</v>
      </c>
      <c r="B45" s="362" t="s">
        <v>729</v>
      </c>
      <c r="C45" s="170" t="s">
        <v>728</v>
      </c>
      <c r="D45" s="363">
        <v>4.3999999999999997E-2</v>
      </c>
      <c r="E45" s="230">
        <v>8.3000000000000007</v>
      </c>
      <c r="F45" s="129" t="s">
        <v>734</v>
      </c>
      <c r="G45" s="368"/>
      <c r="H45" s="130">
        <v>90000</v>
      </c>
      <c r="I45" s="110" t="s">
        <v>2243</v>
      </c>
      <c r="J45" s="357"/>
      <c r="K45" s="247"/>
    </row>
    <row r="46" spans="1:11" ht="34.950000000000003" customHeight="1">
      <c r="A46" s="166" t="s">
        <v>725</v>
      </c>
      <c r="B46" s="362" t="s">
        <v>315</v>
      </c>
      <c r="C46" s="170" t="s">
        <v>728</v>
      </c>
      <c r="D46" s="366">
        <v>4.3999999999999997E-2</v>
      </c>
      <c r="E46" s="230">
        <v>8.3000000000000007</v>
      </c>
      <c r="F46" s="129" t="s">
        <v>734</v>
      </c>
      <c r="G46" s="368"/>
      <c r="H46" s="130">
        <v>100000</v>
      </c>
      <c r="I46" s="110" t="s">
        <v>2243</v>
      </c>
      <c r="J46" s="357"/>
      <c r="K46" s="247"/>
    </row>
    <row r="47" spans="1:11" ht="34.950000000000003" customHeight="1">
      <c r="A47" s="166" t="s">
        <v>726</v>
      </c>
      <c r="B47" s="362" t="s">
        <v>316</v>
      </c>
      <c r="C47" s="170" t="s">
        <v>728</v>
      </c>
      <c r="D47" s="366">
        <v>4.3999999999999997E-2</v>
      </c>
      <c r="E47" s="230">
        <v>8.3000000000000007</v>
      </c>
      <c r="F47" s="129" t="s">
        <v>734</v>
      </c>
      <c r="G47" s="368"/>
      <c r="H47" s="130">
        <v>114000</v>
      </c>
      <c r="I47" s="110" t="s">
        <v>2243</v>
      </c>
      <c r="J47" s="357"/>
      <c r="K47" s="247"/>
    </row>
    <row r="48" spans="1:11" ht="34.950000000000003" customHeight="1">
      <c r="A48" s="166" t="s">
        <v>727</v>
      </c>
      <c r="B48" s="362" t="s">
        <v>317</v>
      </c>
      <c r="C48" s="170" t="s">
        <v>728</v>
      </c>
      <c r="D48" s="366">
        <v>4.3999999999999997E-2</v>
      </c>
      <c r="E48" s="230">
        <v>8.3000000000000007</v>
      </c>
      <c r="F48" s="129" t="s">
        <v>734</v>
      </c>
      <c r="G48" s="368"/>
      <c r="H48" s="130">
        <v>123000</v>
      </c>
      <c r="I48" s="110" t="s">
        <v>2243</v>
      </c>
      <c r="J48" s="357"/>
      <c r="K48" s="247"/>
    </row>
    <row r="49" spans="1:11" s="111" customFormat="1" ht="43.95" customHeight="1">
      <c r="A49" s="908" t="s">
        <v>2258</v>
      </c>
      <c r="B49" s="909"/>
      <c r="C49" s="909"/>
      <c r="D49" s="909"/>
      <c r="E49" s="909"/>
      <c r="F49" s="909"/>
      <c r="G49" s="909"/>
      <c r="H49" s="909"/>
      <c r="I49" s="213"/>
      <c r="J49" s="213"/>
      <c r="K49" s="213"/>
    </row>
    <row r="50" spans="1:11" ht="15" customHeight="1">
      <c r="A50" s="86" t="s">
        <v>423</v>
      </c>
      <c r="B50" s="369" t="s">
        <v>424</v>
      </c>
      <c r="C50" s="370"/>
      <c r="D50" s="370"/>
      <c r="E50" s="126">
        <v>0.2</v>
      </c>
      <c r="F50" s="129" t="s">
        <v>734</v>
      </c>
      <c r="G50" s="368"/>
      <c r="H50" s="130">
        <v>9000</v>
      </c>
      <c r="I50" s="232"/>
      <c r="J50" s="357"/>
      <c r="K50" s="247"/>
    </row>
    <row r="51" spans="1:11" ht="15" customHeight="1">
      <c r="A51" s="86" t="s">
        <v>425</v>
      </c>
      <c r="B51" s="369" t="s">
        <v>426</v>
      </c>
      <c r="C51" s="370"/>
      <c r="D51" s="370"/>
      <c r="E51" s="126">
        <v>0.4</v>
      </c>
      <c r="F51" s="129" t="s">
        <v>734</v>
      </c>
      <c r="G51" s="368"/>
      <c r="H51" s="130">
        <v>15000</v>
      </c>
      <c r="I51" s="232"/>
      <c r="J51" s="357"/>
      <c r="K51" s="247"/>
    </row>
    <row r="52" spans="1:11" ht="15" customHeight="1">
      <c r="A52" s="86" t="s">
        <v>427</v>
      </c>
      <c r="B52" s="369" t="s">
        <v>428</v>
      </c>
      <c r="C52" s="370"/>
      <c r="D52" s="370"/>
      <c r="E52" s="126">
        <v>0.5</v>
      </c>
      <c r="F52" s="129" t="s">
        <v>734</v>
      </c>
      <c r="G52" s="368"/>
      <c r="H52" s="130">
        <v>21000</v>
      </c>
      <c r="I52" s="232"/>
      <c r="J52" s="357"/>
      <c r="K52" s="247"/>
    </row>
    <row r="53" spans="1:11" ht="15" customHeight="1">
      <c r="A53" s="86" t="s">
        <v>429</v>
      </c>
      <c r="B53" s="369" t="s">
        <v>430</v>
      </c>
      <c r="C53" s="370"/>
      <c r="D53" s="370"/>
      <c r="E53" s="126">
        <v>0.7</v>
      </c>
      <c r="F53" s="129" t="s">
        <v>734</v>
      </c>
      <c r="G53" s="368"/>
      <c r="H53" s="130">
        <v>23000</v>
      </c>
      <c r="I53" s="232"/>
      <c r="J53" s="357"/>
      <c r="K53" s="247"/>
    </row>
    <row r="54" spans="1:11" s="111" customFormat="1" ht="43.95" customHeight="1">
      <c r="A54" s="908" t="s">
        <v>497</v>
      </c>
      <c r="B54" s="909"/>
      <c r="C54" s="909"/>
      <c r="D54" s="909"/>
      <c r="E54" s="909"/>
      <c r="F54" s="909"/>
      <c r="G54" s="909"/>
      <c r="H54" s="909"/>
      <c r="I54" s="213"/>
      <c r="J54" s="213"/>
      <c r="K54" s="213"/>
    </row>
    <row r="55" spans="1:11" ht="15" customHeight="1">
      <c r="A55" s="86" t="s">
        <v>195</v>
      </c>
      <c r="B55" s="370"/>
      <c r="C55" s="370"/>
      <c r="D55" s="128">
        <v>1E-3</v>
      </c>
      <c r="E55" s="126">
        <v>0.28000000000000003</v>
      </c>
      <c r="F55" s="129" t="s">
        <v>734</v>
      </c>
      <c r="G55" s="368"/>
      <c r="H55" s="130">
        <v>14000</v>
      </c>
      <c r="I55" s="232"/>
      <c r="J55" s="357"/>
      <c r="K55" s="247"/>
    </row>
    <row r="56" spans="1:11" ht="15" customHeight="1">
      <c r="A56" s="86" t="s">
        <v>196</v>
      </c>
      <c r="B56" s="370"/>
      <c r="C56" s="370"/>
      <c r="D56" s="128">
        <v>3.0000000000000001E-3</v>
      </c>
      <c r="E56" s="126">
        <v>0.6</v>
      </c>
      <c r="F56" s="129" t="s">
        <v>734</v>
      </c>
      <c r="G56" s="368"/>
      <c r="H56" s="130">
        <v>18000</v>
      </c>
      <c r="I56" s="232"/>
      <c r="J56" s="357"/>
      <c r="K56" s="247"/>
    </row>
    <row r="57" spans="1:11" ht="15" customHeight="1">
      <c r="A57" s="86" t="s">
        <v>197</v>
      </c>
      <c r="B57" s="370"/>
      <c r="C57" s="370"/>
      <c r="D57" s="128">
        <v>3.0000000000000001E-3</v>
      </c>
      <c r="E57" s="126">
        <v>0.67</v>
      </c>
      <c r="F57" s="129" t="s">
        <v>734</v>
      </c>
      <c r="G57" s="368"/>
      <c r="H57" s="130">
        <v>31000</v>
      </c>
      <c r="I57" s="232"/>
      <c r="J57" s="357"/>
      <c r="K57" s="247"/>
    </row>
    <row r="58" spans="1:11" ht="15" customHeight="1">
      <c r="A58" s="86" t="s">
        <v>201</v>
      </c>
      <c r="B58" s="370"/>
      <c r="C58" s="370"/>
      <c r="D58" s="128">
        <v>1.0999999999999999E-2</v>
      </c>
      <c r="E58" s="126">
        <v>1.5</v>
      </c>
      <c r="F58" s="129" t="s">
        <v>734</v>
      </c>
      <c r="G58" s="368"/>
      <c r="H58" s="130">
        <v>48000</v>
      </c>
      <c r="I58" s="232"/>
      <c r="J58" s="357"/>
      <c r="K58" s="247"/>
    </row>
    <row r="59" spans="1:11" ht="15" customHeight="1">
      <c r="A59" s="86" t="s">
        <v>202</v>
      </c>
      <c r="B59" s="370"/>
      <c r="C59" s="370"/>
      <c r="D59" s="128">
        <v>2.3E-2</v>
      </c>
      <c r="E59" s="126">
        <v>3.1</v>
      </c>
      <c r="F59" s="129" t="s">
        <v>734</v>
      </c>
      <c r="G59" s="368"/>
      <c r="H59" s="130">
        <v>51000</v>
      </c>
      <c r="I59" s="232"/>
      <c r="J59" s="357"/>
      <c r="K59" s="247"/>
    </row>
    <row r="60" spans="1:11" ht="15" customHeight="1">
      <c r="A60" s="86" t="s">
        <v>284</v>
      </c>
      <c r="B60" s="370"/>
      <c r="C60" s="370"/>
      <c r="D60" s="128">
        <v>2.3E-2</v>
      </c>
      <c r="E60" s="126">
        <v>3.1</v>
      </c>
      <c r="F60" s="129" t="s">
        <v>734</v>
      </c>
      <c r="G60" s="368"/>
      <c r="H60" s="130">
        <v>64000</v>
      </c>
      <c r="I60" s="232"/>
      <c r="J60" s="357"/>
      <c r="K60" s="247"/>
    </row>
    <row r="61" spans="1:11" s="111" customFormat="1" ht="43.95" customHeight="1">
      <c r="A61" s="908" t="s">
        <v>2259</v>
      </c>
      <c r="B61" s="909"/>
      <c r="C61" s="909"/>
      <c r="D61" s="909"/>
      <c r="E61" s="909"/>
      <c r="F61" s="909"/>
      <c r="G61" s="909"/>
      <c r="H61" s="909"/>
      <c r="I61" s="213"/>
      <c r="J61" s="213"/>
      <c r="K61" s="213"/>
    </row>
    <row r="62" spans="1:11" ht="15" customHeight="1">
      <c r="A62" s="215" t="s">
        <v>974</v>
      </c>
      <c r="B62" s="194">
        <v>2.2000000000000002</v>
      </c>
      <c r="C62" s="134" t="s">
        <v>318</v>
      </c>
      <c r="D62" s="294">
        <v>0.13300000000000001</v>
      </c>
      <c r="E62" s="126">
        <v>24.7</v>
      </c>
      <c r="F62" s="129" t="s">
        <v>734</v>
      </c>
      <c r="G62" s="358"/>
      <c r="H62" s="130">
        <v>228000</v>
      </c>
      <c r="I62" s="371"/>
      <c r="J62" s="357"/>
      <c r="K62" s="247"/>
    </row>
    <row r="63" spans="1:11" ht="15" customHeight="1">
      <c r="A63" s="215" t="s">
        <v>976</v>
      </c>
      <c r="B63" s="194">
        <v>2.64</v>
      </c>
      <c r="C63" s="134" t="s">
        <v>318</v>
      </c>
      <c r="D63" s="294">
        <v>0.13300000000000001</v>
      </c>
      <c r="E63" s="126">
        <v>25.4</v>
      </c>
      <c r="F63" s="129" t="s">
        <v>734</v>
      </c>
      <c r="G63" s="358"/>
      <c r="H63" s="130">
        <v>251000</v>
      </c>
      <c r="I63" s="371"/>
      <c r="J63" s="357"/>
      <c r="K63" s="247"/>
    </row>
    <row r="64" spans="1:11" ht="15" customHeight="1">
      <c r="A64" s="215" t="s">
        <v>975</v>
      </c>
      <c r="B64" s="194">
        <v>3.52</v>
      </c>
      <c r="C64" s="134" t="s">
        <v>318</v>
      </c>
      <c r="D64" s="294">
        <v>0.13300000000000001</v>
      </c>
      <c r="E64" s="230">
        <v>25.5</v>
      </c>
      <c r="F64" s="129" t="s">
        <v>734</v>
      </c>
      <c r="G64" s="358"/>
      <c r="H64" s="130">
        <v>275000</v>
      </c>
      <c r="I64" s="371"/>
      <c r="J64" s="357"/>
      <c r="K64" s="247"/>
    </row>
    <row r="65" spans="1:11" ht="15" customHeight="1">
      <c r="A65" s="215" t="s">
        <v>977</v>
      </c>
      <c r="B65" s="194">
        <v>5.28</v>
      </c>
      <c r="C65" s="134" t="s">
        <v>670</v>
      </c>
      <c r="D65" s="294">
        <v>0.20799999999999999</v>
      </c>
      <c r="E65" s="126">
        <v>36.1</v>
      </c>
      <c r="F65" s="129" t="s">
        <v>734</v>
      </c>
      <c r="G65" s="358"/>
      <c r="H65" s="130">
        <v>319000</v>
      </c>
      <c r="I65" s="371"/>
      <c r="J65" s="357"/>
      <c r="K65" s="247"/>
    </row>
    <row r="66" spans="1:11" ht="15" customHeight="1">
      <c r="A66" s="215" t="s">
        <v>978</v>
      </c>
      <c r="B66" s="194">
        <v>7.03</v>
      </c>
      <c r="C66" s="134" t="s">
        <v>669</v>
      </c>
      <c r="D66" s="294">
        <v>0.29299999999999998</v>
      </c>
      <c r="E66" s="126">
        <v>46.9</v>
      </c>
      <c r="F66" s="129" t="s">
        <v>734</v>
      </c>
      <c r="G66" s="358"/>
      <c r="H66" s="130">
        <v>399000</v>
      </c>
      <c r="I66" s="371"/>
      <c r="J66" s="357"/>
      <c r="K66" s="247"/>
    </row>
    <row r="67" spans="1:11" ht="15" customHeight="1">
      <c r="A67" s="215" t="s">
        <v>979</v>
      </c>
      <c r="B67" s="194">
        <v>10.55</v>
      </c>
      <c r="C67" s="134" t="s">
        <v>192</v>
      </c>
      <c r="D67" s="294">
        <v>0.48199999999999998</v>
      </c>
      <c r="E67" s="126">
        <v>85</v>
      </c>
      <c r="F67" s="129" t="s">
        <v>734</v>
      </c>
      <c r="G67" s="358"/>
      <c r="H67" s="130">
        <v>567000</v>
      </c>
      <c r="I67" s="371"/>
      <c r="J67" s="357"/>
      <c r="K67" s="247"/>
    </row>
    <row r="68" spans="1:11" ht="15" customHeight="1">
      <c r="A68" s="215" t="s">
        <v>980</v>
      </c>
      <c r="B68" s="194">
        <v>14.07</v>
      </c>
      <c r="C68" s="134" t="s">
        <v>319</v>
      </c>
      <c r="D68" s="294">
        <v>0.80200000000000005</v>
      </c>
      <c r="E68" s="126">
        <v>118.3</v>
      </c>
      <c r="F68" s="129" t="s">
        <v>734</v>
      </c>
      <c r="G68" s="358"/>
      <c r="H68" s="130">
        <v>606000</v>
      </c>
      <c r="I68" s="371"/>
      <c r="J68" s="357"/>
      <c r="K68" s="247"/>
    </row>
    <row r="69" spans="1:11" ht="15" customHeight="1">
      <c r="A69" s="215" t="s">
        <v>981</v>
      </c>
      <c r="B69" s="194">
        <v>15.24</v>
      </c>
      <c r="C69" s="134" t="s">
        <v>319</v>
      </c>
      <c r="D69" s="294">
        <v>0.80200000000000005</v>
      </c>
      <c r="E69" s="126">
        <v>121.2</v>
      </c>
      <c r="F69" s="129" t="s">
        <v>734</v>
      </c>
      <c r="G69" s="358"/>
      <c r="H69" s="130">
        <v>751000</v>
      </c>
      <c r="I69" s="371"/>
      <c r="J69" s="357"/>
      <c r="K69" s="247"/>
    </row>
    <row r="70" spans="1:11" s="111" customFormat="1" ht="43.95" customHeight="1">
      <c r="A70" s="908" t="s">
        <v>2260</v>
      </c>
      <c r="B70" s="909"/>
      <c r="C70" s="909"/>
      <c r="D70" s="909"/>
      <c r="E70" s="909"/>
      <c r="F70" s="909"/>
      <c r="G70" s="909"/>
      <c r="H70" s="909"/>
      <c r="I70" s="110" t="s">
        <v>2173</v>
      </c>
      <c r="J70" s="213"/>
      <c r="K70" s="213"/>
    </row>
    <row r="71" spans="1:11" ht="15.75" customHeight="1">
      <c r="A71" s="215" t="s">
        <v>136</v>
      </c>
      <c r="B71" s="230">
        <v>7.1</v>
      </c>
      <c r="C71" s="230" t="s">
        <v>451</v>
      </c>
      <c r="D71" s="294">
        <v>0.24199999999999999</v>
      </c>
      <c r="E71" s="230">
        <v>44</v>
      </c>
      <c r="F71" s="129" t="s">
        <v>734</v>
      </c>
      <c r="G71" s="372"/>
      <c r="H71" s="130">
        <v>190000</v>
      </c>
      <c r="I71" s="361"/>
      <c r="J71" s="357"/>
      <c r="K71" s="247"/>
    </row>
    <row r="72" spans="1:11" ht="15.75" customHeight="1">
      <c r="A72" s="215" t="s">
        <v>137</v>
      </c>
      <c r="B72" s="230">
        <v>10.5</v>
      </c>
      <c r="C72" s="230" t="s">
        <v>141</v>
      </c>
      <c r="D72" s="294">
        <v>0.53600000000000003</v>
      </c>
      <c r="E72" s="230">
        <v>95.6</v>
      </c>
      <c r="F72" s="129" t="s">
        <v>734</v>
      </c>
      <c r="G72" s="372"/>
      <c r="H72" s="130">
        <v>300000</v>
      </c>
      <c r="I72" s="361"/>
      <c r="J72" s="357"/>
      <c r="K72" s="247"/>
    </row>
    <row r="73" spans="1:11" ht="15.75" customHeight="1">
      <c r="A73" s="215" t="s">
        <v>138</v>
      </c>
      <c r="B73" s="230">
        <v>14</v>
      </c>
      <c r="C73" s="230" t="s">
        <v>159</v>
      </c>
      <c r="D73" s="294">
        <v>0.59799999999999998</v>
      </c>
      <c r="E73" s="230">
        <v>102</v>
      </c>
      <c r="F73" s="129" t="s">
        <v>734</v>
      </c>
      <c r="G73" s="372"/>
      <c r="H73" s="130">
        <v>313000</v>
      </c>
      <c r="I73" s="361"/>
      <c r="J73" s="357"/>
      <c r="K73" s="247"/>
    </row>
    <row r="74" spans="1:11" ht="15.75" customHeight="1">
      <c r="A74" s="215" t="s">
        <v>139</v>
      </c>
      <c r="B74" s="230">
        <v>16</v>
      </c>
      <c r="C74" s="230" t="s">
        <v>159</v>
      </c>
      <c r="D74" s="294">
        <v>0.59799999999999998</v>
      </c>
      <c r="E74" s="230">
        <v>107</v>
      </c>
      <c r="F74" s="129" t="s">
        <v>734</v>
      </c>
      <c r="G74" s="372"/>
      <c r="H74" s="130">
        <v>369000</v>
      </c>
      <c r="I74" s="361"/>
      <c r="J74" s="357"/>
      <c r="K74" s="247"/>
    </row>
    <row r="75" spans="1:11" ht="15.75" customHeight="1">
      <c r="A75" s="215" t="s">
        <v>140</v>
      </c>
      <c r="B75" s="230">
        <v>28</v>
      </c>
      <c r="C75" s="230" t="s">
        <v>142</v>
      </c>
      <c r="D75" s="294">
        <v>1.0209999999999999</v>
      </c>
      <c r="E75" s="230">
        <v>202</v>
      </c>
      <c r="F75" s="129" t="s">
        <v>734</v>
      </c>
      <c r="G75" s="372"/>
      <c r="H75" s="130">
        <v>812000</v>
      </c>
      <c r="I75" s="361"/>
      <c r="J75" s="357"/>
      <c r="K75" s="247"/>
    </row>
    <row r="76" spans="1:11" ht="15.75" customHeight="1">
      <c r="A76" s="215" t="s">
        <v>120</v>
      </c>
      <c r="B76" s="230">
        <v>53</v>
      </c>
      <c r="C76" s="230" t="s">
        <v>171</v>
      </c>
      <c r="D76" s="294">
        <v>2.1669999999999998</v>
      </c>
      <c r="E76" s="230">
        <v>415</v>
      </c>
      <c r="F76" s="129" t="s">
        <v>734</v>
      </c>
      <c r="G76" s="372"/>
      <c r="H76" s="130">
        <v>1784000</v>
      </c>
      <c r="I76" s="361"/>
      <c r="J76" s="357"/>
      <c r="K76" s="247"/>
    </row>
    <row r="77" spans="1:11" ht="15.75" customHeight="1">
      <c r="A77" s="215" t="s">
        <v>121</v>
      </c>
      <c r="B77" s="230">
        <v>61</v>
      </c>
      <c r="C77" s="230" t="s">
        <v>171</v>
      </c>
      <c r="D77" s="294">
        <v>2.1669999999999998</v>
      </c>
      <c r="E77" s="230">
        <v>424</v>
      </c>
      <c r="F77" s="129" t="s">
        <v>734</v>
      </c>
      <c r="G77" s="372"/>
      <c r="H77" s="130">
        <v>1994000</v>
      </c>
      <c r="I77" s="361"/>
      <c r="J77" s="357"/>
      <c r="K77" s="247"/>
    </row>
    <row r="78" spans="1:11" ht="15.75" customHeight="1">
      <c r="A78" s="215" t="s">
        <v>122</v>
      </c>
      <c r="B78" s="230">
        <v>105</v>
      </c>
      <c r="C78" s="230" t="s">
        <v>275</v>
      </c>
      <c r="D78" s="294">
        <v>4.0389999999999997</v>
      </c>
      <c r="E78" s="230">
        <v>582</v>
      </c>
      <c r="F78" s="129" t="s">
        <v>734</v>
      </c>
      <c r="G78" s="372"/>
      <c r="H78" s="130">
        <v>3160000</v>
      </c>
      <c r="I78" s="361"/>
      <c r="J78" s="357"/>
      <c r="K78" s="247"/>
    </row>
    <row r="79" spans="1:11" s="111" customFormat="1" ht="43.95" customHeight="1">
      <c r="A79" s="908" t="s">
        <v>535</v>
      </c>
      <c r="B79" s="909"/>
      <c r="C79" s="909"/>
      <c r="D79" s="909"/>
      <c r="E79" s="909"/>
      <c r="F79" s="909"/>
      <c r="G79" s="909"/>
      <c r="H79" s="909"/>
      <c r="I79" s="110" t="s">
        <v>2173</v>
      </c>
      <c r="J79" s="213"/>
      <c r="K79" s="213"/>
    </row>
    <row r="80" spans="1:11" ht="15.75" customHeight="1">
      <c r="A80" s="215" t="s">
        <v>151</v>
      </c>
      <c r="B80" s="373" t="s">
        <v>78</v>
      </c>
      <c r="C80" s="56" t="s">
        <v>78</v>
      </c>
      <c r="D80" s="294">
        <v>1.0999999999999999E-2</v>
      </c>
      <c r="E80" s="227">
        <v>1.53</v>
      </c>
      <c r="F80" s="129" t="s">
        <v>734</v>
      </c>
      <c r="G80" s="372"/>
      <c r="H80" s="130">
        <v>105000</v>
      </c>
      <c r="I80" s="361"/>
      <c r="J80" s="357"/>
      <c r="K80" s="247"/>
    </row>
    <row r="81" spans="1:11" ht="15.75" customHeight="1">
      <c r="A81" s="215" t="s">
        <v>152</v>
      </c>
      <c r="B81" s="373" t="s">
        <v>78</v>
      </c>
      <c r="C81" s="56" t="s">
        <v>78</v>
      </c>
      <c r="D81" s="294">
        <v>1.0999999999999999E-2</v>
      </c>
      <c r="E81" s="227">
        <v>1.56</v>
      </c>
      <c r="F81" s="129" t="s">
        <v>734</v>
      </c>
      <c r="G81" s="372"/>
      <c r="H81" s="130">
        <v>112000</v>
      </c>
      <c r="I81" s="361"/>
      <c r="J81" s="357"/>
      <c r="K81" s="247"/>
    </row>
    <row r="82" spans="1:11" ht="15.75" customHeight="1">
      <c r="A82" s="215" t="s">
        <v>145</v>
      </c>
      <c r="B82" s="373" t="s">
        <v>78</v>
      </c>
      <c r="C82" s="56" t="s">
        <v>78</v>
      </c>
      <c r="D82" s="294">
        <v>1.0999999999999999E-2</v>
      </c>
      <c r="E82" s="227">
        <v>1.52</v>
      </c>
      <c r="F82" s="129" t="s">
        <v>734</v>
      </c>
      <c r="G82" s="372"/>
      <c r="H82" s="130">
        <v>118000</v>
      </c>
      <c r="I82" s="361"/>
      <c r="J82" s="357"/>
      <c r="K82" s="247"/>
    </row>
    <row r="83" spans="1:11" ht="15.75" customHeight="1">
      <c r="A83" s="215" t="s">
        <v>146</v>
      </c>
      <c r="B83" s="373" t="s">
        <v>78</v>
      </c>
      <c r="C83" s="56" t="s">
        <v>78</v>
      </c>
      <c r="D83" s="294">
        <v>1.0999999999999999E-2</v>
      </c>
      <c r="E83" s="227">
        <v>1.57</v>
      </c>
      <c r="F83" s="129" t="s">
        <v>734</v>
      </c>
      <c r="G83" s="372"/>
      <c r="H83" s="130">
        <v>120000</v>
      </c>
      <c r="I83" s="361"/>
      <c r="J83" s="357"/>
      <c r="K83" s="247"/>
    </row>
    <row r="84" spans="1:11" ht="15.75" customHeight="1">
      <c r="A84" s="215" t="s">
        <v>147</v>
      </c>
      <c r="B84" s="373" t="s">
        <v>78</v>
      </c>
      <c r="C84" s="56" t="s">
        <v>78</v>
      </c>
      <c r="D84" s="294">
        <v>1.0999999999999999E-2</v>
      </c>
      <c r="E84" s="227">
        <v>1.61</v>
      </c>
      <c r="F84" s="129" t="s">
        <v>734</v>
      </c>
      <c r="G84" s="372"/>
      <c r="H84" s="130">
        <v>120000</v>
      </c>
      <c r="I84" s="361"/>
      <c r="J84" s="357"/>
      <c r="K84" s="247"/>
    </row>
    <row r="85" spans="1:11" ht="15.75" customHeight="1">
      <c r="A85" s="215" t="s">
        <v>148</v>
      </c>
      <c r="B85" s="373" t="s">
        <v>78</v>
      </c>
      <c r="C85" s="56" t="s">
        <v>78</v>
      </c>
      <c r="D85" s="294">
        <v>1.0999999999999999E-2</v>
      </c>
      <c r="E85" s="227">
        <v>1.61</v>
      </c>
      <c r="F85" s="129" t="s">
        <v>734</v>
      </c>
      <c r="G85" s="372"/>
      <c r="H85" s="130">
        <v>120000</v>
      </c>
      <c r="I85" s="361"/>
      <c r="J85" s="357"/>
      <c r="K85" s="247"/>
    </row>
    <row r="86" spans="1:11" ht="15.75" customHeight="1">
      <c r="A86" s="215" t="s">
        <v>294</v>
      </c>
      <c r="B86" s="373" t="s">
        <v>78</v>
      </c>
      <c r="C86" s="56" t="s">
        <v>78</v>
      </c>
      <c r="D86" s="294">
        <v>1.0999999999999999E-2</v>
      </c>
      <c r="E86" s="227">
        <v>1.77</v>
      </c>
      <c r="F86" s="129" t="s">
        <v>734</v>
      </c>
      <c r="G86" s="372"/>
      <c r="H86" s="130">
        <v>122000</v>
      </c>
      <c r="I86" s="361"/>
      <c r="J86" s="357"/>
      <c r="K86" s="247"/>
    </row>
    <row r="87" spans="1:11" ht="15.75" customHeight="1">
      <c r="A87" s="215" t="s">
        <v>295</v>
      </c>
      <c r="B87" s="373" t="s">
        <v>78</v>
      </c>
      <c r="C87" s="56" t="s">
        <v>78</v>
      </c>
      <c r="D87" s="294">
        <v>1.0999999999999999E-2</v>
      </c>
      <c r="E87" s="227">
        <v>2.44</v>
      </c>
      <c r="F87" s="129" t="s">
        <v>734</v>
      </c>
      <c r="G87" s="372"/>
      <c r="H87" s="130">
        <v>134000</v>
      </c>
      <c r="I87" s="361"/>
      <c r="J87" s="357"/>
      <c r="K87" s="247"/>
    </row>
    <row r="88" spans="1:11" ht="15.75" customHeight="1">
      <c r="A88" s="215" t="s">
        <v>149</v>
      </c>
      <c r="B88" s="373" t="s">
        <v>78</v>
      </c>
      <c r="C88" s="56" t="s">
        <v>78</v>
      </c>
      <c r="D88" s="294">
        <v>1.0999999999999999E-2</v>
      </c>
      <c r="E88" s="227">
        <v>2.5499999999999998</v>
      </c>
      <c r="F88" s="129" t="s">
        <v>734</v>
      </c>
      <c r="G88" s="372"/>
      <c r="H88" s="130">
        <v>134000</v>
      </c>
      <c r="I88" s="361"/>
      <c r="J88" s="357"/>
      <c r="K88" s="247"/>
    </row>
    <row r="89" spans="1:11" ht="15.75" customHeight="1">
      <c r="A89" s="215" t="s">
        <v>150</v>
      </c>
      <c r="B89" s="373" t="s">
        <v>78</v>
      </c>
      <c r="C89" s="56" t="s">
        <v>78</v>
      </c>
      <c r="D89" s="294">
        <v>1.0999999999999999E-2</v>
      </c>
      <c r="E89" s="227">
        <v>2.62</v>
      </c>
      <c r="F89" s="129" t="s">
        <v>734</v>
      </c>
      <c r="G89" s="372"/>
      <c r="H89" s="130">
        <v>165000</v>
      </c>
      <c r="I89" s="361"/>
      <c r="J89" s="357"/>
      <c r="K89" s="247"/>
    </row>
    <row r="90" spans="1:11" ht="15.75" customHeight="1">
      <c r="A90" s="215" t="s">
        <v>153</v>
      </c>
      <c r="B90" s="373" t="s">
        <v>78</v>
      </c>
      <c r="C90" s="56" t="s">
        <v>78</v>
      </c>
      <c r="D90" s="294">
        <v>3.2000000000000001E-2</v>
      </c>
      <c r="E90" s="227">
        <v>6.2</v>
      </c>
      <c r="F90" s="129" t="s">
        <v>734</v>
      </c>
      <c r="G90" s="372"/>
      <c r="H90" s="130">
        <v>281000</v>
      </c>
      <c r="I90" s="361"/>
      <c r="J90" s="357"/>
      <c r="K90" s="247"/>
    </row>
    <row r="91" spans="1:11" ht="15.75" customHeight="1">
      <c r="A91" s="215" t="s">
        <v>154</v>
      </c>
      <c r="B91" s="373" t="s">
        <v>78</v>
      </c>
      <c r="C91" s="56" t="s">
        <v>78</v>
      </c>
      <c r="D91" s="294">
        <v>3.2000000000000001E-2</v>
      </c>
      <c r="E91" s="227">
        <v>6.4</v>
      </c>
      <c r="F91" s="129" t="s">
        <v>734</v>
      </c>
      <c r="G91" s="372"/>
      <c r="H91" s="130">
        <v>281000</v>
      </c>
      <c r="I91" s="361"/>
      <c r="J91" s="357"/>
      <c r="K91" s="247"/>
    </row>
    <row r="92" spans="1:11" ht="15.75" customHeight="1">
      <c r="A92" s="215" t="s">
        <v>155</v>
      </c>
      <c r="B92" s="373" t="s">
        <v>78</v>
      </c>
      <c r="C92" s="56" t="s">
        <v>78</v>
      </c>
      <c r="D92" s="294">
        <v>3.2000000000000001E-2</v>
      </c>
      <c r="E92" s="227">
        <v>6.5</v>
      </c>
      <c r="F92" s="129" t="s">
        <v>734</v>
      </c>
      <c r="G92" s="372"/>
      <c r="H92" s="130">
        <v>373000</v>
      </c>
      <c r="I92" s="361"/>
      <c r="J92" s="357"/>
      <c r="K92" s="247"/>
    </row>
    <row r="93" spans="1:11" ht="18" customHeight="1">
      <c r="A93" s="212"/>
    </row>
  </sheetData>
  <mergeCells count="16">
    <mergeCell ref="F1:G1"/>
    <mergeCell ref="F2:G2"/>
    <mergeCell ref="A5:A6"/>
    <mergeCell ref="D5:D6"/>
    <mergeCell ref="E5:E6"/>
    <mergeCell ref="F5:F6"/>
    <mergeCell ref="G5:G6"/>
    <mergeCell ref="A61:H61"/>
    <mergeCell ref="A70:H70"/>
    <mergeCell ref="A79:H79"/>
    <mergeCell ref="H5:H6"/>
    <mergeCell ref="A7:H7"/>
    <mergeCell ref="A21:H21"/>
    <mergeCell ref="A24:H24"/>
    <mergeCell ref="A49:H49"/>
    <mergeCell ref="A54:H54"/>
  </mergeCells>
  <hyperlinks>
    <hyperlink ref="A7:H7" r:id="rId1" display="Инверторные компрессорно-конденсаторные блоки VCmax, модульного исполнения" xr:uid="{6482F2D9-9E78-4C5A-8731-933E7993545C}"/>
    <hyperlink ref="A21:H21" r:id="rId2" display="Инверторные компрессорно-конденсаторные блоки VСpro с боковым выбросом воздуха, индивидуального исполнения" xr:uid="{FD94441E-9025-48C5-BB75-7189CC957840}"/>
    <hyperlink ref="A24:H24" r:id="rId3" display="Инверторные компрессорно-конденсаторные блоки VСpro, модульного исполнения" xr:uid="{A82348AF-B0DF-46FE-8B9B-1875AF326F0D}"/>
    <hyperlink ref="A61:H61" r:id="rId4" display="Инверторные компрессорно-конденсаторные блоки малой производительности" xr:uid="{49488D7B-44B4-4042-92E0-F6C8015AEF02}"/>
    <hyperlink ref="A70:H70" r:id="rId5" display="Компрессорно-конденсаторные блоки ON/OFF, без соединительного комплекта" xr:uid="{555B02B2-AFE9-4234-A7F9-AA5E45ED7CB8}"/>
  </hyperlinks>
  <printOptions horizontalCentered="1"/>
  <pageMargins left="0.39370078740157483" right="0.39370078740157483" top="0.39370078740157483" bottom="0.39370078740157483" header="0.51181102362204722" footer="0.51181102362204722"/>
  <pageSetup paperSize="9" scale="65" orientation="portrait" r:id="rId6"/>
  <headerFooter alignWithMargins="0"/>
  <drawing r:id="rId7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39B6C1-BD40-4528-92B6-8E18DCB2796C}">
  <sheetPr>
    <tabColor theme="3" tint="-0.249977111117893"/>
  </sheetPr>
  <dimension ref="A1:M95"/>
  <sheetViews>
    <sheetView showGridLines="0" zoomScaleNormal="100" zoomScaleSheetLayoutView="100" workbookViewId="0">
      <pane xSplit="1" ySplit="6" topLeftCell="B7" activePane="bottomRight" state="frozen"/>
      <selection pane="topRight" activeCell="C1" sqref="C1"/>
      <selection pane="bottomLeft" activeCell="A8" sqref="A8"/>
      <selection pane="bottomRight"/>
    </sheetView>
  </sheetViews>
  <sheetFormatPr defaultColWidth="9.109375" defaultRowHeight="20.399999999999999"/>
  <cols>
    <col min="1" max="1" width="29.33203125" style="390" customWidth="1"/>
    <col min="2" max="2" width="13.6640625" style="390" customWidth="1"/>
    <col min="3" max="3" width="26.44140625" style="390" customWidth="1"/>
    <col min="4" max="5" width="11" style="391" customWidth="1"/>
    <col min="6" max="6" width="11.33203125" style="391" customWidth="1"/>
    <col min="7" max="7" width="10.33203125" style="392" customWidth="1"/>
    <col min="8" max="8" width="19.33203125" style="393" customWidth="1"/>
    <col min="9" max="9" width="7.109375" style="394" customWidth="1"/>
    <col min="10" max="10" width="14.109375" style="394" customWidth="1"/>
    <col min="11" max="12" width="12" style="394" customWidth="1"/>
    <col min="13" max="16384" width="9.109375" style="375"/>
  </cols>
  <sheetData>
    <row r="1" spans="1:13" s="19" customFormat="1" ht="13.2">
      <c r="B1" s="20"/>
      <c r="C1" s="20"/>
      <c r="H1" s="910" t="s">
        <v>56</v>
      </c>
      <c r="I1" s="911"/>
      <c r="J1" s="22">
        <f>SUMPRODUCT(F:F,I:I)</f>
        <v>0</v>
      </c>
    </row>
    <row r="2" spans="1:13" s="19" customFormat="1" ht="13.2" customHeight="1">
      <c r="B2" s="20"/>
      <c r="C2" s="20"/>
      <c r="H2" s="910" t="s">
        <v>57</v>
      </c>
      <c r="I2" s="967"/>
      <c r="J2" s="24">
        <f>SUMPRODUCT(G:G,I:I)</f>
        <v>0</v>
      </c>
    </row>
    <row r="3" spans="1:13" s="19" customFormat="1" ht="10.199999999999999">
      <c r="B3" s="20"/>
      <c r="C3" s="20"/>
      <c r="D3" s="20"/>
      <c r="E3" s="20"/>
      <c r="F3" s="20"/>
      <c r="G3" s="20"/>
      <c r="H3" s="20"/>
      <c r="I3" s="103"/>
      <c r="J3" s="23"/>
    </row>
    <row r="4" spans="1:13" s="19" customFormat="1" ht="36.75" customHeight="1">
      <c r="A4" s="27" t="s">
        <v>2261</v>
      </c>
      <c r="B4" s="28"/>
      <c r="C4" s="28"/>
      <c r="D4" s="28"/>
      <c r="E4" s="28"/>
      <c r="F4" s="28"/>
      <c r="G4" s="28"/>
      <c r="H4" s="28"/>
      <c r="I4" s="28"/>
      <c r="J4" s="29"/>
    </row>
    <row r="5" spans="1:13" ht="24.75" customHeight="1">
      <c r="A5" s="1000" t="s">
        <v>1803</v>
      </c>
      <c r="B5" s="1000"/>
      <c r="C5" s="1000"/>
      <c r="D5" s="1001" t="s">
        <v>262</v>
      </c>
      <c r="E5" s="1001"/>
      <c r="F5" s="855" t="s">
        <v>2135</v>
      </c>
      <c r="G5" s="853" t="s">
        <v>1947</v>
      </c>
      <c r="H5" s="1002" t="s">
        <v>1</v>
      </c>
      <c r="I5" s="927" t="s">
        <v>58</v>
      </c>
      <c r="J5" s="991" t="s">
        <v>984</v>
      </c>
      <c r="K5" s="374"/>
      <c r="L5" s="374"/>
    </row>
    <row r="6" spans="1:13" ht="24.75" customHeight="1">
      <c r="A6" s="376" t="s">
        <v>2262</v>
      </c>
      <c r="B6" s="376" t="s">
        <v>2263</v>
      </c>
      <c r="C6" s="377" t="s">
        <v>2264</v>
      </c>
      <c r="D6" s="378" t="s">
        <v>67</v>
      </c>
      <c r="E6" s="378" t="s">
        <v>68</v>
      </c>
      <c r="F6" s="855"/>
      <c r="G6" s="854"/>
      <c r="H6" s="1002"/>
      <c r="I6" s="927"/>
      <c r="J6" s="992"/>
      <c r="K6" s="374"/>
      <c r="L6" s="374"/>
    </row>
    <row r="7" spans="1:13" s="213" customFormat="1" ht="35.4" customHeight="1">
      <c r="A7" s="105" t="s">
        <v>495</v>
      </c>
      <c r="B7" s="379"/>
      <c r="C7" s="379"/>
      <c r="D7" s="379"/>
      <c r="E7" s="379"/>
      <c r="F7" s="379"/>
      <c r="G7" s="379"/>
      <c r="H7" s="380"/>
      <c r="I7" s="381"/>
      <c r="J7" s="382"/>
      <c r="K7" s="290"/>
      <c r="L7" s="290"/>
      <c r="M7" s="290"/>
    </row>
    <row r="8" spans="1:13" ht="36.6" customHeight="1">
      <c r="A8" s="976" t="s">
        <v>498</v>
      </c>
      <c r="B8" s="977"/>
      <c r="C8" s="977"/>
      <c r="D8" s="977"/>
      <c r="E8" s="977"/>
      <c r="F8" s="977"/>
      <c r="G8" s="977"/>
      <c r="H8" s="977"/>
      <c r="I8" s="977"/>
      <c r="J8" s="993"/>
      <c r="K8" s="375"/>
      <c r="L8" s="375"/>
    </row>
    <row r="9" spans="1:13" ht="20.100000000000001" customHeight="1">
      <c r="A9" s="161" t="s">
        <v>1467</v>
      </c>
      <c r="B9" s="147" t="s">
        <v>126</v>
      </c>
      <c r="C9" s="994" t="s">
        <v>1490</v>
      </c>
      <c r="D9" s="115">
        <v>13</v>
      </c>
      <c r="E9" s="383">
        <v>13.75</v>
      </c>
      <c r="F9" s="995">
        <v>2.0082753499999999</v>
      </c>
      <c r="G9" s="996">
        <v>250.8</v>
      </c>
      <c r="H9" s="118" t="s">
        <v>734</v>
      </c>
      <c r="I9" s="998"/>
      <c r="J9" s="999">
        <v>1280000</v>
      </c>
      <c r="K9" s="384"/>
      <c r="L9" s="384"/>
    </row>
    <row r="10" spans="1:13" ht="20.100000000000001" customHeight="1">
      <c r="A10" s="86" t="s">
        <v>434</v>
      </c>
      <c r="B10" s="134" t="s">
        <v>1461</v>
      </c>
      <c r="C10" s="969"/>
      <c r="D10" s="126"/>
      <c r="E10" s="126"/>
      <c r="F10" s="995"/>
      <c r="G10" s="997"/>
      <c r="H10" s="129" t="s">
        <v>734</v>
      </c>
      <c r="I10" s="975"/>
      <c r="J10" s="968"/>
      <c r="K10" s="384"/>
      <c r="L10" s="384"/>
    </row>
    <row r="11" spans="1:13" ht="20.100000000000001" customHeight="1">
      <c r="A11" s="86" t="s">
        <v>1467</v>
      </c>
      <c r="B11" s="134" t="s">
        <v>126</v>
      </c>
      <c r="C11" s="969"/>
      <c r="D11" s="126">
        <v>13</v>
      </c>
      <c r="E11" s="194">
        <v>13.75</v>
      </c>
      <c r="F11" s="995"/>
      <c r="G11" s="997"/>
      <c r="H11" s="129" t="s">
        <v>734</v>
      </c>
      <c r="I11" s="975"/>
      <c r="J11" s="968"/>
      <c r="K11" s="384"/>
      <c r="L11" s="384"/>
    </row>
    <row r="12" spans="1:13" ht="20.100000000000001" customHeight="1">
      <c r="A12" s="86" t="s">
        <v>434</v>
      </c>
      <c r="B12" s="134" t="s">
        <v>1461</v>
      </c>
      <c r="C12" s="969"/>
      <c r="D12" s="126"/>
      <c r="E12" s="126"/>
      <c r="F12" s="995"/>
      <c r="G12" s="997"/>
      <c r="H12" s="129" t="s">
        <v>734</v>
      </c>
      <c r="I12" s="975"/>
      <c r="J12" s="968"/>
      <c r="K12" s="384"/>
      <c r="L12" s="384"/>
    </row>
    <row r="13" spans="1:13" ht="20.100000000000001" customHeight="1">
      <c r="A13" s="86" t="s">
        <v>1468</v>
      </c>
      <c r="B13" s="134" t="s">
        <v>1469</v>
      </c>
      <c r="C13" s="969"/>
      <c r="D13" s="126"/>
      <c r="E13" s="126"/>
      <c r="F13" s="995"/>
      <c r="G13" s="997"/>
      <c r="H13" s="129" t="s">
        <v>734</v>
      </c>
      <c r="I13" s="975"/>
      <c r="J13" s="968"/>
      <c r="K13" s="384"/>
      <c r="L13" s="384"/>
    </row>
    <row r="14" spans="1:13" ht="20.100000000000001" customHeight="1">
      <c r="A14" s="86" t="s">
        <v>1470</v>
      </c>
      <c r="B14" s="134" t="s">
        <v>1460</v>
      </c>
      <c r="C14" s="969"/>
      <c r="D14" s="126">
        <v>26</v>
      </c>
      <c r="E14" s="126">
        <v>27.5</v>
      </c>
      <c r="F14" s="984"/>
      <c r="G14" s="997"/>
      <c r="H14" s="129" t="s">
        <v>734</v>
      </c>
      <c r="I14" s="975"/>
      <c r="J14" s="968"/>
      <c r="K14" s="384"/>
      <c r="L14" s="384"/>
    </row>
    <row r="15" spans="1:13" ht="28.5" customHeight="1">
      <c r="A15" s="976" t="s">
        <v>1138</v>
      </c>
      <c r="B15" s="977"/>
      <c r="C15" s="977"/>
      <c r="D15" s="977"/>
      <c r="E15" s="977"/>
      <c r="F15" s="977"/>
      <c r="G15" s="977"/>
      <c r="H15" s="978"/>
      <c r="I15" s="978"/>
      <c r="J15" s="979"/>
      <c r="K15" s="385"/>
      <c r="L15" s="384"/>
    </row>
    <row r="16" spans="1:13" ht="20.100000000000001" customHeight="1">
      <c r="A16" s="86" t="s">
        <v>1471</v>
      </c>
      <c r="B16" s="134" t="s">
        <v>126</v>
      </c>
      <c r="C16" s="969" t="s">
        <v>1491</v>
      </c>
      <c r="D16" s="990">
        <v>26</v>
      </c>
      <c r="E16" s="990">
        <v>30</v>
      </c>
      <c r="F16" s="983">
        <v>1.9144985000000001</v>
      </c>
      <c r="G16" s="981">
        <v>258</v>
      </c>
      <c r="H16" s="129" t="s">
        <v>734</v>
      </c>
      <c r="I16" s="975"/>
      <c r="J16" s="968">
        <v>1294000</v>
      </c>
      <c r="K16" s="384"/>
      <c r="L16" s="384"/>
    </row>
    <row r="17" spans="1:13" ht="20.100000000000001" customHeight="1">
      <c r="A17" s="86" t="s">
        <v>1470</v>
      </c>
      <c r="B17" s="134" t="s">
        <v>125</v>
      </c>
      <c r="C17" s="969"/>
      <c r="D17" s="990"/>
      <c r="E17" s="990"/>
      <c r="F17" s="984"/>
      <c r="G17" s="982"/>
      <c r="H17" s="129" t="s">
        <v>734</v>
      </c>
      <c r="I17" s="975"/>
      <c r="J17" s="968"/>
      <c r="K17" s="384"/>
      <c r="L17" s="384"/>
    </row>
    <row r="18" spans="1:13" ht="28.5" customHeight="1">
      <c r="A18" s="976" t="s">
        <v>2265</v>
      </c>
      <c r="B18" s="977"/>
      <c r="C18" s="977"/>
      <c r="D18" s="977"/>
      <c r="E18" s="977"/>
      <c r="F18" s="977"/>
      <c r="G18" s="977"/>
      <c r="H18" s="978"/>
      <c r="I18" s="978"/>
      <c r="J18" s="979"/>
      <c r="K18" s="385"/>
      <c r="L18" s="384"/>
    </row>
    <row r="19" spans="1:13" ht="20.100000000000001" customHeight="1">
      <c r="A19" s="86" t="s">
        <v>1472</v>
      </c>
      <c r="B19" s="134" t="s">
        <v>126</v>
      </c>
      <c r="C19" s="969" t="s">
        <v>1492</v>
      </c>
      <c r="D19" s="990">
        <v>26</v>
      </c>
      <c r="E19" s="990">
        <v>30</v>
      </c>
      <c r="F19" s="983">
        <v>1.9144985000000001</v>
      </c>
      <c r="G19" s="981">
        <v>263</v>
      </c>
      <c r="H19" s="129" t="s">
        <v>734</v>
      </c>
      <c r="I19" s="975"/>
      <c r="J19" s="968">
        <v>1304000</v>
      </c>
      <c r="K19" s="384"/>
      <c r="L19" s="384"/>
    </row>
    <row r="20" spans="1:13" ht="20.100000000000001" customHeight="1">
      <c r="A20" s="86" t="s">
        <v>1470</v>
      </c>
      <c r="B20" s="134" t="s">
        <v>125</v>
      </c>
      <c r="C20" s="969"/>
      <c r="D20" s="990"/>
      <c r="E20" s="990"/>
      <c r="F20" s="984"/>
      <c r="G20" s="982"/>
      <c r="H20" s="129" t="s">
        <v>734</v>
      </c>
      <c r="I20" s="975"/>
      <c r="J20" s="968"/>
      <c r="K20" s="384"/>
      <c r="L20" s="384"/>
    </row>
    <row r="21" spans="1:13" ht="28.5" customHeight="1">
      <c r="A21" s="976" t="s">
        <v>496</v>
      </c>
      <c r="B21" s="977"/>
      <c r="C21" s="977"/>
      <c r="D21" s="977"/>
      <c r="E21" s="977"/>
      <c r="F21" s="977"/>
      <c r="G21" s="977"/>
      <c r="H21" s="978"/>
      <c r="I21" s="978"/>
      <c r="J21" s="979"/>
      <c r="K21" s="385"/>
      <c r="L21" s="384"/>
    </row>
    <row r="22" spans="1:13" ht="20.100000000000001" customHeight="1">
      <c r="A22" s="86" t="s">
        <v>1473</v>
      </c>
      <c r="B22" s="134" t="s">
        <v>126</v>
      </c>
      <c r="C22" s="969" t="s">
        <v>1493</v>
      </c>
      <c r="D22" s="990">
        <v>28</v>
      </c>
      <c r="E22" s="990">
        <v>30</v>
      </c>
      <c r="F22" s="983">
        <v>2.1716259999999998</v>
      </c>
      <c r="G22" s="981">
        <v>328</v>
      </c>
      <c r="H22" s="129" t="s">
        <v>734</v>
      </c>
      <c r="I22" s="975"/>
      <c r="J22" s="968">
        <v>1395000</v>
      </c>
      <c r="K22" s="384"/>
      <c r="L22" s="384"/>
    </row>
    <row r="23" spans="1:13" ht="20.100000000000001" customHeight="1">
      <c r="A23" s="86" t="s">
        <v>1470</v>
      </c>
      <c r="B23" s="134" t="s">
        <v>125</v>
      </c>
      <c r="C23" s="969"/>
      <c r="D23" s="990"/>
      <c r="E23" s="990"/>
      <c r="F23" s="984"/>
      <c r="G23" s="982"/>
      <c r="H23" s="129" t="s">
        <v>734</v>
      </c>
      <c r="I23" s="975"/>
      <c r="J23" s="968"/>
      <c r="K23" s="384"/>
      <c r="L23" s="384"/>
    </row>
    <row r="24" spans="1:13" ht="28.5" customHeight="1">
      <c r="A24" s="976" t="s">
        <v>1139</v>
      </c>
      <c r="B24" s="977"/>
      <c r="C24" s="977"/>
      <c r="D24" s="977"/>
      <c r="E24" s="977"/>
      <c r="F24" s="977"/>
      <c r="G24" s="977"/>
      <c r="H24" s="978"/>
      <c r="I24" s="978"/>
      <c r="J24" s="979"/>
      <c r="K24" s="385"/>
      <c r="L24" s="384"/>
    </row>
    <row r="25" spans="1:13" ht="20.100000000000001" customHeight="1">
      <c r="A25" s="386" t="s">
        <v>1474</v>
      </c>
      <c r="B25" s="134" t="s">
        <v>126</v>
      </c>
      <c r="C25" s="969" t="s">
        <v>1494</v>
      </c>
      <c r="D25" s="970">
        <v>28</v>
      </c>
      <c r="E25" s="970">
        <v>31.5</v>
      </c>
      <c r="F25" s="988">
        <v>1.9757266249999996</v>
      </c>
      <c r="G25" s="985">
        <v>256</v>
      </c>
      <c r="H25" s="129" t="s">
        <v>734</v>
      </c>
      <c r="I25" s="975"/>
      <c r="J25" s="968">
        <v>1510000</v>
      </c>
      <c r="K25" s="384"/>
      <c r="L25" s="384"/>
    </row>
    <row r="26" spans="1:13" ht="20.100000000000001" customHeight="1">
      <c r="A26" s="386" t="s">
        <v>1475</v>
      </c>
      <c r="B26" s="134" t="s">
        <v>125</v>
      </c>
      <c r="C26" s="969"/>
      <c r="D26" s="970"/>
      <c r="E26" s="970"/>
      <c r="F26" s="989"/>
      <c r="G26" s="986"/>
      <c r="H26" s="129" t="s">
        <v>734</v>
      </c>
      <c r="I26" s="975"/>
      <c r="J26" s="968"/>
      <c r="K26" s="384"/>
      <c r="L26" s="384"/>
    </row>
    <row r="27" spans="1:13" s="19" customFormat="1" ht="5.25" customHeight="1">
      <c r="A27" s="63"/>
      <c r="B27" s="64"/>
      <c r="C27" s="65"/>
      <c r="D27" s="66"/>
      <c r="E27" s="67"/>
      <c r="F27" s="66"/>
      <c r="G27" s="68"/>
      <c r="H27" s="69"/>
      <c r="I27" s="70"/>
      <c r="J27" s="70"/>
      <c r="K27" s="384"/>
    </row>
    <row r="28" spans="1:13" s="213" customFormat="1" ht="35.4" customHeight="1">
      <c r="A28" s="105" t="s">
        <v>494</v>
      </c>
      <c r="B28" s="379"/>
      <c r="C28" s="379"/>
      <c r="D28" s="379"/>
      <c r="E28" s="379"/>
      <c r="F28" s="379"/>
      <c r="G28" s="379"/>
      <c r="H28" s="380"/>
      <c r="I28" s="381"/>
      <c r="J28" s="382"/>
      <c r="K28" s="290"/>
      <c r="L28" s="290"/>
      <c r="M28" s="290"/>
    </row>
    <row r="29" spans="1:13" ht="28.5" customHeight="1">
      <c r="A29" s="976" t="s">
        <v>1787</v>
      </c>
      <c r="B29" s="977"/>
      <c r="C29" s="977"/>
      <c r="D29" s="977"/>
      <c r="E29" s="977"/>
      <c r="F29" s="977"/>
      <c r="G29" s="977"/>
      <c r="H29" s="978"/>
      <c r="I29" s="978"/>
      <c r="J29" s="979"/>
      <c r="K29" s="385"/>
      <c r="L29" s="384"/>
    </row>
    <row r="30" spans="1:13" ht="20.100000000000001" customHeight="1">
      <c r="A30" s="387" t="s">
        <v>1476</v>
      </c>
      <c r="B30" s="134" t="s">
        <v>126</v>
      </c>
      <c r="C30" s="987" t="s">
        <v>1501</v>
      </c>
      <c r="D30" s="970">
        <v>22.3</v>
      </c>
      <c r="E30" s="970">
        <v>25</v>
      </c>
      <c r="F30" s="988">
        <v>1.7017285000000002</v>
      </c>
      <c r="G30" s="985">
        <v>299</v>
      </c>
      <c r="H30" s="129" t="s">
        <v>734</v>
      </c>
      <c r="I30" s="975"/>
      <c r="J30" s="968">
        <v>1151000</v>
      </c>
      <c r="K30" s="384"/>
      <c r="L30" s="384"/>
    </row>
    <row r="31" spans="1:13" ht="19.5" customHeight="1">
      <c r="A31" s="386" t="s">
        <v>1477</v>
      </c>
      <c r="B31" s="134" t="s">
        <v>125</v>
      </c>
      <c r="C31" s="987"/>
      <c r="D31" s="970"/>
      <c r="E31" s="970"/>
      <c r="F31" s="989"/>
      <c r="G31" s="986"/>
      <c r="H31" s="129" t="s">
        <v>734</v>
      </c>
      <c r="I31" s="975"/>
      <c r="J31" s="968"/>
      <c r="K31" s="384"/>
      <c r="L31" s="384"/>
    </row>
    <row r="32" spans="1:13" ht="20.100000000000001" customHeight="1">
      <c r="A32" s="386" t="s">
        <v>1478</v>
      </c>
      <c r="B32" s="134" t="s">
        <v>126</v>
      </c>
      <c r="C32" s="980" t="s">
        <v>1502</v>
      </c>
      <c r="D32" s="970">
        <v>28.1</v>
      </c>
      <c r="E32" s="970">
        <v>31.1</v>
      </c>
      <c r="F32" s="983">
        <v>1.7017285000000002</v>
      </c>
      <c r="G32" s="985">
        <v>301</v>
      </c>
      <c r="H32" s="129" t="s">
        <v>734</v>
      </c>
      <c r="I32" s="975"/>
      <c r="J32" s="968">
        <v>1170000</v>
      </c>
      <c r="K32" s="384"/>
      <c r="L32" s="384"/>
    </row>
    <row r="33" spans="1:12" ht="20.100000000000001" customHeight="1">
      <c r="A33" s="386" t="s">
        <v>1479</v>
      </c>
      <c r="B33" s="134" t="s">
        <v>125</v>
      </c>
      <c r="C33" s="980"/>
      <c r="D33" s="970">
        <v>28.1</v>
      </c>
      <c r="E33" s="970">
        <v>31.1</v>
      </c>
      <c r="F33" s="984"/>
      <c r="G33" s="986"/>
      <c r="H33" s="129" t="s">
        <v>734</v>
      </c>
      <c r="I33" s="975"/>
      <c r="J33" s="968"/>
      <c r="K33" s="384"/>
      <c r="L33" s="384"/>
    </row>
    <row r="34" spans="1:12" ht="19.5" customHeight="1">
      <c r="A34" s="386" t="s">
        <v>1480</v>
      </c>
      <c r="B34" s="134" t="s">
        <v>126</v>
      </c>
      <c r="C34" s="980" t="s">
        <v>1503</v>
      </c>
      <c r="D34" s="970">
        <v>35</v>
      </c>
      <c r="E34" s="970">
        <v>38</v>
      </c>
      <c r="F34" s="983">
        <v>1.7017285000000002</v>
      </c>
      <c r="G34" s="985">
        <v>326</v>
      </c>
      <c r="H34" s="129" t="s">
        <v>734</v>
      </c>
      <c r="I34" s="975"/>
      <c r="J34" s="968">
        <v>1646000</v>
      </c>
      <c r="K34" s="384"/>
      <c r="L34" s="384"/>
    </row>
    <row r="35" spans="1:12" ht="20.100000000000001" customHeight="1">
      <c r="A35" s="386" t="s">
        <v>1481</v>
      </c>
      <c r="B35" s="134" t="s">
        <v>125</v>
      </c>
      <c r="C35" s="980"/>
      <c r="D35" s="970">
        <v>35</v>
      </c>
      <c r="E35" s="970">
        <v>38</v>
      </c>
      <c r="F35" s="984"/>
      <c r="G35" s="986"/>
      <c r="H35" s="129" t="s">
        <v>734</v>
      </c>
      <c r="I35" s="975"/>
      <c r="J35" s="968"/>
      <c r="K35" s="384"/>
      <c r="L35" s="384"/>
    </row>
    <row r="36" spans="1:12" ht="28.5" customHeight="1">
      <c r="A36" s="976" t="s">
        <v>1786</v>
      </c>
      <c r="B36" s="977"/>
      <c r="C36" s="977"/>
      <c r="D36" s="977"/>
      <c r="E36" s="977"/>
      <c r="F36" s="977"/>
      <c r="G36" s="977"/>
      <c r="H36" s="978"/>
      <c r="I36" s="978"/>
      <c r="J36" s="979"/>
      <c r="K36" s="385"/>
      <c r="L36" s="384"/>
    </row>
    <row r="37" spans="1:12" ht="20.100000000000001" customHeight="1">
      <c r="A37" s="387" t="s">
        <v>1482</v>
      </c>
      <c r="B37" s="134" t="s">
        <v>126</v>
      </c>
      <c r="C37" s="987" t="s">
        <v>1500</v>
      </c>
      <c r="D37" s="970">
        <v>22.3</v>
      </c>
      <c r="E37" s="970">
        <v>25</v>
      </c>
      <c r="F37" s="988">
        <v>1.7017285000000002</v>
      </c>
      <c r="G37" s="985">
        <v>299</v>
      </c>
      <c r="H37" s="129" t="s">
        <v>734</v>
      </c>
      <c r="I37" s="975"/>
      <c r="J37" s="968">
        <v>1142000</v>
      </c>
      <c r="K37" s="384"/>
      <c r="L37" s="384"/>
    </row>
    <row r="38" spans="1:12" ht="19.5" customHeight="1">
      <c r="A38" s="386" t="s">
        <v>1477</v>
      </c>
      <c r="B38" s="134" t="s">
        <v>125</v>
      </c>
      <c r="C38" s="987"/>
      <c r="D38" s="970">
        <v>22.3</v>
      </c>
      <c r="E38" s="970">
        <v>25</v>
      </c>
      <c r="F38" s="989"/>
      <c r="G38" s="986"/>
      <c r="H38" s="129" t="s">
        <v>734</v>
      </c>
      <c r="I38" s="975"/>
      <c r="J38" s="968"/>
      <c r="K38" s="384"/>
      <c r="L38" s="384"/>
    </row>
    <row r="39" spans="1:12" ht="20.100000000000001" customHeight="1">
      <c r="A39" s="386" t="s">
        <v>1483</v>
      </c>
      <c r="B39" s="134" t="s">
        <v>126</v>
      </c>
      <c r="C39" s="980" t="s">
        <v>1499</v>
      </c>
      <c r="D39" s="970">
        <v>28.1</v>
      </c>
      <c r="E39" s="970">
        <v>31.1</v>
      </c>
      <c r="F39" s="983">
        <v>1.7017285000000002</v>
      </c>
      <c r="G39" s="985">
        <v>301</v>
      </c>
      <c r="H39" s="129" t="s">
        <v>734</v>
      </c>
      <c r="I39" s="975"/>
      <c r="J39" s="968">
        <v>1196000</v>
      </c>
      <c r="K39" s="384"/>
      <c r="L39" s="384"/>
    </row>
    <row r="40" spans="1:12" ht="20.100000000000001" customHeight="1">
      <c r="A40" s="386" t="s">
        <v>1479</v>
      </c>
      <c r="B40" s="134" t="s">
        <v>125</v>
      </c>
      <c r="C40" s="980"/>
      <c r="D40" s="970">
        <v>28.1</v>
      </c>
      <c r="E40" s="970">
        <v>31.1</v>
      </c>
      <c r="F40" s="984"/>
      <c r="G40" s="986"/>
      <c r="H40" s="129" t="s">
        <v>734</v>
      </c>
      <c r="I40" s="975"/>
      <c r="J40" s="968"/>
      <c r="K40" s="384"/>
      <c r="L40" s="384"/>
    </row>
    <row r="41" spans="1:12" ht="20.100000000000001" customHeight="1">
      <c r="A41" s="386" t="s">
        <v>1484</v>
      </c>
      <c r="B41" s="134" t="s">
        <v>126</v>
      </c>
      <c r="C41" s="980" t="s">
        <v>1498</v>
      </c>
      <c r="D41" s="970">
        <v>44</v>
      </c>
      <c r="E41" s="970">
        <v>47</v>
      </c>
      <c r="F41" s="983">
        <v>3.5311430000000001</v>
      </c>
      <c r="G41" s="985">
        <v>528</v>
      </c>
      <c r="H41" s="129" t="s">
        <v>734</v>
      </c>
      <c r="I41" s="975"/>
      <c r="J41" s="968">
        <v>2164000</v>
      </c>
      <c r="K41" s="384"/>
      <c r="L41" s="384"/>
    </row>
    <row r="42" spans="1:12" ht="20.100000000000001" customHeight="1">
      <c r="A42" s="386" t="s">
        <v>1485</v>
      </c>
      <c r="B42" s="134" t="s">
        <v>125</v>
      </c>
      <c r="C42" s="980"/>
      <c r="D42" s="970">
        <v>44</v>
      </c>
      <c r="E42" s="970">
        <v>47</v>
      </c>
      <c r="F42" s="984"/>
      <c r="G42" s="986"/>
      <c r="H42" s="129" t="s">
        <v>734</v>
      </c>
      <c r="I42" s="975"/>
      <c r="J42" s="968"/>
      <c r="K42" s="384"/>
      <c r="L42" s="384"/>
    </row>
    <row r="43" spans="1:12" ht="20.100000000000001" customHeight="1">
      <c r="A43" s="386" t="s">
        <v>1486</v>
      </c>
      <c r="B43" s="134" t="s">
        <v>126</v>
      </c>
      <c r="C43" s="980" t="s">
        <v>1497</v>
      </c>
      <c r="D43" s="970">
        <v>56.3</v>
      </c>
      <c r="E43" s="970">
        <v>58.6</v>
      </c>
      <c r="F43" s="983">
        <v>3.7773574999999999</v>
      </c>
      <c r="G43" s="985">
        <v>566</v>
      </c>
      <c r="H43" s="129" t="s">
        <v>734</v>
      </c>
      <c r="I43" s="975"/>
      <c r="J43" s="968">
        <v>2596000</v>
      </c>
      <c r="K43" s="384"/>
      <c r="L43" s="384"/>
    </row>
    <row r="44" spans="1:12" ht="20.100000000000001" customHeight="1">
      <c r="A44" s="386" t="s">
        <v>1487</v>
      </c>
      <c r="B44" s="134" t="s">
        <v>125</v>
      </c>
      <c r="C44" s="980"/>
      <c r="D44" s="970">
        <v>56.3</v>
      </c>
      <c r="E44" s="970">
        <v>58.6</v>
      </c>
      <c r="F44" s="984"/>
      <c r="G44" s="986"/>
      <c r="H44" s="129" t="s">
        <v>734</v>
      </c>
      <c r="I44" s="975"/>
      <c r="J44" s="968"/>
      <c r="K44" s="384"/>
      <c r="L44" s="384"/>
    </row>
    <row r="45" spans="1:12" ht="29.25" customHeight="1">
      <c r="A45" s="976" t="s">
        <v>1785</v>
      </c>
      <c r="B45" s="977"/>
      <c r="C45" s="977"/>
      <c r="D45" s="977"/>
      <c r="E45" s="977"/>
      <c r="F45" s="977"/>
      <c r="G45" s="977"/>
      <c r="H45" s="978"/>
      <c r="I45" s="978"/>
      <c r="J45" s="979"/>
      <c r="K45" s="385"/>
      <c r="L45" s="384"/>
    </row>
    <row r="46" spans="1:12" ht="20.25" customHeight="1">
      <c r="A46" s="386" t="s">
        <v>1488</v>
      </c>
      <c r="B46" s="134" t="s">
        <v>126</v>
      </c>
      <c r="C46" s="980" t="s">
        <v>1496</v>
      </c>
      <c r="D46" s="970">
        <v>22.3</v>
      </c>
      <c r="E46" s="970">
        <v>25</v>
      </c>
      <c r="F46" s="971">
        <v>2.6464182000000003</v>
      </c>
      <c r="G46" s="981">
        <v>338</v>
      </c>
      <c r="H46" s="129" t="s">
        <v>734</v>
      </c>
      <c r="I46" s="975"/>
      <c r="J46" s="968">
        <v>1249000</v>
      </c>
      <c r="K46" s="384"/>
      <c r="L46" s="384"/>
    </row>
    <row r="47" spans="1:12">
      <c r="A47" s="386" t="s">
        <v>1477</v>
      </c>
      <c r="B47" s="134" t="s">
        <v>125</v>
      </c>
      <c r="C47" s="980"/>
      <c r="D47" s="970">
        <v>22.3</v>
      </c>
      <c r="E47" s="970">
        <v>25</v>
      </c>
      <c r="F47" s="972"/>
      <c r="G47" s="982"/>
      <c r="H47" s="129" t="s">
        <v>734</v>
      </c>
      <c r="I47" s="975"/>
      <c r="J47" s="968"/>
      <c r="K47" s="384"/>
      <c r="L47" s="384"/>
    </row>
    <row r="48" spans="1:12">
      <c r="A48" s="386" t="s">
        <v>1489</v>
      </c>
      <c r="B48" s="134" t="s">
        <v>126</v>
      </c>
      <c r="C48" s="969" t="s">
        <v>1495</v>
      </c>
      <c r="D48" s="970">
        <v>28.1</v>
      </c>
      <c r="E48" s="970">
        <v>31.1</v>
      </c>
      <c r="F48" s="971">
        <v>2.6464182000000003</v>
      </c>
      <c r="G48" s="973">
        <v>346</v>
      </c>
      <c r="H48" s="129" t="s">
        <v>734</v>
      </c>
      <c r="I48" s="975"/>
      <c r="J48" s="968">
        <v>1270000</v>
      </c>
      <c r="K48" s="384"/>
      <c r="L48" s="384"/>
    </row>
    <row r="49" spans="1:13">
      <c r="A49" s="386" t="s">
        <v>1479</v>
      </c>
      <c r="B49" s="134" t="s">
        <v>125</v>
      </c>
      <c r="C49" s="969"/>
      <c r="D49" s="970">
        <v>28.1</v>
      </c>
      <c r="E49" s="970">
        <v>31.1</v>
      </c>
      <c r="F49" s="972"/>
      <c r="G49" s="974"/>
      <c r="H49" s="129" t="s">
        <v>734</v>
      </c>
      <c r="I49" s="975"/>
      <c r="J49" s="968"/>
      <c r="K49" s="384"/>
      <c r="L49" s="384"/>
    </row>
    <row r="50" spans="1:13" s="19" customFormat="1" ht="5.25" customHeight="1">
      <c r="A50" s="63"/>
      <c r="B50" s="64"/>
      <c r="C50" s="65"/>
      <c r="D50" s="66"/>
      <c r="E50" s="67"/>
      <c r="F50" s="66"/>
      <c r="G50" s="68"/>
      <c r="H50" s="69"/>
      <c r="I50" s="70"/>
      <c r="J50" s="70"/>
      <c r="K50" s="384"/>
    </row>
    <row r="51" spans="1:13" s="213" customFormat="1" ht="35.4" customHeight="1">
      <c r="A51" s="105" t="s">
        <v>1788</v>
      </c>
      <c r="B51" s="379"/>
      <c r="C51" s="379"/>
      <c r="D51" s="379"/>
      <c r="E51" s="379"/>
      <c r="F51" s="379"/>
      <c r="G51" s="379"/>
      <c r="H51" s="380"/>
      <c r="I51" s="381"/>
      <c r="J51" s="382"/>
      <c r="K51" s="290"/>
      <c r="L51" s="290"/>
      <c r="M51" s="290"/>
    </row>
    <row r="52" spans="1:13" ht="28.5" customHeight="1">
      <c r="A52" s="976" t="s">
        <v>1787</v>
      </c>
      <c r="B52" s="977"/>
      <c r="C52" s="977"/>
      <c r="D52" s="977"/>
      <c r="E52" s="977"/>
      <c r="F52" s="977"/>
      <c r="G52" s="977"/>
      <c r="H52" s="978"/>
      <c r="I52" s="978"/>
      <c r="J52" s="979"/>
      <c r="K52" s="385"/>
      <c r="L52" s="384"/>
    </row>
    <row r="53" spans="1:13" ht="20.100000000000001" customHeight="1">
      <c r="A53" s="387" t="s">
        <v>1476</v>
      </c>
      <c r="B53" s="134" t="s">
        <v>126</v>
      </c>
      <c r="C53" s="987" t="s">
        <v>1501</v>
      </c>
      <c r="D53" s="970">
        <v>22.3</v>
      </c>
      <c r="E53" s="970">
        <v>25</v>
      </c>
      <c r="F53" s="988">
        <v>1.7017285000000002</v>
      </c>
      <c r="G53" s="985">
        <v>299</v>
      </c>
      <c r="H53" s="129" t="s">
        <v>734</v>
      </c>
      <c r="I53" s="975"/>
      <c r="J53" s="968">
        <v>1197000</v>
      </c>
      <c r="K53" s="384"/>
      <c r="L53" s="384"/>
    </row>
    <row r="54" spans="1:13" ht="25.2" customHeight="1">
      <c r="A54" s="388" t="s">
        <v>1789</v>
      </c>
      <c r="B54" s="134" t="s">
        <v>125</v>
      </c>
      <c r="C54" s="987"/>
      <c r="D54" s="970"/>
      <c r="E54" s="970"/>
      <c r="F54" s="989"/>
      <c r="G54" s="986"/>
      <c r="H54" s="129" t="s">
        <v>734</v>
      </c>
      <c r="I54" s="975"/>
      <c r="J54" s="968"/>
      <c r="K54" s="384"/>
      <c r="L54" s="384"/>
    </row>
    <row r="55" spans="1:13" ht="20.100000000000001" customHeight="1">
      <c r="A55" s="388" t="s">
        <v>1478</v>
      </c>
      <c r="B55" s="134" t="s">
        <v>126</v>
      </c>
      <c r="C55" s="980" t="s">
        <v>1502</v>
      </c>
      <c r="D55" s="970">
        <v>28.1</v>
      </c>
      <c r="E55" s="970">
        <v>31.1</v>
      </c>
      <c r="F55" s="983">
        <v>1.7017285000000002</v>
      </c>
      <c r="G55" s="985">
        <v>301</v>
      </c>
      <c r="H55" s="129" t="s">
        <v>734</v>
      </c>
      <c r="I55" s="975"/>
      <c r="J55" s="968">
        <v>1218000</v>
      </c>
      <c r="K55" s="384"/>
      <c r="L55" s="384"/>
    </row>
    <row r="56" spans="1:13" ht="28.2" customHeight="1">
      <c r="A56" s="388" t="s">
        <v>1790</v>
      </c>
      <c r="B56" s="134" t="s">
        <v>125</v>
      </c>
      <c r="C56" s="980"/>
      <c r="D56" s="970">
        <v>28.1</v>
      </c>
      <c r="E56" s="970">
        <v>31.1</v>
      </c>
      <c r="F56" s="984"/>
      <c r="G56" s="986"/>
      <c r="H56" s="129" t="s">
        <v>734</v>
      </c>
      <c r="I56" s="975"/>
      <c r="J56" s="968"/>
      <c r="K56" s="384"/>
      <c r="L56" s="384"/>
    </row>
    <row r="57" spans="1:13" ht="19.5" customHeight="1">
      <c r="A57" s="388" t="s">
        <v>1480</v>
      </c>
      <c r="B57" s="134" t="s">
        <v>126</v>
      </c>
      <c r="C57" s="980" t="s">
        <v>1503</v>
      </c>
      <c r="D57" s="970">
        <v>35</v>
      </c>
      <c r="E57" s="970">
        <v>38</v>
      </c>
      <c r="F57" s="983">
        <v>1.7017285000000002</v>
      </c>
      <c r="G57" s="985">
        <v>326</v>
      </c>
      <c r="H57" s="129" t="s">
        <v>734</v>
      </c>
      <c r="I57" s="975"/>
      <c r="J57" s="968">
        <v>1679000</v>
      </c>
      <c r="K57" s="384"/>
      <c r="L57" s="384"/>
    </row>
    <row r="58" spans="1:13" ht="28.95" customHeight="1">
      <c r="A58" s="388" t="s">
        <v>1791</v>
      </c>
      <c r="B58" s="134" t="s">
        <v>125</v>
      </c>
      <c r="C58" s="980"/>
      <c r="D58" s="970">
        <v>35</v>
      </c>
      <c r="E58" s="970">
        <v>38</v>
      </c>
      <c r="F58" s="984"/>
      <c r="G58" s="986"/>
      <c r="H58" s="129" t="s">
        <v>734</v>
      </c>
      <c r="I58" s="975"/>
      <c r="J58" s="968"/>
      <c r="K58" s="384"/>
      <c r="L58" s="384"/>
    </row>
    <row r="59" spans="1:13" ht="28.5" customHeight="1">
      <c r="A59" s="976" t="s">
        <v>2266</v>
      </c>
      <c r="B59" s="977"/>
      <c r="C59" s="977"/>
      <c r="D59" s="977"/>
      <c r="E59" s="977"/>
      <c r="F59" s="977"/>
      <c r="G59" s="977"/>
      <c r="H59" s="978"/>
      <c r="I59" s="978"/>
      <c r="J59" s="979"/>
      <c r="K59" s="385"/>
      <c r="L59" s="384"/>
    </row>
    <row r="60" spans="1:13" ht="20.100000000000001" customHeight="1">
      <c r="A60" s="389" t="s">
        <v>1482</v>
      </c>
      <c r="B60" s="134" t="s">
        <v>126</v>
      </c>
      <c r="C60" s="987" t="s">
        <v>1500</v>
      </c>
      <c r="D60" s="970">
        <v>22.3</v>
      </c>
      <c r="E60" s="970">
        <v>25</v>
      </c>
      <c r="F60" s="988">
        <v>1.7017285000000002</v>
      </c>
      <c r="G60" s="985">
        <v>299</v>
      </c>
      <c r="H60" s="129" t="s">
        <v>734</v>
      </c>
      <c r="I60" s="975"/>
      <c r="J60" s="968">
        <v>1188000</v>
      </c>
      <c r="K60" s="384"/>
      <c r="L60" s="384"/>
    </row>
    <row r="61" spans="1:13" ht="28.2" customHeight="1">
      <c r="A61" s="388" t="s">
        <v>1792</v>
      </c>
      <c r="B61" s="134" t="s">
        <v>125</v>
      </c>
      <c r="C61" s="987"/>
      <c r="D61" s="970">
        <v>22.3</v>
      </c>
      <c r="E61" s="970">
        <v>25</v>
      </c>
      <c r="F61" s="989"/>
      <c r="G61" s="986"/>
      <c r="H61" s="129" t="s">
        <v>734</v>
      </c>
      <c r="I61" s="975"/>
      <c r="J61" s="968"/>
      <c r="K61" s="384"/>
      <c r="L61" s="384"/>
    </row>
    <row r="62" spans="1:13" ht="20.100000000000001" customHeight="1">
      <c r="A62" s="388" t="s">
        <v>1483</v>
      </c>
      <c r="B62" s="134" t="s">
        <v>126</v>
      </c>
      <c r="C62" s="980" t="s">
        <v>1499</v>
      </c>
      <c r="D62" s="970">
        <v>28.1</v>
      </c>
      <c r="E62" s="970">
        <v>31.1</v>
      </c>
      <c r="F62" s="983">
        <v>1.7017285000000002</v>
      </c>
      <c r="G62" s="985">
        <v>301</v>
      </c>
      <c r="H62" s="129" t="s">
        <v>734</v>
      </c>
      <c r="I62" s="975"/>
      <c r="J62" s="968">
        <v>1244000</v>
      </c>
      <c r="K62" s="384"/>
      <c r="L62" s="384"/>
    </row>
    <row r="63" spans="1:13" ht="24.6" customHeight="1">
      <c r="A63" s="388" t="s">
        <v>1790</v>
      </c>
      <c r="B63" s="134" t="s">
        <v>125</v>
      </c>
      <c r="C63" s="980"/>
      <c r="D63" s="970">
        <v>28.1</v>
      </c>
      <c r="E63" s="970">
        <v>31.1</v>
      </c>
      <c r="F63" s="984"/>
      <c r="G63" s="986"/>
      <c r="H63" s="129" t="s">
        <v>734</v>
      </c>
      <c r="I63" s="975"/>
      <c r="J63" s="968"/>
      <c r="K63" s="384"/>
      <c r="L63" s="384"/>
    </row>
    <row r="64" spans="1:13" ht="20.100000000000001" customHeight="1">
      <c r="A64" s="388" t="s">
        <v>1484</v>
      </c>
      <c r="B64" s="134" t="s">
        <v>126</v>
      </c>
      <c r="C64" s="980" t="s">
        <v>1498</v>
      </c>
      <c r="D64" s="970">
        <v>44</v>
      </c>
      <c r="E64" s="970">
        <v>47</v>
      </c>
      <c r="F64" s="983">
        <v>3.5311430000000001</v>
      </c>
      <c r="G64" s="985">
        <v>528</v>
      </c>
      <c r="H64" s="129" t="s">
        <v>734</v>
      </c>
      <c r="I64" s="975"/>
      <c r="J64" s="968">
        <v>2204000</v>
      </c>
      <c r="K64" s="384"/>
      <c r="L64" s="384"/>
    </row>
    <row r="65" spans="1:13" ht="26.4" customHeight="1">
      <c r="A65" s="388" t="s">
        <v>1793</v>
      </c>
      <c r="B65" s="134" t="s">
        <v>125</v>
      </c>
      <c r="C65" s="980"/>
      <c r="D65" s="970">
        <v>44</v>
      </c>
      <c r="E65" s="970">
        <v>47</v>
      </c>
      <c r="F65" s="984"/>
      <c r="G65" s="986"/>
      <c r="H65" s="129" t="s">
        <v>734</v>
      </c>
      <c r="I65" s="975"/>
      <c r="J65" s="968"/>
      <c r="K65" s="384"/>
      <c r="L65" s="384"/>
    </row>
    <row r="66" spans="1:13" ht="20.100000000000001" customHeight="1">
      <c r="A66" s="388" t="s">
        <v>1486</v>
      </c>
      <c r="B66" s="134" t="s">
        <v>126</v>
      </c>
      <c r="C66" s="980" t="s">
        <v>1497</v>
      </c>
      <c r="D66" s="970">
        <v>56.3</v>
      </c>
      <c r="E66" s="970">
        <v>58.6</v>
      </c>
      <c r="F66" s="983">
        <v>3.7773574999999999</v>
      </c>
      <c r="G66" s="985">
        <v>566</v>
      </c>
      <c r="H66" s="129" t="s">
        <v>734</v>
      </c>
      <c r="I66" s="975"/>
      <c r="J66" s="968">
        <v>2641000</v>
      </c>
      <c r="K66" s="384"/>
      <c r="L66" s="384"/>
    </row>
    <row r="67" spans="1:13" ht="28.2" customHeight="1">
      <c r="A67" s="388" t="s">
        <v>1794</v>
      </c>
      <c r="B67" s="134" t="s">
        <v>125</v>
      </c>
      <c r="C67" s="980"/>
      <c r="D67" s="970">
        <v>56.3</v>
      </c>
      <c r="E67" s="970">
        <v>58.6</v>
      </c>
      <c r="F67" s="984"/>
      <c r="G67" s="986"/>
      <c r="H67" s="129" t="s">
        <v>734</v>
      </c>
      <c r="I67" s="975"/>
      <c r="J67" s="968"/>
      <c r="K67" s="384"/>
      <c r="L67" s="384"/>
    </row>
    <row r="68" spans="1:13" ht="29.25" customHeight="1">
      <c r="A68" s="976" t="s">
        <v>1785</v>
      </c>
      <c r="B68" s="977"/>
      <c r="C68" s="977"/>
      <c r="D68" s="977"/>
      <c r="E68" s="977"/>
      <c r="F68" s="977"/>
      <c r="G68" s="977"/>
      <c r="H68" s="978"/>
      <c r="I68" s="978"/>
      <c r="J68" s="979"/>
      <c r="K68" s="385"/>
      <c r="L68" s="384"/>
    </row>
    <row r="69" spans="1:13" ht="20.25" customHeight="1">
      <c r="A69" s="386" t="s">
        <v>1488</v>
      </c>
      <c r="B69" s="134" t="s">
        <v>126</v>
      </c>
      <c r="C69" s="980" t="s">
        <v>1496</v>
      </c>
      <c r="D69" s="970">
        <v>22.3</v>
      </c>
      <c r="E69" s="970">
        <v>25</v>
      </c>
      <c r="F69" s="971">
        <v>2.6464182000000003</v>
      </c>
      <c r="G69" s="981">
        <v>338</v>
      </c>
      <c r="H69" s="129" t="s">
        <v>734</v>
      </c>
      <c r="I69" s="975"/>
      <c r="J69" s="968">
        <v>1295000</v>
      </c>
      <c r="K69" s="384"/>
      <c r="L69" s="384"/>
    </row>
    <row r="70" spans="1:13" ht="25.2" customHeight="1">
      <c r="A70" s="388" t="s">
        <v>1792</v>
      </c>
      <c r="B70" s="134" t="s">
        <v>125</v>
      </c>
      <c r="C70" s="980"/>
      <c r="D70" s="970">
        <v>22.3</v>
      </c>
      <c r="E70" s="970">
        <v>25</v>
      </c>
      <c r="F70" s="972"/>
      <c r="G70" s="982"/>
      <c r="H70" s="129" t="s">
        <v>734</v>
      </c>
      <c r="I70" s="975"/>
      <c r="J70" s="968"/>
      <c r="K70" s="384"/>
      <c r="L70" s="384"/>
    </row>
    <row r="71" spans="1:13">
      <c r="A71" s="388" t="s">
        <v>1489</v>
      </c>
      <c r="B71" s="134" t="s">
        <v>126</v>
      </c>
      <c r="C71" s="969" t="s">
        <v>1495</v>
      </c>
      <c r="D71" s="970">
        <v>28.1</v>
      </c>
      <c r="E71" s="970">
        <v>31.1</v>
      </c>
      <c r="F71" s="971">
        <v>2.6464182000000003</v>
      </c>
      <c r="G71" s="973">
        <v>346</v>
      </c>
      <c r="H71" s="129" t="s">
        <v>734</v>
      </c>
      <c r="I71" s="975"/>
      <c r="J71" s="968">
        <v>1318000</v>
      </c>
      <c r="K71" s="384"/>
      <c r="L71" s="384"/>
    </row>
    <row r="72" spans="1:13" ht="30" customHeight="1">
      <c r="A72" s="388" t="s">
        <v>1790</v>
      </c>
      <c r="B72" s="134" t="s">
        <v>125</v>
      </c>
      <c r="C72" s="969"/>
      <c r="D72" s="970">
        <v>28.1</v>
      </c>
      <c r="E72" s="970">
        <v>31.1</v>
      </c>
      <c r="F72" s="972"/>
      <c r="G72" s="974"/>
      <c r="H72" s="129" t="s">
        <v>734</v>
      </c>
      <c r="I72" s="975"/>
      <c r="J72" s="968"/>
      <c r="K72" s="384"/>
      <c r="L72" s="384"/>
    </row>
    <row r="73" spans="1:13" s="19" customFormat="1" ht="5.25" customHeight="1">
      <c r="A73" s="63"/>
      <c r="B73" s="64"/>
      <c r="C73" s="65"/>
      <c r="D73" s="66"/>
      <c r="E73" s="67"/>
      <c r="F73" s="66"/>
      <c r="G73" s="68"/>
      <c r="H73" s="69"/>
      <c r="I73" s="70"/>
      <c r="J73" s="70"/>
      <c r="K73" s="384"/>
    </row>
    <row r="74" spans="1:13" s="213" customFormat="1" ht="35.4" customHeight="1">
      <c r="A74" s="105" t="s">
        <v>1795</v>
      </c>
      <c r="B74" s="379"/>
      <c r="C74" s="379"/>
      <c r="D74" s="379"/>
      <c r="E74" s="379"/>
      <c r="F74" s="379"/>
      <c r="G74" s="379"/>
      <c r="H74" s="380"/>
      <c r="I74" s="381"/>
      <c r="J74" s="382"/>
      <c r="K74" s="290"/>
      <c r="L74" s="290"/>
      <c r="M74" s="290"/>
    </row>
    <row r="75" spans="1:13" ht="28.5" customHeight="1">
      <c r="A75" s="976" t="s">
        <v>1787</v>
      </c>
      <c r="B75" s="977"/>
      <c r="C75" s="977"/>
      <c r="D75" s="977"/>
      <c r="E75" s="977"/>
      <c r="F75" s="977"/>
      <c r="G75" s="977"/>
      <c r="H75" s="978"/>
      <c r="I75" s="978"/>
      <c r="J75" s="979"/>
      <c r="K75" s="385"/>
      <c r="L75" s="384"/>
    </row>
    <row r="76" spans="1:13" ht="20.100000000000001" customHeight="1">
      <c r="A76" s="389" t="s">
        <v>1476</v>
      </c>
      <c r="B76" s="134" t="s">
        <v>126</v>
      </c>
      <c r="C76" s="987" t="s">
        <v>1501</v>
      </c>
      <c r="D76" s="970">
        <v>22.3</v>
      </c>
      <c r="E76" s="970">
        <v>25</v>
      </c>
      <c r="F76" s="988">
        <v>1.7017285000000002</v>
      </c>
      <c r="G76" s="985">
        <v>299</v>
      </c>
      <c r="H76" s="129" t="s">
        <v>734</v>
      </c>
      <c r="I76" s="975"/>
      <c r="J76" s="968">
        <v>1156000</v>
      </c>
      <c r="K76" s="384"/>
      <c r="L76" s="384"/>
    </row>
    <row r="77" spans="1:13" ht="25.95" customHeight="1">
      <c r="A77" s="388" t="s">
        <v>1796</v>
      </c>
      <c r="B77" s="134" t="s">
        <v>125</v>
      </c>
      <c r="C77" s="987"/>
      <c r="D77" s="970"/>
      <c r="E77" s="970"/>
      <c r="F77" s="989"/>
      <c r="G77" s="986"/>
      <c r="H77" s="129" t="s">
        <v>734</v>
      </c>
      <c r="I77" s="975"/>
      <c r="J77" s="968"/>
      <c r="K77" s="384"/>
      <c r="L77" s="384"/>
    </row>
    <row r="78" spans="1:13" ht="20.100000000000001" customHeight="1">
      <c r="A78" s="388" t="s">
        <v>1478</v>
      </c>
      <c r="B78" s="134" t="s">
        <v>126</v>
      </c>
      <c r="C78" s="980" t="s">
        <v>1502</v>
      </c>
      <c r="D78" s="970">
        <v>28.1</v>
      </c>
      <c r="E78" s="970">
        <v>31.1</v>
      </c>
      <c r="F78" s="983">
        <v>1.7017285000000002</v>
      </c>
      <c r="G78" s="985">
        <v>301</v>
      </c>
      <c r="H78" s="129" t="s">
        <v>734</v>
      </c>
      <c r="I78" s="975"/>
      <c r="J78" s="968">
        <v>1175000</v>
      </c>
      <c r="K78" s="384"/>
      <c r="L78" s="384"/>
    </row>
    <row r="79" spans="1:13" ht="27.6" customHeight="1">
      <c r="A79" s="388" t="s">
        <v>1797</v>
      </c>
      <c r="B79" s="134" t="s">
        <v>125</v>
      </c>
      <c r="C79" s="980"/>
      <c r="D79" s="970">
        <v>28.1</v>
      </c>
      <c r="E79" s="970">
        <v>31.1</v>
      </c>
      <c r="F79" s="984"/>
      <c r="G79" s="986"/>
      <c r="H79" s="129" t="s">
        <v>734</v>
      </c>
      <c r="I79" s="975"/>
      <c r="J79" s="968"/>
      <c r="K79" s="384"/>
      <c r="L79" s="384"/>
    </row>
    <row r="80" spans="1:13" ht="19.5" customHeight="1">
      <c r="A80" s="388" t="s">
        <v>1480</v>
      </c>
      <c r="B80" s="134" t="s">
        <v>126</v>
      </c>
      <c r="C80" s="980" t="s">
        <v>1503</v>
      </c>
      <c r="D80" s="970">
        <v>35</v>
      </c>
      <c r="E80" s="970">
        <v>38</v>
      </c>
      <c r="F80" s="983">
        <v>1.7017285000000002</v>
      </c>
      <c r="G80" s="985">
        <v>326</v>
      </c>
      <c r="H80" s="129" t="s">
        <v>734</v>
      </c>
      <c r="I80" s="975"/>
      <c r="J80" s="968">
        <v>1656000</v>
      </c>
      <c r="K80" s="384"/>
      <c r="L80" s="384"/>
    </row>
    <row r="81" spans="1:12" ht="27.6" customHeight="1">
      <c r="A81" s="388" t="s">
        <v>1798</v>
      </c>
      <c r="B81" s="134" t="s">
        <v>125</v>
      </c>
      <c r="C81" s="980"/>
      <c r="D81" s="970">
        <v>35</v>
      </c>
      <c r="E81" s="970">
        <v>38</v>
      </c>
      <c r="F81" s="984"/>
      <c r="G81" s="986"/>
      <c r="H81" s="129" t="s">
        <v>734</v>
      </c>
      <c r="I81" s="975"/>
      <c r="J81" s="968"/>
      <c r="K81" s="384"/>
      <c r="L81" s="384"/>
    </row>
    <row r="82" spans="1:12" ht="28.5" customHeight="1">
      <c r="A82" s="976" t="s">
        <v>1786</v>
      </c>
      <c r="B82" s="977"/>
      <c r="C82" s="977"/>
      <c r="D82" s="977"/>
      <c r="E82" s="977"/>
      <c r="F82" s="977"/>
      <c r="G82" s="977"/>
      <c r="H82" s="978"/>
      <c r="I82" s="978"/>
      <c r="J82" s="979"/>
      <c r="K82" s="385"/>
      <c r="L82" s="384"/>
    </row>
    <row r="83" spans="1:12" ht="20.100000000000001" customHeight="1">
      <c r="A83" s="389" t="s">
        <v>1482</v>
      </c>
      <c r="B83" s="134" t="s">
        <v>126</v>
      </c>
      <c r="C83" s="987" t="s">
        <v>1500</v>
      </c>
      <c r="D83" s="970">
        <v>22.3</v>
      </c>
      <c r="E83" s="970">
        <v>25</v>
      </c>
      <c r="F83" s="988">
        <v>1.7017285000000002</v>
      </c>
      <c r="G83" s="985">
        <v>299</v>
      </c>
      <c r="H83" s="129" t="s">
        <v>734</v>
      </c>
      <c r="I83" s="975"/>
      <c r="J83" s="968">
        <v>1147000</v>
      </c>
      <c r="K83" s="384"/>
      <c r="L83" s="384"/>
    </row>
    <row r="84" spans="1:12" ht="25.2" customHeight="1">
      <c r="A84" s="388" t="s">
        <v>1799</v>
      </c>
      <c r="B84" s="134" t="s">
        <v>125</v>
      </c>
      <c r="C84" s="987"/>
      <c r="D84" s="970">
        <v>22.3</v>
      </c>
      <c r="E84" s="970">
        <v>25</v>
      </c>
      <c r="F84" s="989"/>
      <c r="G84" s="986"/>
      <c r="H84" s="129" t="s">
        <v>734</v>
      </c>
      <c r="I84" s="975"/>
      <c r="J84" s="968"/>
      <c r="K84" s="384"/>
      <c r="L84" s="384"/>
    </row>
    <row r="85" spans="1:12" ht="20.100000000000001" customHeight="1">
      <c r="A85" s="388" t="s">
        <v>1483</v>
      </c>
      <c r="B85" s="134" t="s">
        <v>126</v>
      </c>
      <c r="C85" s="980" t="s">
        <v>1499</v>
      </c>
      <c r="D85" s="970">
        <v>28.1</v>
      </c>
      <c r="E85" s="970">
        <v>31.1</v>
      </c>
      <c r="F85" s="983">
        <v>1.7017285000000002</v>
      </c>
      <c r="G85" s="985">
        <v>301</v>
      </c>
      <c r="H85" s="129" t="s">
        <v>734</v>
      </c>
      <c r="I85" s="975"/>
      <c r="J85" s="968">
        <v>1201000</v>
      </c>
      <c r="K85" s="384"/>
      <c r="L85" s="384"/>
    </row>
    <row r="86" spans="1:12" ht="25.95" customHeight="1">
      <c r="A86" s="388" t="s">
        <v>1797</v>
      </c>
      <c r="B86" s="134" t="s">
        <v>125</v>
      </c>
      <c r="C86" s="980"/>
      <c r="D86" s="970">
        <v>28.1</v>
      </c>
      <c r="E86" s="970">
        <v>31.1</v>
      </c>
      <c r="F86" s="984"/>
      <c r="G86" s="986"/>
      <c r="H86" s="129" t="s">
        <v>734</v>
      </c>
      <c r="I86" s="975"/>
      <c r="J86" s="968"/>
      <c r="K86" s="384"/>
      <c r="L86" s="384"/>
    </row>
    <row r="87" spans="1:12" ht="20.100000000000001" customHeight="1">
      <c r="A87" s="388" t="s">
        <v>1484</v>
      </c>
      <c r="B87" s="134" t="s">
        <v>126</v>
      </c>
      <c r="C87" s="980" t="s">
        <v>1498</v>
      </c>
      <c r="D87" s="970">
        <v>44</v>
      </c>
      <c r="E87" s="970">
        <v>47</v>
      </c>
      <c r="F87" s="983">
        <v>3.5311430000000001</v>
      </c>
      <c r="G87" s="985">
        <v>528</v>
      </c>
      <c r="H87" s="129" t="s">
        <v>734</v>
      </c>
      <c r="I87" s="975"/>
      <c r="J87" s="968">
        <v>2174000</v>
      </c>
      <c r="K87" s="384"/>
      <c r="L87" s="384"/>
    </row>
    <row r="88" spans="1:12" ht="26.4" customHeight="1">
      <c r="A88" s="388" t="s">
        <v>1800</v>
      </c>
      <c r="B88" s="134" t="s">
        <v>125</v>
      </c>
      <c r="C88" s="980"/>
      <c r="D88" s="970">
        <v>44</v>
      </c>
      <c r="E88" s="970">
        <v>47</v>
      </c>
      <c r="F88" s="984"/>
      <c r="G88" s="986"/>
      <c r="H88" s="129" t="s">
        <v>734</v>
      </c>
      <c r="I88" s="975"/>
      <c r="J88" s="968"/>
      <c r="K88" s="384"/>
      <c r="L88" s="384"/>
    </row>
    <row r="89" spans="1:12" ht="20.100000000000001" customHeight="1">
      <c r="A89" s="388" t="s">
        <v>1486</v>
      </c>
      <c r="B89" s="134" t="s">
        <v>126</v>
      </c>
      <c r="C89" s="980" t="s">
        <v>1497</v>
      </c>
      <c r="D89" s="970">
        <v>56.3</v>
      </c>
      <c r="E89" s="970">
        <v>58.6</v>
      </c>
      <c r="F89" s="983">
        <v>3.7773574999999999</v>
      </c>
      <c r="G89" s="985">
        <v>566</v>
      </c>
      <c r="H89" s="129" t="s">
        <v>734</v>
      </c>
      <c r="I89" s="975"/>
      <c r="J89" s="968">
        <v>2606000</v>
      </c>
      <c r="K89" s="384"/>
      <c r="L89" s="384"/>
    </row>
    <row r="90" spans="1:12" ht="25.95" customHeight="1">
      <c r="A90" s="388" t="s">
        <v>1801</v>
      </c>
      <c r="B90" s="134" t="s">
        <v>125</v>
      </c>
      <c r="C90" s="980"/>
      <c r="D90" s="970">
        <v>56.3</v>
      </c>
      <c r="E90" s="970">
        <v>58.6</v>
      </c>
      <c r="F90" s="984"/>
      <c r="G90" s="986"/>
      <c r="H90" s="129" t="s">
        <v>734</v>
      </c>
      <c r="I90" s="975"/>
      <c r="J90" s="968"/>
      <c r="K90" s="384"/>
      <c r="L90" s="384"/>
    </row>
    <row r="91" spans="1:12" ht="29.25" customHeight="1">
      <c r="A91" s="976" t="s">
        <v>1785</v>
      </c>
      <c r="B91" s="977"/>
      <c r="C91" s="977"/>
      <c r="D91" s="977"/>
      <c r="E91" s="977"/>
      <c r="F91" s="977"/>
      <c r="G91" s="977"/>
      <c r="H91" s="978"/>
      <c r="I91" s="978"/>
      <c r="J91" s="979"/>
      <c r="K91" s="385"/>
      <c r="L91" s="384"/>
    </row>
    <row r="92" spans="1:12" ht="20.25" customHeight="1">
      <c r="A92" s="388" t="s">
        <v>1488</v>
      </c>
      <c r="B92" s="134" t="s">
        <v>126</v>
      </c>
      <c r="C92" s="980" t="s">
        <v>1496</v>
      </c>
      <c r="D92" s="970">
        <v>22.3</v>
      </c>
      <c r="E92" s="970">
        <v>25</v>
      </c>
      <c r="F92" s="971">
        <v>2.6464182000000003</v>
      </c>
      <c r="G92" s="981">
        <v>338</v>
      </c>
      <c r="H92" s="129" t="s">
        <v>734</v>
      </c>
      <c r="I92" s="975"/>
      <c r="J92" s="968">
        <v>1254000</v>
      </c>
      <c r="K92" s="384"/>
      <c r="L92" s="384"/>
    </row>
    <row r="93" spans="1:12" ht="25.2" customHeight="1">
      <c r="A93" s="388" t="s">
        <v>1799</v>
      </c>
      <c r="B93" s="134" t="s">
        <v>125</v>
      </c>
      <c r="C93" s="980"/>
      <c r="D93" s="970">
        <v>22.3</v>
      </c>
      <c r="E93" s="970">
        <v>25</v>
      </c>
      <c r="F93" s="972"/>
      <c r="G93" s="982"/>
      <c r="H93" s="129" t="s">
        <v>734</v>
      </c>
      <c r="I93" s="975"/>
      <c r="J93" s="968"/>
      <c r="K93" s="384"/>
      <c r="L93" s="384"/>
    </row>
    <row r="94" spans="1:12">
      <c r="A94" s="388" t="s">
        <v>1489</v>
      </c>
      <c r="B94" s="134" t="s">
        <v>126</v>
      </c>
      <c r="C94" s="969" t="s">
        <v>1495</v>
      </c>
      <c r="D94" s="970">
        <v>28.1</v>
      </c>
      <c r="E94" s="970">
        <v>31.1</v>
      </c>
      <c r="F94" s="971">
        <v>2.6464182000000003</v>
      </c>
      <c r="G94" s="973">
        <v>346</v>
      </c>
      <c r="H94" s="129" t="s">
        <v>734</v>
      </c>
      <c r="I94" s="975"/>
      <c r="J94" s="968">
        <v>1275000</v>
      </c>
      <c r="K94" s="384"/>
      <c r="L94" s="384"/>
    </row>
    <row r="95" spans="1:12" ht="27.6" customHeight="1">
      <c r="A95" s="388" t="s">
        <v>1797</v>
      </c>
      <c r="B95" s="134" t="s">
        <v>125</v>
      </c>
      <c r="C95" s="969"/>
      <c r="D95" s="970">
        <v>28.1</v>
      </c>
      <c r="E95" s="970">
        <v>31.1</v>
      </c>
      <c r="F95" s="972"/>
      <c r="G95" s="974"/>
      <c r="H95" s="129" t="s">
        <v>734</v>
      </c>
      <c r="I95" s="975"/>
      <c r="J95" s="968"/>
      <c r="K95" s="384"/>
      <c r="L95" s="384"/>
    </row>
  </sheetData>
  <sheetProtection formatCells="0" formatColumns="0" insertRows="0" insertHyperlinks="0" deleteColumns="0" deleteRows="0" selectLockedCells="1" selectUnlockedCells="1"/>
  <mergeCells count="245">
    <mergeCell ref="H1:I1"/>
    <mergeCell ref="H2:I2"/>
    <mergeCell ref="A5:C5"/>
    <mergeCell ref="D5:E5"/>
    <mergeCell ref="F5:F6"/>
    <mergeCell ref="G5:G6"/>
    <mergeCell ref="H5:H6"/>
    <mergeCell ref="I5:I6"/>
    <mergeCell ref="A15:J15"/>
    <mergeCell ref="C16:C17"/>
    <mergeCell ref="D16:D17"/>
    <mergeCell ref="E16:E17"/>
    <mergeCell ref="F16:F17"/>
    <mergeCell ref="G16:G17"/>
    <mergeCell ref="I16:I17"/>
    <mergeCell ref="J16:J17"/>
    <mergeCell ref="J5:J6"/>
    <mergeCell ref="A8:J8"/>
    <mergeCell ref="C9:C14"/>
    <mergeCell ref="F9:F14"/>
    <mergeCell ref="G9:G14"/>
    <mergeCell ref="I9:I14"/>
    <mergeCell ref="J9:J14"/>
    <mergeCell ref="A21:J21"/>
    <mergeCell ref="C22:C23"/>
    <mergeCell ref="D22:D23"/>
    <mergeCell ref="E22:E23"/>
    <mergeCell ref="F22:F23"/>
    <mergeCell ref="G22:G23"/>
    <mergeCell ref="I22:I23"/>
    <mergeCell ref="J22:J23"/>
    <mergeCell ref="A18:J18"/>
    <mergeCell ref="C19:C20"/>
    <mergeCell ref="D19:D20"/>
    <mergeCell ref="E19:E20"/>
    <mergeCell ref="F19:F20"/>
    <mergeCell ref="G19:G20"/>
    <mergeCell ref="I19:I20"/>
    <mergeCell ref="J19:J20"/>
    <mergeCell ref="A29:J29"/>
    <mergeCell ref="C30:C31"/>
    <mergeCell ref="D30:D31"/>
    <mergeCell ref="E30:E31"/>
    <mergeCell ref="F30:F31"/>
    <mergeCell ref="G30:G31"/>
    <mergeCell ref="I30:I31"/>
    <mergeCell ref="J30:J31"/>
    <mergeCell ref="A24:J24"/>
    <mergeCell ref="C25:C26"/>
    <mergeCell ref="D25:D26"/>
    <mergeCell ref="E25:E26"/>
    <mergeCell ref="F25:F26"/>
    <mergeCell ref="G25:G26"/>
    <mergeCell ref="I25:I26"/>
    <mergeCell ref="J25:J26"/>
    <mergeCell ref="A36:J36"/>
    <mergeCell ref="C37:C38"/>
    <mergeCell ref="D37:D38"/>
    <mergeCell ref="E37:E38"/>
    <mergeCell ref="F37:F38"/>
    <mergeCell ref="G37:G38"/>
    <mergeCell ref="I37:I38"/>
    <mergeCell ref="J37:J38"/>
    <mergeCell ref="J32:J33"/>
    <mergeCell ref="C34:C35"/>
    <mergeCell ref="D34:D35"/>
    <mergeCell ref="E34:E35"/>
    <mergeCell ref="F34:F35"/>
    <mergeCell ref="G34:G35"/>
    <mergeCell ref="I34:I35"/>
    <mergeCell ref="J34:J35"/>
    <mergeCell ref="C32:C33"/>
    <mergeCell ref="D32:D33"/>
    <mergeCell ref="E32:E33"/>
    <mergeCell ref="F32:F33"/>
    <mergeCell ref="G32:G33"/>
    <mergeCell ref="I32:I33"/>
    <mergeCell ref="J39:J40"/>
    <mergeCell ref="C41:C42"/>
    <mergeCell ref="D41:D42"/>
    <mergeCell ref="E41:E42"/>
    <mergeCell ref="F41:F42"/>
    <mergeCell ref="G41:G42"/>
    <mergeCell ref="I41:I42"/>
    <mergeCell ref="J41:J42"/>
    <mergeCell ref="C39:C40"/>
    <mergeCell ref="D39:D40"/>
    <mergeCell ref="E39:E40"/>
    <mergeCell ref="F39:F40"/>
    <mergeCell ref="G39:G40"/>
    <mergeCell ref="I39:I40"/>
    <mergeCell ref="J43:J44"/>
    <mergeCell ref="A45:J45"/>
    <mergeCell ref="C46:C47"/>
    <mergeCell ref="D46:D47"/>
    <mergeCell ref="E46:E47"/>
    <mergeCell ref="F46:F47"/>
    <mergeCell ref="G46:G47"/>
    <mergeCell ref="I46:I47"/>
    <mergeCell ref="J46:J47"/>
    <mergeCell ref="C43:C44"/>
    <mergeCell ref="D43:D44"/>
    <mergeCell ref="E43:E44"/>
    <mergeCell ref="F43:F44"/>
    <mergeCell ref="G43:G44"/>
    <mergeCell ref="I43:I44"/>
    <mergeCell ref="J48:J49"/>
    <mergeCell ref="A52:J52"/>
    <mergeCell ref="C53:C54"/>
    <mergeCell ref="D53:D54"/>
    <mergeCell ref="E53:E54"/>
    <mergeCell ref="F53:F54"/>
    <mergeCell ref="G53:G54"/>
    <mergeCell ref="I53:I54"/>
    <mergeCell ref="J53:J54"/>
    <mergeCell ref="C48:C49"/>
    <mergeCell ref="D48:D49"/>
    <mergeCell ref="E48:E49"/>
    <mergeCell ref="F48:F49"/>
    <mergeCell ref="G48:G49"/>
    <mergeCell ref="I48:I49"/>
    <mergeCell ref="A59:J59"/>
    <mergeCell ref="C60:C61"/>
    <mergeCell ref="D60:D61"/>
    <mergeCell ref="E60:E61"/>
    <mergeCell ref="F60:F61"/>
    <mergeCell ref="G60:G61"/>
    <mergeCell ref="I60:I61"/>
    <mergeCell ref="J60:J61"/>
    <mergeCell ref="J55:J56"/>
    <mergeCell ref="C57:C58"/>
    <mergeCell ref="D57:D58"/>
    <mergeCell ref="E57:E58"/>
    <mergeCell ref="F57:F58"/>
    <mergeCell ref="G57:G58"/>
    <mergeCell ref="I57:I58"/>
    <mergeCell ref="J57:J58"/>
    <mergeCell ref="C55:C56"/>
    <mergeCell ref="D55:D56"/>
    <mergeCell ref="E55:E56"/>
    <mergeCell ref="F55:F56"/>
    <mergeCell ref="G55:G56"/>
    <mergeCell ref="I55:I56"/>
    <mergeCell ref="J62:J63"/>
    <mergeCell ref="C64:C65"/>
    <mergeCell ref="D64:D65"/>
    <mergeCell ref="E64:E65"/>
    <mergeCell ref="F64:F65"/>
    <mergeCell ref="G64:G65"/>
    <mergeCell ref="I64:I65"/>
    <mergeCell ref="J64:J65"/>
    <mergeCell ref="C62:C63"/>
    <mergeCell ref="D62:D63"/>
    <mergeCell ref="E62:E63"/>
    <mergeCell ref="F62:F63"/>
    <mergeCell ref="G62:G63"/>
    <mergeCell ref="I62:I63"/>
    <mergeCell ref="J66:J67"/>
    <mergeCell ref="A68:J68"/>
    <mergeCell ref="C69:C70"/>
    <mergeCell ref="D69:D70"/>
    <mergeCell ref="E69:E70"/>
    <mergeCell ref="F69:F70"/>
    <mergeCell ref="G69:G70"/>
    <mergeCell ref="I69:I70"/>
    <mergeCell ref="J69:J70"/>
    <mergeCell ref="C66:C67"/>
    <mergeCell ref="D66:D67"/>
    <mergeCell ref="E66:E67"/>
    <mergeCell ref="F66:F67"/>
    <mergeCell ref="G66:G67"/>
    <mergeCell ref="I66:I67"/>
    <mergeCell ref="J71:J72"/>
    <mergeCell ref="A75:J75"/>
    <mergeCell ref="C76:C77"/>
    <mergeCell ref="D76:D77"/>
    <mergeCell ref="E76:E77"/>
    <mergeCell ref="F76:F77"/>
    <mergeCell ref="G76:G77"/>
    <mergeCell ref="I76:I77"/>
    <mergeCell ref="J76:J77"/>
    <mergeCell ref="C71:C72"/>
    <mergeCell ref="D71:D72"/>
    <mergeCell ref="E71:E72"/>
    <mergeCell ref="F71:F72"/>
    <mergeCell ref="G71:G72"/>
    <mergeCell ref="I71:I72"/>
    <mergeCell ref="A82:J82"/>
    <mergeCell ref="C83:C84"/>
    <mergeCell ref="D83:D84"/>
    <mergeCell ref="E83:E84"/>
    <mergeCell ref="F83:F84"/>
    <mergeCell ref="G83:G84"/>
    <mergeCell ref="I83:I84"/>
    <mergeCell ref="J83:J84"/>
    <mergeCell ref="J78:J79"/>
    <mergeCell ref="C80:C81"/>
    <mergeCell ref="D80:D81"/>
    <mergeCell ref="E80:E81"/>
    <mergeCell ref="F80:F81"/>
    <mergeCell ref="G80:G81"/>
    <mergeCell ref="I80:I81"/>
    <mergeCell ref="J80:J81"/>
    <mergeCell ref="C78:C79"/>
    <mergeCell ref="D78:D79"/>
    <mergeCell ref="E78:E79"/>
    <mergeCell ref="F78:F79"/>
    <mergeCell ref="G78:G79"/>
    <mergeCell ref="I78:I79"/>
    <mergeCell ref="J85:J86"/>
    <mergeCell ref="C87:C88"/>
    <mergeCell ref="D87:D88"/>
    <mergeCell ref="E87:E88"/>
    <mergeCell ref="F87:F88"/>
    <mergeCell ref="G87:G88"/>
    <mergeCell ref="I87:I88"/>
    <mergeCell ref="J87:J88"/>
    <mergeCell ref="C85:C86"/>
    <mergeCell ref="D85:D86"/>
    <mergeCell ref="E85:E86"/>
    <mergeCell ref="F85:F86"/>
    <mergeCell ref="G85:G86"/>
    <mergeCell ref="I85:I86"/>
    <mergeCell ref="J94:J95"/>
    <mergeCell ref="C94:C95"/>
    <mergeCell ref="D94:D95"/>
    <mergeCell ref="E94:E95"/>
    <mergeCell ref="F94:F95"/>
    <mergeCell ref="G94:G95"/>
    <mergeCell ref="I94:I95"/>
    <mergeCell ref="J89:J90"/>
    <mergeCell ref="A91:J91"/>
    <mergeCell ref="C92:C93"/>
    <mergeCell ref="D92:D93"/>
    <mergeCell ref="E92:E93"/>
    <mergeCell ref="F92:F93"/>
    <mergeCell ref="G92:G93"/>
    <mergeCell ref="I92:I93"/>
    <mergeCell ref="J92:J93"/>
    <mergeCell ref="C89:C90"/>
    <mergeCell ref="D89:D90"/>
    <mergeCell ref="E89:E90"/>
    <mergeCell ref="F89:F90"/>
    <mergeCell ref="G89:G90"/>
    <mergeCell ref="I89:I90"/>
  </mergeCells>
  <hyperlinks>
    <hyperlink ref="A8:J8" r:id="rId1" display="Инверторные сплит-системы большой мощности кассетного типа (2 внутренних блока на 1 наружный), беспроводной пульт ДУ в комплекте, встроенная помпа, DC-INVERTER" xr:uid="{C9D1E10F-5FF3-4A46-AECD-47CF74FA54A1}"/>
    <hyperlink ref="A15:J15" r:id="rId2" display="Инверторные сплит-системы большой мощности канального типа средненапорные, проводной пульт ДУ в комплекте, DC-INVERTER" xr:uid="{2A17AA90-6DE4-4DC5-9E50-59A420B29F44}"/>
    <hyperlink ref="A18:J18" r:id="rId3" display="Инверторные сплит-системы большой мощности канального типа высоконапорные, проводной пульт ДУв комплекте, DC-INVERTER" xr:uid="{122D287C-9EB3-486D-93B6-18B541C7AE47}"/>
    <hyperlink ref="A21:J21" r:id="rId4" display="Инверторные сплит-системы большой мощности колонного типа, беспроводной пульт ДУ в комплекте, DC-INVERTER" xr:uid="{8E908C85-D21C-4D4F-A084-326BA925463C}"/>
    <hyperlink ref="A24:J24" r:id="rId5" display="Инверторные сплит-системы большой мощности канального типа, проводной пульт ДУ в комплекте, 3D DC-INVERTER" xr:uid="{C652F642-CBDE-41B8-8BD1-A05CAF316F8B}"/>
    <hyperlink ref="A29:J29" r:id="rId6" display="Cплит-системы большой мощности канального типа, проводной пульт ДУ и противопылевой фильтр в комплекте, ON/OFF." xr:uid="{46462D50-B136-4276-90C4-179D5C791D08}"/>
    <hyperlink ref="A36:J36" r:id="rId7" display="Cплит-системы большой мощности канального типа высоконапорные, проводной пульт ДУ  в комплекте, ON/OFF." xr:uid="{B0E12D64-B764-458F-84B1-61B3E4DEAABB}"/>
    <hyperlink ref="A45:J45" r:id="rId8" display="Cплит-системы большой мощности колонного типа,  беспроводной пульт ДУ в комплекте, ON/OFF." xr:uid="{08B7E0D8-2432-4942-A26A-573A8DFDF33C}"/>
  </hyperlinks>
  <printOptions horizontalCentered="1"/>
  <pageMargins left="0.59055118110236227" right="0.59055118110236227" top="0.59055118110236227" bottom="0.59055118110236227" header="0.51181102362204722" footer="0.51181102362204722"/>
  <pageSetup paperSize="9" scale="58" orientation="portrait" r:id="rId9"/>
  <headerFooter alignWithMargins="0"/>
  <drawing r:id="rId1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C8F1F3-4C89-43AB-B356-DB9560DC5FD0}">
  <sheetPr>
    <tabColor theme="3" tint="-0.249977111117893"/>
  </sheetPr>
  <dimension ref="A1:I22"/>
  <sheetViews>
    <sheetView showGridLines="0" zoomScaleNormal="100" zoomScaleSheetLayoutView="100" workbookViewId="0">
      <pane ySplit="5" topLeftCell="A6" activePane="bottomLeft" state="frozen"/>
      <selection pane="bottomLeft"/>
    </sheetView>
  </sheetViews>
  <sheetFormatPr defaultColWidth="9.109375" defaultRowHeight="10.199999999999999"/>
  <cols>
    <col min="1" max="1" width="24.6640625" style="36" customWidth="1"/>
    <col min="2" max="2" width="15" style="36" customWidth="1"/>
    <col min="3" max="3" width="9.109375" style="197" customWidth="1"/>
    <col min="4" max="4" width="13.6640625" style="197" customWidth="1"/>
    <col min="5" max="5" width="13" style="197" customWidth="1"/>
    <col min="6" max="6" width="16.109375" style="402" customWidth="1"/>
    <col min="7" max="7" width="10.88671875" style="199" customWidth="1"/>
    <col min="8" max="8" width="15" style="199" customWidth="1"/>
    <col min="9" max="9" width="8.6640625" style="199" customWidth="1"/>
    <col min="10" max="16384" width="9.109375" style="36"/>
  </cols>
  <sheetData>
    <row r="1" spans="1:9" s="19" customFormat="1" ht="13.2">
      <c r="B1" s="20"/>
      <c r="F1" s="910" t="s">
        <v>56</v>
      </c>
      <c r="G1" s="911"/>
      <c r="H1" s="22">
        <f>SUMPRODUCT(D:D,G:G)</f>
        <v>0</v>
      </c>
    </row>
    <row r="2" spans="1:9" s="19" customFormat="1" ht="13.2" customHeight="1">
      <c r="B2" s="20"/>
      <c r="F2" s="910" t="s">
        <v>57</v>
      </c>
      <c r="G2" s="967"/>
      <c r="H2" s="24">
        <f>SUMPRODUCT(E:E,G:G)</f>
        <v>0</v>
      </c>
    </row>
    <row r="3" spans="1:9" s="19" customFormat="1">
      <c r="B3" s="20"/>
      <c r="C3" s="20"/>
      <c r="D3" s="20"/>
      <c r="E3" s="20"/>
      <c r="F3" s="20"/>
      <c r="G3" s="103"/>
      <c r="H3" s="23"/>
    </row>
    <row r="4" spans="1:9" s="19" customFormat="1" ht="36.75" customHeight="1">
      <c r="A4" s="27" t="s">
        <v>2267</v>
      </c>
      <c r="B4" s="28"/>
      <c r="C4" s="28"/>
      <c r="D4" s="28"/>
      <c r="E4" s="28"/>
      <c r="F4" s="28"/>
      <c r="G4" s="28"/>
      <c r="H4" s="29"/>
    </row>
    <row r="5" spans="1:9" ht="49.5" customHeight="1">
      <c r="A5" s="395" t="s">
        <v>64</v>
      </c>
      <c r="B5" s="396" t="s">
        <v>1041</v>
      </c>
      <c r="C5" s="397" t="s">
        <v>66</v>
      </c>
      <c r="D5" s="397" t="s">
        <v>2268</v>
      </c>
      <c r="E5" s="397" t="s">
        <v>1947</v>
      </c>
      <c r="F5" s="396" t="s">
        <v>1</v>
      </c>
      <c r="G5" s="398" t="s">
        <v>54</v>
      </c>
      <c r="H5" s="398" t="s">
        <v>984</v>
      </c>
      <c r="I5" s="232"/>
    </row>
    <row r="6" spans="1:9" ht="14.25" customHeight="1">
      <c r="A6" s="399" t="s">
        <v>792</v>
      </c>
      <c r="B6" s="399">
        <v>79.599999999999994</v>
      </c>
      <c r="C6" s="134">
        <v>200</v>
      </c>
      <c r="D6" s="134">
        <v>0.47099999999999997</v>
      </c>
      <c r="E6" s="134">
        <v>63.5</v>
      </c>
      <c r="F6" s="129" t="s">
        <v>734</v>
      </c>
      <c r="G6" s="400"/>
      <c r="H6" s="129">
        <v>362000</v>
      </c>
      <c r="I6" s="232"/>
    </row>
    <row r="7" spans="1:9" ht="14.25" customHeight="1">
      <c r="A7" s="399" t="s">
        <v>793</v>
      </c>
      <c r="B7" s="399">
        <v>79.3</v>
      </c>
      <c r="C7" s="134">
        <v>300</v>
      </c>
      <c r="D7" s="134">
        <v>0.53200000000000003</v>
      </c>
      <c r="E7" s="134">
        <v>75.5</v>
      </c>
      <c r="F7" s="129" t="s">
        <v>734</v>
      </c>
      <c r="G7" s="400"/>
      <c r="H7" s="129">
        <v>382000</v>
      </c>
      <c r="I7" s="232"/>
    </row>
    <row r="8" spans="1:9" ht="14.25" customHeight="1">
      <c r="A8" s="399" t="s">
        <v>794</v>
      </c>
      <c r="B8" s="399">
        <v>78</v>
      </c>
      <c r="C8" s="134">
        <v>400</v>
      </c>
      <c r="D8" s="134">
        <v>0.73299999999999998</v>
      </c>
      <c r="E8" s="134">
        <v>91.5</v>
      </c>
      <c r="F8" s="129" t="s">
        <v>734</v>
      </c>
      <c r="G8" s="400"/>
      <c r="H8" s="129">
        <v>445000</v>
      </c>
      <c r="I8" s="232"/>
    </row>
    <row r="9" spans="1:9" ht="14.25" customHeight="1">
      <c r="A9" s="399" t="s">
        <v>795</v>
      </c>
      <c r="B9" s="399">
        <v>80.5</v>
      </c>
      <c r="C9" s="134">
        <v>500</v>
      </c>
      <c r="D9" s="134">
        <v>0.93400000000000005</v>
      </c>
      <c r="E9" s="134">
        <v>98</v>
      </c>
      <c r="F9" s="129" t="s">
        <v>734</v>
      </c>
      <c r="G9" s="400"/>
      <c r="H9" s="129">
        <v>567000</v>
      </c>
      <c r="I9" s="232"/>
    </row>
    <row r="10" spans="1:9" ht="14.25" customHeight="1">
      <c r="A10" s="399" t="s">
        <v>796</v>
      </c>
      <c r="B10" s="399">
        <v>79</v>
      </c>
      <c r="C10" s="134">
        <v>800</v>
      </c>
      <c r="D10" s="134">
        <v>1.069</v>
      </c>
      <c r="E10" s="134">
        <v>104</v>
      </c>
      <c r="F10" s="129" t="s">
        <v>734</v>
      </c>
      <c r="G10" s="400"/>
      <c r="H10" s="129">
        <v>714000</v>
      </c>
      <c r="I10" s="232"/>
    </row>
    <row r="11" spans="1:9" ht="14.25" customHeight="1">
      <c r="A11" s="399" t="s">
        <v>797</v>
      </c>
      <c r="B11" s="399">
        <v>80.099999999999994</v>
      </c>
      <c r="C11" s="134">
        <v>1000</v>
      </c>
      <c r="D11" s="134">
        <v>1.254</v>
      </c>
      <c r="E11" s="134">
        <v>112</v>
      </c>
      <c r="F11" s="129" t="s">
        <v>734</v>
      </c>
      <c r="G11" s="400"/>
      <c r="H11" s="129">
        <v>875000</v>
      </c>
      <c r="I11" s="232"/>
    </row>
    <row r="12" spans="1:9" ht="14.25" customHeight="1">
      <c r="A12" s="399" t="s">
        <v>798</v>
      </c>
      <c r="B12" s="399">
        <v>74</v>
      </c>
      <c r="C12" s="134">
        <v>1500</v>
      </c>
      <c r="D12" s="134">
        <v>2.1419999999999999</v>
      </c>
      <c r="E12" s="134">
        <v>213</v>
      </c>
      <c r="F12" s="129" t="s">
        <v>734</v>
      </c>
      <c r="G12" s="400"/>
      <c r="H12" s="129">
        <v>1270000</v>
      </c>
      <c r="I12" s="264"/>
    </row>
    <row r="13" spans="1:9" ht="14.25" customHeight="1">
      <c r="A13" s="399" t="s">
        <v>799</v>
      </c>
      <c r="B13" s="399">
        <v>80.599999999999994</v>
      </c>
      <c r="C13" s="134">
        <v>2000</v>
      </c>
      <c r="D13" s="134">
        <v>2.7610000000000001</v>
      </c>
      <c r="E13" s="134">
        <v>245</v>
      </c>
      <c r="F13" s="129" t="s">
        <v>734</v>
      </c>
      <c r="G13" s="400"/>
      <c r="H13" s="129">
        <v>1324000</v>
      </c>
      <c r="I13" s="264"/>
    </row>
    <row r="15" spans="1:9">
      <c r="A15" s="401" t="s">
        <v>1042</v>
      </c>
    </row>
    <row r="22" ht="10.199999999999999" customHeight="1"/>
  </sheetData>
  <mergeCells count="2">
    <mergeCell ref="F1:G1"/>
    <mergeCell ref="F2:G2"/>
  </mergeCells>
  <hyperlinks>
    <hyperlink ref="A4" r:id="rId1" xr:uid="{E1770A5E-0F59-464F-A36A-701BB5433423}"/>
  </hyperlinks>
  <pageMargins left="0.74803149606299213" right="0.74803149606299213" top="0.98425196850393704" bottom="0.98425196850393704" header="0.51181102362204722" footer="0.51181102362204722"/>
  <pageSetup paperSize="9" scale="53" orientation="portrait" r:id="rId2"/>
  <headerFooter alignWithMargins="0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23323B-9B9F-4854-8D32-82BC63AE5259}">
  <dimension ref="A1:K20"/>
  <sheetViews>
    <sheetView showGridLines="0" zoomScaleNormal="100" workbookViewId="0">
      <selection sqref="A1:D1"/>
    </sheetView>
  </sheetViews>
  <sheetFormatPr defaultColWidth="9.109375" defaultRowHeight="13.2"/>
  <cols>
    <col min="1" max="1" width="43.44140625" style="431" customWidth="1"/>
    <col min="2" max="2" width="14.88671875" style="431" customWidth="1"/>
    <col min="3" max="3" width="11.5546875" style="431" customWidth="1"/>
    <col min="4" max="4" width="15.44140625" style="431" customWidth="1"/>
    <col min="5" max="16384" width="9.109375" style="431"/>
  </cols>
  <sheetData>
    <row r="1" spans="1:11" s="428" customFormat="1" ht="34.5" customHeight="1">
      <c r="A1" s="713" t="s">
        <v>1945</v>
      </c>
      <c r="B1" s="713"/>
      <c r="C1" s="713"/>
      <c r="D1" s="713"/>
      <c r="E1" s="427"/>
      <c r="F1" s="427"/>
      <c r="G1" s="427"/>
      <c r="H1" s="427"/>
      <c r="I1" s="427"/>
      <c r="J1" s="427"/>
      <c r="K1" s="427"/>
    </row>
    <row r="2" spans="1:11" ht="14.4">
      <c r="A2" s="429" t="s">
        <v>1946</v>
      </c>
      <c r="B2" s="430" t="s">
        <v>1948</v>
      </c>
      <c r="C2" s="430" t="s">
        <v>2275</v>
      </c>
      <c r="D2" s="430" t="s">
        <v>1947</v>
      </c>
    </row>
    <row r="3" spans="1:11">
      <c r="A3" s="432" t="s">
        <v>1949</v>
      </c>
      <c r="B3" s="433">
        <f>RAC!L1</f>
        <v>0</v>
      </c>
      <c r="C3" s="434">
        <f>RAC!L2</f>
        <v>0</v>
      </c>
      <c r="D3" s="434">
        <f>RAC!L3</f>
        <v>0</v>
      </c>
    </row>
    <row r="4" spans="1:11">
      <c r="A4" s="432" t="s">
        <v>1950</v>
      </c>
      <c r="B4" s="433">
        <f>Multi!L1</f>
        <v>0</v>
      </c>
      <c r="C4" s="434">
        <f>Multi!L2</f>
        <v>0</v>
      </c>
      <c r="D4" s="434">
        <f>Multi!L3</f>
        <v>0</v>
      </c>
    </row>
    <row r="5" spans="1:11">
      <c r="A5" s="432" t="s">
        <v>1951</v>
      </c>
      <c r="B5" s="433">
        <f>'PAC on-off'!L1</f>
        <v>0</v>
      </c>
      <c r="C5" s="434">
        <f>'PAC on-off'!L2</f>
        <v>0</v>
      </c>
      <c r="D5" s="434">
        <f>'PAC on-off'!L3</f>
        <v>0</v>
      </c>
    </row>
    <row r="6" spans="1:11">
      <c r="A6" s="432" t="s">
        <v>1995</v>
      </c>
      <c r="B6" s="433">
        <f>'PAC ERP inverter'!L1</f>
        <v>0</v>
      </c>
      <c r="C6" s="434">
        <f>'PAC ERP inverter'!L2</f>
        <v>0</v>
      </c>
      <c r="D6" s="434">
        <f>'PAC ERP inverter'!L3</f>
        <v>0</v>
      </c>
    </row>
    <row r="7" spans="1:11">
      <c r="A7" s="432" t="s">
        <v>1952</v>
      </c>
      <c r="B7" s="433">
        <f>'Зимние комплекты'!K1</f>
        <v>0</v>
      </c>
      <c r="C7" s="434">
        <f>'Зимние комплекты'!K2</f>
        <v>0</v>
      </c>
      <c r="D7" s="434">
        <f>'Зимние комплекты'!K3</f>
        <v>0</v>
      </c>
    </row>
    <row r="8" spans="1:11">
      <c r="A8" s="432" t="s">
        <v>1953</v>
      </c>
      <c r="B8" s="435" t="s">
        <v>78</v>
      </c>
      <c r="C8" s="434">
        <f>VRF_V8!I1</f>
        <v>0</v>
      </c>
      <c r="D8" s="434">
        <f>VRF_V8!I2</f>
        <v>0</v>
      </c>
    </row>
    <row r="9" spans="1:11">
      <c r="A9" s="432" t="s">
        <v>2278</v>
      </c>
      <c r="B9" s="435" t="s">
        <v>78</v>
      </c>
      <c r="C9" s="434">
        <f>VRF_V6!I1</f>
        <v>0</v>
      </c>
      <c r="D9" s="434">
        <f>VRF_V6!I2</f>
        <v>0</v>
      </c>
    </row>
    <row r="10" spans="1:11">
      <c r="A10" s="432" t="s">
        <v>1954</v>
      </c>
      <c r="B10" s="435" t="s">
        <v>78</v>
      </c>
      <c r="C10" s="434">
        <f>'Мини VRF ATOM'!I1</f>
        <v>0</v>
      </c>
      <c r="D10" s="434">
        <f>VRF_V6!I2</f>
        <v>0</v>
      </c>
    </row>
    <row r="11" spans="1:11">
      <c r="A11" s="432" t="s">
        <v>1955</v>
      </c>
      <c r="B11" s="435" t="s">
        <v>78</v>
      </c>
      <c r="C11" s="434">
        <f>'Чиллеры Фанкойлы СКЛАД'!H1</f>
        <v>0</v>
      </c>
      <c r="D11" s="434">
        <f>'Чиллеры Фанкойлы СКЛАД'!H2</f>
        <v>0</v>
      </c>
    </row>
    <row r="12" spans="1:11">
      <c r="A12" s="432" t="s">
        <v>79</v>
      </c>
      <c r="B12" s="435" t="s">
        <v>78</v>
      </c>
      <c r="C12" s="434">
        <f>ККБ!H1</f>
        <v>0</v>
      </c>
      <c r="D12" s="434">
        <f>ККБ!H2</f>
        <v>0</v>
      </c>
    </row>
    <row r="13" spans="1:11">
      <c r="A13" s="432" t="s">
        <v>1956</v>
      </c>
      <c r="B13" s="435" t="s">
        <v>78</v>
      </c>
      <c r="C13" s="434">
        <f>Чиллеры!J1</f>
        <v>0</v>
      </c>
      <c r="D13" s="434">
        <f>Чиллеры!J2</f>
        <v>0</v>
      </c>
    </row>
    <row r="14" spans="1:11">
      <c r="A14" s="432" t="s">
        <v>1111</v>
      </c>
      <c r="B14" s="435" t="s">
        <v>78</v>
      </c>
      <c r="C14" s="434">
        <f>'Фанкойлы AC'!K1</f>
        <v>0</v>
      </c>
      <c r="D14" s="434">
        <f>'Фанкойлы AC'!K2</f>
        <v>0</v>
      </c>
    </row>
    <row r="15" spans="1:11">
      <c r="A15" s="432" t="s">
        <v>1112</v>
      </c>
      <c r="B15" s="435" t="s">
        <v>78</v>
      </c>
      <c r="C15" s="434">
        <f>'Фанкойлы DC'!K1</f>
        <v>0</v>
      </c>
      <c r="D15" s="434">
        <f>'Фанкойлы DC'!K2</f>
        <v>0</v>
      </c>
    </row>
    <row r="16" spans="1:11">
      <c r="A16" s="432" t="s">
        <v>1957</v>
      </c>
      <c r="B16" s="435" t="s">
        <v>78</v>
      </c>
      <c r="C16" s="434">
        <f>'PAC &gt; 22 кВт'!J1</f>
        <v>0</v>
      </c>
      <c r="D16" s="434">
        <f>'PAC &gt; 22 кВт'!J2</f>
        <v>0</v>
      </c>
    </row>
    <row r="17" spans="1:8">
      <c r="A17" s="432" t="s">
        <v>1960</v>
      </c>
      <c r="B17" s="435" t="s">
        <v>78</v>
      </c>
      <c r="C17" s="434">
        <f>'HRV_Приточные установки'!H1</f>
        <v>0</v>
      </c>
      <c r="D17" s="434">
        <f>'HRV_Приточные установки'!H2</f>
        <v>0</v>
      </c>
    </row>
    <row r="18" spans="1:8">
      <c r="A18" s="432" t="s">
        <v>1958</v>
      </c>
      <c r="B18" s="435" t="s">
        <v>78</v>
      </c>
      <c r="C18" s="434">
        <f>Руфтопы!H1</f>
        <v>0</v>
      </c>
      <c r="D18" s="434">
        <f>Руфтопы!H2</f>
        <v>0</v>
      </c>
    </row>
    <row r="19" spans="1:8" ht="13.8" thickBot="1">
      <c r="A19" s="436" t="s">
        <v>6</v>
      </c>
      <c r="B19" s="437" t="s">
        <v>78</v>
      </c>
      <c r="C19" s="434">
        <f>'Тепловые насосы'!I1</f>
        <v>0</v>
      </c>
      <c r="D19" s="434">
        <f>'Тепловые насосы'!I2</f>
        <v>0</v>
      </c>
      <c r="H19" s="438"/>
    </row>
    <row r="20" spans="1:8" ht="13.8" thickBot="1">
      <c r="A20" s="439" t="s">
        <v>1959</v>
      </c>
      <c r="B20" s="440">
        <f>SUM(B3:B19)</f>
        <v>0</v>
      </c>
      <c r="C20" s="441">
        <f>SUM(C3:C19)</f>
        <v>0</v>
      </c>
      <c r="D20" s="442">
        <f>SUM(D3:D19)</f>
        <v>0</v>
      </c>
    </row>
  </sheetData>
  <mergeCells count="1">
    <mergeCell ref="A1:D1"/>
  </mergeCells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EE7031-882C-4FDA-82F8-4E72A7B1B458}">
  <sheetPr>
    <tabColor theme="3" tint="-0.249977111117893"/>
  </sheetPr>
  <dimension ref="A1:I26"/>
  <sheetViews>
    <sheetView showGridLines="0" zoomScaleNormal="100" zoomScaleSheetLayoutView="100" workbookViewId="0">
      <pane ySplit="6" topLeftCell="A7" activePane="bottomLeft" state="frozen"/>
      <selection activeCell="K5" sqref="K5:M5"/>
      <selection pane="bottomLeft"/>
    </sheetView>
  </sheetViews>
  <sheetFormatPr defaultColWidth="9.109375" defaultRowHeight="20.399999999999999"/>
  <cols>
    <col min="1" max="1" width="16.88671875" style="416" customWidth="1"/>
    <col min="2" max="2" width="10" style="391" customWidth="1"/>
    <col min="3" max="3" width="9" style="391" customWidth="1"/>
    <col min="4" max="4" width="11" style="391" customWidth="1"/>
    <col min="5" max="5" width="10.5546875" style="392" customWidth="1"/>
    <col min="6" max="6" width="15.88671875" style="417" customWidth="1"/>
    <col min="7" max="7" width="8.44140625" style="394" customWidth="1"/>
    <col min="8" max="8" width="13.109375" style="394" customWidth="1"/>
    <col min="9" max="9" width="11.6640625" style="394" bestFit="1" customWidth="1"/>
    <col min="10" max="16384" width="9.109375" style="375"/>
  </cols>
  <sheetData>
    <row r="1" spans="1:9" s="19" customFormat="1" ht="13.2">
      <c r="B1" s="20"/>
      <c r="F1" s="910" t="s">
        <v>56</v>
      </c>
      <c r="G1" s="911"/>
      <c r="H1" s="22">
        <f>SUMPRODUCT(D:D,G:G)</f>
        <v>0</v>
      </c>
    </row>
    <row r="2" spans="1:9" s="19" customFormat="1" ht="13.2" customHeight="1">
      <c r="B2" s="20"/>
      <c r="F2" s="910" t="s">
        <v>57</v>
      </c>
      <c r="G2" s="967"/>
      <c r="H2" s="24">
        <f>SUMPRODUCT(E:E,G:G)</f>
        <v>0</v>
      </c>
    </row>
    <row r="3" spans="1:9" s="19" customFormat="1" ht="10.199999999999999">
      <c r="B3" s="20"/>
      <c r="C3" s="20"/>
      <c r="D3" s="20"/>
      <c r="E3" s="103"/>
      <c r="F3" s="23"/>
    </row>
    <row r="4" spans="1:9" s="19" customFormat="1" ht="36.75" customHeight="1">
      <c r="A4" s="27" t="s">
        <v>2269</v>
      </c>
      <c r="B4" s="28"/>
      <c r="C4" s="28"/>
      <c r="D4" s="28"/>
      <c r="E4" s="28"/>
      <c r="F4" s="29"/>
    </row>
    <row r="5" spans="1:9" ht="25.5" customHeight="1">
      <c r="A5" s="1005" t="s">
        <v>64</v>
      </c>
      <c r="B5" s="1001" t="s">
        <v>65</v>
      </c>
      <c r="C5" s="1001"/>
      <c r="D5" s="882" t="s">
        <v>2268</v>
      </c>
      <c r="E5" s="882" t="s">
        <v>1947</v>
      </c>
      <c r="F5" s="915" t="s">
        <v>1</v>
      </c>
      <c r="G5" s="927" t="s">
        <v>58</v>
      </c>
      <c r="H5" s="966" t="s">
        <v>261</v>
      </c>
      <c r="I5" s="374"/>
    </row>
    <row r="6" spans="1:9" ht="21" customHeight="1">
      <c r="A6" s="1005"/>
      <c r="B6" s="378" t="s">
        <v>67</v>
      </c>
      <c r="C6" s="378" t="s">
        <v>68</v>
      </c>
      <c r="D6" s="1006"/>
      <c r="E6" s="1006"/>
      <c r="F6" s="1007"/>
      <c r="G6" s="927"/>
      <c r="H6" s="966"/>
      <c r="I6" s="374"/>
    </row>
    <row r="7" spans="1:9" ht="36" customHeight="1">
      <c r="A7" s="1003" t="s">
        <v>206</v>
      </c>
      <c r="B7" s="1004"/>
      <c r="C7" s="1004"/>
      <c r="D7" s="1004"/>
      <c r="E7" s="1004"/>
      <c r="F7" s="1004"/>
      <c r="G7" s="1004"/>
      <c r="H7" s="403"/>
      <c r="I7" s="404"/>
    </row>
    <row r="8" spans="1:9" ht="17.25" customHeight="1">
      <c r="A8" s="405" t="s">
        <v>172</v>
      </c>
      <c r="B8" s="126">
        <v>26</v>
      </c>
      <c r="C8" s="126">
        <v>30</v>
      </c>
      <c r="D8" s="406">
        <v>1.496</v>
      </c>
      <c r="E8" s="407">
        <v>249</v>
      </c>
      <c r="F8" s="129" t="s">
        <v>734</v>
      </c>
      <c r="G8" s="56"/>
      <c r="H8" s="57">
        <v>1334000</v>
      </c>
      <c r="I8" s="288"/>
    </row>
    <row r="9" spans="1:9" ht="17.25" customHeight="1">
      <c r="A9" s="408" t="s">
        <v>173</v>
      </c>
      <c r="B9" s="126">
        <v>35</v>
      </c>
      <c r="C9" s="126">
        <v>40</v>
      </c>
      <c r="D9" s="406">
        <v>2.1739999999999999</v>
      </c>
      <c r="E9" s="407">
        <v>354</v>
      </c>
      <c r="F9" s="129" t="s">
        <v>734</v>
      </c>
      <c r="G9" s="56"/>
      <c r="H9" s="57">
        <v>1779000</v>
      </c>
      <c r="I9" s="288"/>
    </row>
    <row r="10" spans="1:9" ht="17.25" customHeight="1">
      <c r="A10" s="408" t="s">
        <v>174</v>
      </c>
      <c r="B10" s="126">
        <v>44</v>
      </c>
      <c r="C10" s="126">
        <v>45</v>
      </c>
      <c r="D10" s="406">
        <v>2.9039999999999999</v>
      </c>
      <c r="E10" s="407">
        <v>471</v>
      </c>
      <c r="F10" s="129" t="s">
        <v>734</v>
      </c>
      <c r="G10" s="56"/>
      <c r="H10" s="57">
        <v>2493000</v>
      </c>
      <c r="I10" s="288"/>
    </row>
    <row r="11" spans="1:9" ht="17.25" customHeight="1">
      <c r="A11" s="405" t="s">
        <v>175</v>
      </c>
      <c r="B11" s="126">
        <v>53</v>
      </c>
      <c r="C11" s="126">
        <v>56</v>
      </c>
      <c r="D11" s="406">
        <v>2.8580000000000001</v>
      </c>
      <c r="E11" s="407">
        <v>512</v>
      </c>
      <c r="F11" s="129" t="s">
        <v>734</v>
      </c>
      <c r="G11" s="56"/>
      <c r="H11" s="57">
        <v>2837000</v>
      </c>
      <c r="I11" s="288"/>
    </row>
    <row r="12" spans="1:9" ht="17.25" customHeight="1">
      <c r="A12" s="408" t="s">
        <v>176</v>
      </c>
      <c r="B12" s="126">
        <v>61</v>
      </c>
      <c r="C12" s="126">
        <v>64</v>
      </c>
      <c r="D12" s="406">
        <v>4.8140000000000001</v>
      </c>
      <c r="E12" s="407">
        <v>645</v>
      </c>
      <c r="F12" s="129" t="s">
        <v>734</v>
      </c>
      <c r="G12" s="56"/>
      <c r="H12" s="57">
        <v>3404000</v>
      </c>
      <c r="I12" s="288"/>
    </row>
    <row r="13" spans="1:9" ht="17.25" customHeight="1">
      <c r="A13" s="408" t="s">
        <v>177</v>
      </c>
      <c r="B13" s="126">
        <v>70</v>
      </c>
      <c r="C13" s="126">
        <v>75</v>
      </c>
      <c r="D13" s="406">
        <v>4.8140000000000001</v>
      </c>
      <c r="E13" s="407">
        <v>720</v>
      </c>
      <c r="F13" s="129" t="s">
        <v>734</v>
      </c>
      <c r="G13" s="56"/>
      <c r="H13" s="57">
        <v>3525000</v>
      </c>
      <c r="I13" s="288"/>
    </row>
    <row r="14" spans="1:9" ht="17.25" customHeight="1">
      <c r="A14" s="408" t="s">
        <v>178</v>
      </c>
      <c r="B14" s="126">
        <v>88</v>
      </c>
      <c r="C14" s="126">
        <v>97</v>
      </c>
      <c r="D14" s="406">
        <v>6.625</v>
      </c>
      <c r="E14" s="407">
        <v>970</v>
      </c>
      <c r="F14" s="129" t="s">
        <v>734</v>
      </c>
      <c r="G14" s="56"/>
      <c r="H14" s="57">
        <v>4332000</v>
      </c>
      <c r="I14" s="288"/>
    </row>
    <row r="15" spans="1:9" ht="17.25" customHeight="1">
      <c r="A15" s="409" t="s">
        <v>179</v>
      </c>
      <c r="B15" s="137">
        <v>98</v>
      </c>
      <c r="C15" s="137">
        <v>111.5</v>
      </c>
      <c r="D15" s="410">
        <v>6.625</v>
      </c>
      <c r="E15" s="411">
        <v>1000</v>
      </c>
      <c r="F15" s="140" t="s">
        <v>734</v>
      </c>
      <c r="G15" s="141"/>
      <c r="H15" s="343">
        <v>5674000</v>
      </c>
      <c r="I15" s="288"/>
    </row>
    <row r="16" spans="1:9" ht="36.6" customHeight="1">
      <c r="A16" s="1003" t="s">
        <v>207</v>
      </c>
      <c r="B16" s="1004"/>
      <c r="C16" s="1004"/>
      <c r="D16" s="1004"/>
      <c r="E16" s="1004"/>
      <c r="F16" s="1004"/>
      <c r="G16" s="1004"/>
      <c r="H16" s="403"/>
      <c r="I16" s="288"/>
    </row>
    <row r="17" spans="1:9" ht="17.25" customHeight="1">
      <c r="A17" s="412" t="s">
        <v>180</v>
      </c>
      <c r="B17" s="115">
        <v>22</v>
      </c>
      <c r="C17" s="115" t="s">
        <v>63</v>
      </c>
      <c r="D17" s="413">
        <v>1.496</v>
      </c>
      <c r="E17" s="414">
        <v>228</v>
      </c>
      <c r="F17" s="118" t="s">
        <v>734</v>
      </c>
      <c r="G17" s="119"/>
      <c r="H17" s="318">
        <v>1265000</v>
      </c>
      <c r="I17" s="288"/>
    </row>
    <row r="18" spans="1:9" ht="17.25" customHeight="1">
      <c r="A18" s="405" t="s">
        <v>181</v>
      </c>
      <c r="B18" s="126">
        <v>26</v>
      </c>
      <c r="C18" s="126" t="s">
        <v>63</v>
      </c>
      <c r="D18" s="406">
        <v>1.496</v>
      </c>
      <c r="E18" s="407">
        <v>236</v>
      </c>
      <c r="F18" s="129" t="s">
        <v>734</v>
      </c>
      <c r="G18" s="56"/>
      <c r="H18" s="57">
        <v>1436000</v>
      </c>
      <c r="I18" s="288"/>
    </row>
    <row r="19" spans="1:9" ht="17.25" customHeight="1">
      <c r="A19" s="415" t="s">
        <v>182</v>
      </c>
      <c r="B19" s="126">
        <v>30</v>
      </c>
      <c r="C19" s="126" t="s">
        <v>63</v>
      </c>
      <c r="D19" s="406">
        <v>2.1739999999999999</v>
      </c>
      <c r="E19" s="407">
        <v>342</v>
      </c>
      <c r="F19" s="129" t="s">
        <v>734</v>
      </c>
      <c r="G19" s="56"/>
      <c r="H19" s="57">
        <v>1643000</v>
      </c>
      <c r="I19" s="288"/>
    </row>
    <row r="20" spans="1:9" ht="17.25" customHeight="1">
      <c r="A20" s="415" t="s">
        <v>183</v>
      </c>
      <c r="B20" s="126">
        <v>35</v>
      </c>
      <c r="C20" s="126" t="s">
        <v>63</v>
      </c>
      <c r="D20" s="406">
        <v>2.1739999999999999</v>
      </c>
      <c r="E20" s="407">
        <v>346</v>
      </c>
      <c r="F20" s="129" t="s">
        <v>734</v>
      </c>
      <c r="G20" s="56"/>
      <c r="H20" s="57">
        <v>1694000</v>
      </c>
      <c r="I20" s="288"/>
    </row>
    <row r="21" spans="1:9" ht="17.25" customHeight="1">
      <c r="A21" s="415" t="s">
        <v>184</v>
      </c>
      <c r="B21" s="126">
        <v>44</v>
      </c>
      <c r="C21" s="126" t="s">
        <v>63</v>
      </c>
      <c r="D21" s="406">
        <v>2.9039999999999999</v>
      </c>
      <c r="E21" s="407">
        <v>453</v>
      </c>
      <c r="F21" s="129" t="s">
        <v>734</v>
      </c>
      <c r="G21" s="56"/>
      <c r="H21" s="57">
        <v>2332000</v>
      </c>
      <c r="I21" s="288"/>
    </row>
    <row r="22" spans="1:9" ht="17.25" customHeight="1">
      <c r="A22" s="405" t="s">
        <v>185</v>
      </c>
      <c r="B22" s="126">
        <v>53</v>
      </c>
      <c r="C22" s="126" t="s">
        <v>63</v>
      </c>
      <c r="D22" s="406">
        <v>2.9039999999999999</v>
      </c>
      <c r="E22" s="407">
        <v>490</v>
      </c>
      <c r="F22" s="129" t="s">
        <v>734</v>
      </c>
      <c r="G22" s="56"/>
      <c r="H22" s="57">
        <v>2923000</v>
      </c>
      <c r="I22" s="288"/>
    </row>
    <row r="23" spans="1:9" ht="17.25" customHeight="1">
      <c r="A23" s="415" t="s">
        <v>186</v>
      </c>
      <c r="B23" s="126">
        <v>61</v>
      </c>
      <c r="C23" s="126" t="s">
        <v>63</v>
      </c>
      <c r="D23" s="406">
        <v>4.8140000000000001</v>
      </c>
      <c r="E23" s="407">
        <v>620</v>
      </c>
      <c r="F23" s="129" t="s">
        <v>734</v>
      </c>
      <c r="G23" s="56"/>
      <c r="H23" s="57">
        <v>3250000</v>
      </c>
      <c r="I23" s="288"/>
    </row>
    <row r="24" spans="1:9" ht="17.25" customHeight="1">
      <c r="A24" s="415" t="s">
        <v>187</v>
      </c>
      <c r="B24" s="126">
        <v>70</v>
      </c>
      <c r="C24" s="126" t="s">
        <v>63</v>
      </c>
      <c r="D24" s="406">
        <v>4.8140000000000001</v>
      </c>
      <c r="E24" s="407">
        <v>700</v>
      </c>
      <c r="F24" s="129" t="s">
        <v>734</v>
      </c>
      <c r="G24" s="56"/>
      <c r="H24" s="57">
        <v>3697000</v>
      </c>
      <c r="I24" s="288"/>
    </row>
    <row r="25" spans="1:9" ht="17.25" customHeight="1">
      <c r="A25" s="415" t="s">
        <v>188</v>
      </c>
      <c r="B25" s="126">
        <v>87</v>
      </c>
      <c r="C25" s="126" t="s">
        <v>63</v>
      </c>
      <c r="D25" s="406">
        <v>6.625</v>
      </c>
      <c r="E25" s="407">
        <v>925</v>
      </c>
      <c r="F25" s="129" t="s">
        <v>734</v>
      </c>
      <c r="G25" s="56"/>
      <c r="H25" s="57">
        <v>4212000</v>
      </c>
      <c r="I25" s="288"/>
    </row>
    <row r="26" spans="1:9" ht="17.25" customHeight="1">
      <c r="A26" s="415" t="s">
        <v>189</v>
      </c>
      <c r="B26" s="126">
        <v>105</v>
      </c>
      <c r="C26" s="126" t="s">
        <v>63</v>
      </c>
      <c r="D26" s="406">
        <v>6.625</v>
      </c>
      <c r="E26" s="407">
        <v>940</v>
      </c>
      <c r="F26" s="129" t="s">
        <v>734</v>
      </c>
      <c r="G26" s="56"/>
      <c r="H26" s="57">
        <v>5588000</v>
      </c>
      <c r="I26" s="288"/>
    </row>
  </sheetData>
  <mergeCells count="11">
    <mergeCell ref="H5:H6"/>
    <mergeCell ref="A7:G7"/>
    <mergeCell ref="A16:G16"/>
    <mergeCell ref="F1:G1"/>
    <mergeCell ref="F2:G2"/>
    <mergeCell ref="A5:A6"/>
    <mergeCell ref="B5:C5"/>
    <mergeCell ref="D5:D6"/>
    <mergeCell ref="E5:E6"/>
    <mergeCell ref="F5:F6"/>
    <mergeCell ref="G5:G6"/>
  </mergeCells>
  <hyperlinks>
    <hyperlink ref="A7:G7" r:id="rId1" display="Исполнение T1, охлаждение и нагрев, R410a, пульт управления в комплекте, боковое подключение воздуховодов" xr:uid="{9A0CA75B-BAFF-4B3A-98B4-AB8DC1D8E32C}"/>
    <hyperlink ref="A16:G16" r:id="rId2" display="Исполнение T3, только охлаждение, R410a, пульт управления в комплекте, боковое подключение воздуховодов" xr:uid="{D029FC57-E18A-4013-83E4-077F392F070D}"/>
  </hyperlinks>
  <printOptions horizontalCentered="1"/>
  <pageMargins left="0.59055118110236227" right="0.59055118110236227" top="0.59055118110236227" bottom="0.59055118110236227" header="0.51181102362204722" footer="0.51181102362204722"/>
  <pageSetup paperSize="9" scale="71" orientation="portrait" r:id="rId3"/>
  <headerFooter alignWithMargins="0"/>
  <drawing r:id="rId4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198F0D-133C-4F85-B8B2-C0AE5595FF84}">
  <sheetPr>
    <tabColor theme="4" tint="-0.499984740745262"/>
  </sheetPr>
  <dimension ref="A1:M73"/>
  <sheetViews>
    <sheetView showGridLines="0" zoomScaleNormal="100" zoomScaleSheetLayoutView="100" workbookViewId="0">
      <pane ySplit="6" topLeftCell="A7" activePane="bottomLeft" state="frozen"/>
      <selection activeCell="K5" sqref="K5:M5"/>
      <selection pane="bottomLeft"/>
    </sheetView>
  </sheetViews>
  <sheetFormatPr defaultColWidth="9.109375" defaultRowHeight="20.399999999999999"/>
  <cols>
    <col min="1" max="1" width="26.109375" style="390" customWidth="1"/>
    <col min="2" max="2" width="15" style="391" customWidth="1"/>
    <col min="3" max="3" width="9.44140625" style="392" customWidth="1"/>
    <col min="4" max="4" width="9.109375" style="391" customWidth="1"/>
    <col min="5" max="5" width="13.33203125" style="391" customWidth="1"/>
    <col min="6" max="6" width="13.44140625" style="392" customWidth="1"/>
    <col min="7" max="7" width="18.109375" style="426" customWidth="1"/>
    <col min="8" max="8" width="8.6640625" style="394" customWidth="1"/>
    <col min="9" max="9" width="13" style="394" customWidth="1"/>
    <col min="10" max="10" width="8.6640625" style="394" customWidth="1"/>
    <col min="11" max="11" width="11.44140625" style="36" customWidth="1"/>
    <col min="12" max="12" width="11.44140625" style="418" bestFit="1" customWidth="1"/>
    <col min="13" max="16384" width="9.109375" style="375"/>
  </cols>
  <sheetData>
    <row r="1" spans="1:13" s="19" customFormat="1" ht="13.2">
      <c r="B1" s="20"/>
      <c r="G1" s="910" t="s">
        <v>56</v>
      </c>
      <c r="H1" s="911"/>
      <c r="I1" s="22">
        <f>SUMPRODUCT(E:E,H:H)</f>
        <v>0</v>
      </c>
    </row>
    <row r="2" spans="1:13" s="19" customFormat="1" ht="13.2" customHeight="1">
      <c r="B2" s="20"/>
      <c r="G2" s="910" t="s">
        <v>57</v>
      </c>
      <c r="H2" s="967"/>
      <c r="I2" s="24">
        <f>SUMPRODUCT(F:F,H:H)</f>
        <v>0</v>
      </c>
    </row>
    <row r="3" spans="1:13" s="19" customFormat="1" ht="10.199999999999999">
      <c r="B3" s="20"/>
      <c r="C3" s="20"/>
      <c r="D3" s="20"/>
      <c r="E3" s="23"/>
    </row>
    <row r="4" spans="1:13" s="19" customFormat="1" ht="36.75" customHeight="1">
      <c r="A4" s="27" t="s">
        <v>2270</v>
      </c>
      <c r="B4" s="28"/>
      <c r="C4" s="28"/>
      <c r="D4" s="28"/>
      <c r="E4" s="29"/>
    </row>
    <row r="5" spans="1:13" ht="19.5" customHeight="1">
      <c r="A5" s="1010" t="s">
        <v>64</v>
      </c>
      <c r="B5" s="1011" t="s">
        <v>263</v>
      </c>
      <c r="C5" s="1011" t="s">
        <v>264</v>
      </c>
      <c r="D5" s="1011" t="s">
        <v>444</v>
      </c>
      <c r="E5" s="882" t="s">
        <v>2268</v>
      </c>
      <c r="F5" s="882" t="s">
        <v>1947</v>
      </c>
      <c r="G5" s="1012" t="s">
        <v>1</v>
      </c>
      <c r="H5" s="927" t="s">
        <v>58</v>
      </c>
      <c r="I5" s="966" t="s">
        <v>261</v>
      </c>
      <c r="J5" s="374"/>
    </row>
    <row r="6" spans="1:13" ht="27" customHeight="1">
      <c r="A6" s="1010"/>
      <c r="B6" s="1011"/>
      <c r="C6" s="1011"/>
      <c r="D6" s="1011"/>
      <c r="E6" s="1006"/>
      <c r="F6" s="1006"/>
      <c r="G6" s="1012"/>
      <c r="H6" s="927"/>
      <c r="I6" s="966"/>
      <c r="J6" s="374"/>
    </row>
    <row r="7" spans="1:13" s="213" customFormat="1" ht="29.85" customHeight="1">
      <c r="A7" s="1009" t="s">
        <v>445</v>
      </c>
      <c r="B7" s="1009"/>
      <c r="C7" s="1009"/>
      <c r="D7" s="1009"/>
      <c r="E7" s="1009"/>
      <c r="F7" s="1009"/>
      <c r="G7" s="1009"/>
      <c r="H7" s="1009"/>
      <c r="I7" s="419"/>
      <c r="J7" s="420"/>
      <c r="K7" s="36"/>
      <c r="L7" s="421"/>
    </row>
    <row r="8" spans="1:13">
      <c r="A8" s="422" t="s">
        <v>449</v>
      </c>
      <c r="B8" s="126">
        <v>11.8</v>
      </c>
      <c r="C8" s="194">
        <v>2.95</v>
      </c>
      <c r="D8" s="423" t="s">
        <v>78</v>
      </c>
      <c r="E8" s="128">
        <v>0.92900000000000005</v>
      </c>
      <c r="F8" s="126">
        <v>145</v>
      </c>
      <c r="G8" s="129" t="s">
        <v>734</v>
      </c>
      <c r="H8" s="56"/>
      <c r="I8" s="57">
        <v>1268000</v>
      </c>
      <c r="J8" s="232"/>
    </row>
    <row r="9" spans="1:13">
      <c r="A9" s="422" t="s">
        <v>446</v>
      </c>
      <c r="B9" s="126">
        <v>20.399999999999999</v>
      </c>
      <c r="C9" s="194">
        <v>5.05</v>
      </c>
      <c r="D9" s="423" t="s">
        <v>78</v>
      </c>
      <c r="E9" s="128">
        <v>0.92900000000000005</v>
      </c>
      <c r="F9" s="126">
        <v>172</v>
      </c>
      <c r="G9" s="129" t="s">
        <v>734</v>
      </c>
      <c r="H9" s="56"/>
      <c r="I9" s="57">
        <v>1561000</v>
      </c>
      <c r="J9" s="232"/>
    </row>
    <row r="10" spans="1:13">
      <c r="A10" s="422" t="s">
        <v>447</v>
      </c>
      <c r="B10" s="126">
        <v>39</v>
      </c>
      <c r="C10" s="194">
        <v>9.65</v>
      </c>
      <c r="D10" s="423" t="s">
        <v>78</v>
      </c>
      <c r="E10" s="128">
        <v>2.0939999999999999</v>
      </c>
      <c r="F10" s="126">
        <v>343</v>
      </c>
      <c r="G10" s="129" t="s">
        <v>734</v>
      </c>
      <c r="H10" s="56"/>
      <c r="I10" s="57">
        <v>2666000</v>
      </c>
      <c r="J10" s="232"/>
    </row>
    <row r="11" spans="1:13">
      <c r="A11" s="422" t="s">
        <v>448</v>
      </c>
      <c r="B11" s="126">
        <v>80</v>
      </c>
      <c r="C11" s="194">
        <v>20</v>
      </c>
      <c r="D11" s="423" t="s">
        <v>78</v>
      </c>
      <c r="E11" s="128">
        <v>4.415</v>
      </c>
      <c r="F11" s="126">
        <v>627</v>
      </c>
      <c r="G11" s="129" t="s">
        <v>734</v>
      </c>
      <c r="H11" s="56"/>
      <c r="I11" s="57">
        <v>5483000</v>
      </c>
      <c r="J11" s="232"/>
    </row>
    <row r="12" spans="1:13" s="213" customFormat="1" ht="36" customHeight="1">
      <c r="A12" s="1009" t="s">
        <v>2271</v>
      </c>
      <c r="B12" s="1009"/>
      <c r="C12" s="1009"/>
      <c r="D12" s="1009"/>
      <c r="E12" s="1009"/>
      <c r="F12" s="1009"/>
      <c r="G12" s="1009"/>
      <c r="H12" s="1009"/>
      <c r="I12" s="419"/>
      <c r="J12" s="420"/>
      <c r="M12" s="36"/>
    </row>
    <row r="13" spans="1:13">
      <c r="A13" s="422" t="s">
        <v>1047</v>
      </c>
      <c r="B13" s="194">
        <v>4.2</v>
      </c>
      <c r="C13" s="194">
        <v>0.82</v>
      </c>
      <c r="D13" s="424">
        <v>4.7</v>
      </c>
      <c r="E13" s="128">
        <v>0.57799999999999996</v>
      </c>
      <c r="F13" s="126">
        <v>107</v>
      </c>
      <c r="G13" s="129" t="s">
        <v>734</v>
      </c>
      <c r="H13" s="56"/>
      <c r="I13" s="57">
        <v>759000</v>
      </c>
      <c r="J13" s="232"/>
      <c r="K13" s="425"/>
      <c r="L13" s="35"/>
      <c r="M13" s="36"/>
    </row>
    <row r="14" spans="1:13">
      <c r="A14" s="422" t="s">
        <v>1048</v>
      </c>
      <c r="B14" s="194">
        <v>6.35</v>
      </c>
      <c r="C14" s="194">
        <v>1.28</v>
      </c>
      <c r="D14" s="424">
        <v>7</v>
      </c>
      <c r="E14" s="128">
        <v>0.57799999999999996</v>
      </c>
      <c r="F14" s="126">
        <v>107</v>
      </c>
      <c r="G14" s="129" t="s">
        <v>734</v>
      </c>
      <c r="H14" s="56"/>
      <c r="I14" s="57">
        <v>781000</v>
      </c>
      <c r="J14" s="232"/>
      <c r="K14" s="425"/>
      <c r="L14" s="35"/>
      <c r="M14" s="36"/>
    </row>
    <row r="15" spans="1:13">
      <c r="A15" s="422" t="s">
        <v>1049</v>
      </c>
      <c r="B15" s="194">
        <v>8.4</v>
      </c>
      <c r="C15" s="194">
        <v>1.63</v>
      </c>
      <c r="D15" s="424">
        <v>7.45</v>
      </c>
      <c r="E15" s="128">
        <v>0.84899999999999998</v>
      </c>
      <c r="F15" s="126">
        <v>132</v>
      </c>
      <c r="G15" s="129" t="s">
        <v>734</v>
      </c>
      <c r="H15" s="56"/>
      <c r="I15" s="57">
        <v>863000</v>
      </c>
      <c r="J15" s="232"/>
      <c r="K15" s="425"/>
      <c r="L15" s="35"/>
      <c r="M15" s="36"/>
    </row>
    <row r="16" spans="1:13">
      <c r="A16" s="422" t="s">
        <v>1050</v>
      </c>
      <c r="B16" s="194">
        <v>10</v>
      </c>
      <c r="C16" s="194">
        <v>2.02</v>
      </c>
      <c r="D16" s="424">
        <v>8.1999999999999993</v>
      </c>
      <c r="E16" s="128">
        <v>0.84899999999999998</v>
      </c>
      <c r="F16" s="126">
        <v>132</v>
      </c>
      <c r="G16" s="129" t="s">
        <v>734</v>
      </c>
      <c r="H16" s="56"/>
      <c r="I16" s="57">
        <v>874000</v>
      </c>
      <c r="J16" s="232"/>
      <c r="K16" s="425"/>
      <c r="L16" s="35"/>
      <c r="M16" s="36"/>
    </row>
    <row r="17" spans="1:13">
      <c r="A17" s="422" t="s">
        <v>1051</v>
      </c>
      <c r="B17" s="194">
        <v>12.1</v>
      </c>
      <c r="C17" s="194">
        <v>2.44</v>
      </c>
      <c r="D17" s="424">
        <v>11.5</v>
      </c>
      <c r="E17" s="128">
        <v>0.84899999999999998</v>
      </c>
      <c r="F17" s="126">
        <v>155</v>
      </c>
      <c r="G17" s="129" t="s">
        <v>734</v>
      </c>
      <c r="H17" s="56"/>
      <c r="I17" s="57">
        <v>1134000</v>
      </c>
      <c r="K17" s="425"/>
      <c r="L17" s="35"/>
      <c r="M17" s="36"/>
    </row>
    <row r="18" spans="1:13">
      <c r="A18" s="422" t="s">
        <v>1052</v>
      </c>
      <c r="B18" s="194">
        <v>14.5</v>
      </c>
      <c r="C18" s="194">
        <v>3.15</v>
      </c>
      <c r="D18" s="424">
        <v>12.4</v>
      </c>
      <c r="E18" s="128">
        <v>0.84899999999999998</v>
      </c>
      <c r="F18" s="126">
        <v>155</v>
      </c>
      <c r="G18" s="129" t="s">
        <v>734</v>
      </c>
      <c r="H18" s="56"/>
      <c r="I18" s="57">
        <v>1149000</v>
      </c>
      <c r="K18" s="425"/>
      <c r="L18" s="35"/>
      <c r="M18" s="36"/>
    </row>
    <row r="19" spans="1:13">
      <c r="A19" s="422" t="s">
        <v>1053</v>
      </c>
      <c r="B19" s="194">
        <v>15.9</v>
      </c>
      <c r="C19" s="194">
        <v>3.53</v>
      </c>
      <c r="D19" s="424">
        <v>14</v>
      </c>
      <c r="E19" s="128">
        <v>0.84899999999999998</v>
      </c>
      <c r="F19" s="126">
        <v>155</v>
      </c>
      <c r="G19" s="129" t="s">
        <v>734</v>
      </c>
      <c r="H19" s="56"/>
      <c r="I19" s="57">
        <v>1168000</v>
      </c>
      <c r="K19" s="425"/>
      <c r="L19" s="35"/>
      <c r="M19" s="36"/>
    </row>
    <row r="20" spans="1:13">
      <c r="A20" s="422" t="s">
        <v>1054</v>
      </c>
      <c r="B20" s="194">
        <v>12.1</v>
      </c>
      <c r="C20" s="194">
        <v>2.44</v>
      </c>
      <c r="D20" s="424">
        <v>11.5</v>
      </c>
      <c r="E20" s="128">
        <v>0.84899999999999998</v>
      </c>
      <c r="F20" s="126">
        <v>172</v>
      </c>
      <c r="G20" s="129" t="s">
        <v>734</v>
      </c>
      <c r="H20" s="56"/>
      <c r="I20" s="57">
        <v>1177000</v>
      </c>
      <c r="K20" s="425"/>
      <c r="L20" s="35"/>
      <c r="M20" s="36"/>
    </row>
    <row r="21" spans="1:13">
      <c r="A21" s="422" t="s">
        <v>1055</v>
      </c>
      <c r="B21" s="194">
        <v>14.5</v>
      </c>
      <c r="C21" s="194">
        <v>3.15</v>
      </c>
      <c r="D21" s="424">
        <v>12.4</v>
      </c>
      <c r="E21" s="128">
        <v>0.84899999999999998</v>
      </c>
      <c r="F21" s="126">
        <v>172</v>
      </c>
      <c r="G21" s="129" t="s">
        <v>734</v>
      </c>
      <c r="H21" s="56"/>
      <c r="I21" s="57">
        <v>1203000</v>
      </c>
      <c r="K21" s="425"/>
      <c r="L21" s="35"/>
      <c r="M21" s="36"/>
    </row>
    <row r="22" spans="1:13">
      <c r="A22" s="422" t="s">
        <v>1056</v>
      </c>
      <c r="B22" s="194">
        <v>15.9</v>
      </c>
      <c r="C22" s="194">
        <v>3.53</v>
      </c>
      <c r="D22" s="424">
        <v>14</v>
      </c>
      <c r="E22" s="128">
        <v>0.84899999999999998</v>
      </c>
      <c r="F22" s="126">
        <v>172</v>
      </c>
      <c r="G22" s="129" t="s">
        <v>734</v>
      </c>
      <c r="H22" s="56"/>
      <c r="I22" s="57">
        <v>1241000</v>
      </c>
      <c r="J22" s="232"/>
      <c r="K22" s="425"/>
      <c r="L22" s="35"/>
      <c r="M22" s="36"/>
    </row>
    <row r="23" spans="1:13">
      <c r="A23" s="422" t="s">
        <v>1057</v>
      </c>
      <c r="B23" s="194">
        <v>18</v>
      </c>
      <c r="C23" s="194">
        <v>3.83</v>
      </c>
      <c r="D23" s="424">
        <v>17</v>
      </c>
      <c r="E23" s="128">
        <v>1.196</v>
      </c>
      <c r="F23" s="126">
        <v>206</v>
      </c>
      <c r="G23" s="129" t="s">
        <v>734</v>
      </c>
      <c r="H23" s="56"/>
      <c r="I23" s="57">
        <v>1570000</v>
      </c>
      <c r="J23" s="232"/>
      <c r="K23" s="425"/>
      <c r="L23" s="35"/>
      <c r="M23" s="36"/>
    </row>
    <row r="24" spans="1:13">
      <c r="A24" s="422" t="s">
        <v>1058</v>
      </c>
      <c r="B24" s="194">
        <v>22</v>
      </c>
      <c r="C24" s="194">
        <v>5</v>
      </c>
      <c r="D24" s="424">
        <v>21</v>
      </c>
      <c r="E24" s="128">
        <v>1.196</v>
      </c>
      <c r="F24" s="126">
        <v>206</v>
      </c>
      <c r="G24" s="129" t="s">
        <v>734</v>
      </c>
      <c r="H24" s="56"/>
      <c r="I24" s="57">
        <v>1612000</v>
      </c>
      <c r="J24" s="232"/>
      <c r="K24" s="425"/>
      <c r="L24" s="35"/>
      <c r="M24" s="36"/>
    </row>
    <row r="25" spans="1:13">
      <c r="A25" s="422" t="s">
        <v>1059</v>
      </c>
      <c r="B25" s="194">
        <v>26</v>
      </c>
      <c r="C25" s="194">
        <v>6.37</v>
      </c>
      <c r="D25" s="424">
        <v>26</v>
      </c>
      <c r="E25" s="128">
        <v>1.196</v>
      </c>
      <c r="F25" s="126">
        <v>206</v>
      </c>
      <c r="G25" s="129" t="s">
        <v>734</v>
      </c>
      <c r="H25" s="56"/>
      <c r="I25" s="57">
        <v>1640000</v>
      </c>
      <c r="J25" s="232"/>
      <c r="K25" s="425"/>
      <c r="L25" s="35"/>
      <c r="M25" s="36"/>
    </row>
    <row r="26" spans="1:13">
      <c r="A26" s="422" t="s">
        <v>1060</v>
      </c>
      <c r="B26" s="194">
        <v>30.1</v>
      </c>
      <c r="C26" s="194">
        <v>7.7</v>
      </c>
      <c r="D26" s="424">
        <v>29.5</v>
      </c>
      <c r="E26" s="128">
        <v>1.196</v>
      </c>
      <c r="F26" s="126">
        <v>206</v>
      </c>
      <c r="G26" s="129" t="s">
        <v>734</v>
      </c>
      <c r="H26" s="56"/>
      <c r="I26" s="57">
        <v>1667000</v>
      </c>
      <c r="K26" s="425"/>
      <c r="L26" s="35"/>
      <c r="M26" s="36"/>
    </row>
    <row r="27" spans="1:13" s="213" customFormat="1" ht="34.5" customHeight="1">
      <c r="A27" s="1009" t="s">
        <v>2272</v>
      </c>
      <c r="B27" s="1009"/>
      <c r="C27" s="1009"/>
      <c r="D27" s="1009"/>
      <c r="E27" s="1009"/>
      <c r="F27" s="1009"/>
      <c r="G27" s="1009"/>
      <c r="H27" s="1009"/>
      <c r="I27" s="419"/>
      <c r="J27" s="420"/>
      <c r="M27" s="36"/>
    </row>
    <row r="28" spans="1:13">
      <c r="A28" s="422" t="s">
        <v>1061</v>
      </c>
      <c r="B28" s="194">
        <v>4.2</v>
      </c>
      <c r="C28" s="194">
        <v>0.82</v>
      </c>
      <c r="D28" s="424">
        <v>4.7</v>
      </c>
      <c r="E28" s="128">
        <v>0.57799999999999996</v>
      </c>
      <c r="F28" s="126">
        <v>107</v>
      </c>
      <c r="G28" s="129" t="s">
        <v>734</v>
      </c>
      <c r="H28" s="56"/>
      <c r="I28" s="57">
        <v>809000</v>
      </c>
      <c r="J28" s="232"/>
      <c r="K28" s="425"/>
      <c r="L28" s="35"/>
      <c r="M28" s="36"/>
    </row>
    <row r="29" spans="1:13">
      <c r="A29" s="422" t="s">
        <v>1062</v>
      </c>
      <c r="B29" s="194">
        <v>6.35</v>
      </c>
      <c r="C29" s="194">
        <v>1.28</v>
      </c>
      <c r="D29" s="424">
        <v>7</v>
      </c>
      <c r="E29" s="128">
        <v>0.57799999999999996</v>
      </c>
      <c r="F29" s="126">
        <v>107</v>
      </c>
      <c r="G29" s="129" t="s">
        <v>734</v>
      </c>
      <c r="H29" s="56"/>
      <c r="I29" s="57">
        <v>832000</v>
      </c>
      <c r="J29" s="232"/>
      <c r="K29" s="425"/>
      <c r="L29" s="35"/>
      <c r="M29" s="36"/>
    </row>
    <row r="30" spans="1:13">
      <c r="A30" s="422" t="s">
        <v>1063</v>
      </c>
      <c r="B30" s="194">
        <v>8.4</v>
      </c>
      <c r="C30" s="194">
        <v>1.63</v>
      </c>
      <c r="D30" s="424">
        <v>7.45</v>
      </c>
      <c r="E30" s="128">
        <v>0.84899999999999998</v>
      </c>
      <c r="F30" s="126">
        <v>132</v>
      </c>
      <c r="G30" s="129" t="s">
        <v>734</v>
      </c>
      <c r="H30" s="56"/>
      <c r="I30" s="57">
        <v>914000</v>
      </c>
      <c r="J30" s="232"/>
      <c r="K30" s="425"/>
      <c r="L30" s="35"/>
      <c r="M30" s="36"/>
    </row>
    <row r="31" spans="1:13">
      <c r="A31" s="422" t="s">
        <v>1064</v>
      </c>
      <c r="B31" s="194">
        <v>10</v>
      </c>
      <c r="C31" s="194">
        <v>2.02</v>
      </c>
      <c r="D31" s="424">
        <v>8.1999999999999993</v>
      </c>
      <c r="E31" s="128">
        <v>0.84899999999999998</v>
      </c>
      <c r="F31" s="126">
        <v>132</v>
      </c>
      <c r="G31" s="129" t="s">
        <v>734</v>
      </c>
      <c r="H31" s="56"/>
      <c r="I31" s="57">
        <v>924000</v>
      </c>
      <c r="J31" s="232"/>
      <c r="K31" s="425"/>
      <c r="L31" s="35"/>
      <c r="M31" s="36"/>
    </row>
    <row r="32" spans="1:13">
      <c r="A32" s="422" t="s">
        <v>1065</v>
      </c>
      <c r="B32" s="194">
        <v>12.1</v>
      </c>
      <c r="C32" s="194">
        <v>2.44</v>
      </c>
      <c r="D32" s="424">
        <v>11.5</v>
      </c>
      <c r="E32" s="128">
        <v>0.84899999999999998</v>
      </c>
      <c r="F32" s="126">
        <v>155</v>
      </c>
      <c r="G32" s="129" t="s">
        <v>734</v>
      </c>
      <c r="H32" s="56"/>
      <c r="I32" s="57">
        <v>1184000</v>
      </c>
      <c r="K32" s="425"/>
      <c r="L32" s="35"/>
      <c r="M32" s="36"/>
    </row>
    <row r="33" spans="1:13">
      <c r="A33" s="422" t="s">
        <v>1066</v>
      </c>
      <c r="B33" s="194">
        <v>14.5</v>
      </c>
      <c r="C33" s="194">
        <v>3.15</v>
      </c>
      <c r="D33" s="424">
        <v>12.4</v>
      </c>
      <c r="E33" s="128">
        <v>0.84899999999999998</v>
      </c>
      <c r="F33" s="126">
        <v>155</v>
      </c>
      <c r="G33" s="129" t="s">
        <v>734</v>
      </c>
      <c r="H33" s="56"/>
      <c r="I33" s="57">
        <v>1199000</v>
      </c>
      <c r="K33" s="425"/>
      <c r="L33" s="35"/>
      <c r="M33" s="36"/>
    </row>
    <row r="34" spans="1:13">
      <c r="A34" s="422" t="s">
        <v>1067</v>
      </c>
      <c r="B34" s="194">
        <v>15.9</v>
      </c>
      <c r="C34" s="194">
        <v>3.53</v>
      </c>
      <c r="D34" s="424">
        <v>14</v>
      </c>
      <c r="E34" s="128">
        <v>0.84899999999999998</v>
      </c>
      <c r="F34" s="126">
        <v>155</v>
      </c>
      <c r="G34" s="129" t="s">
        <v>734</v>
      </c>
      <c r="H34" s="56"/>
      <c r="I34" s="57">
        <v>1218000</v>
      </c>
      <c r="K34" s="425"/>
      <c r="L34" s="35"/>
      <c r="M34" s="36"/>
    </row>
    <row r="35" spans="1:13">
      <c r="A35" s="422" t="s">
        <v>1068</v>
      </c>
      <c r="B35" s="194">
        <v>12.1</v>
      </c>
      <c r="C35" s="194">
        <v>2.44</v>
      </c>
      <c r="D35" s="424">
        <v>11.5</v>
      </c>
      <c r="E35" s="128">
        <v>0.84899999999999998</v>
      </c>
      <c r="F35" s="126">
        <v>172</v>
      </c>
      <c r="G35" s="129" t="s">
        <v>734</v>
      </c>
      <c r="H35" s="56"/>
      <c r="I35" s="57">
        <v>1227000</v>
      </c>
      <c r="K35" s="425"/>
      <c r="L35" s="35"/>
      <c r="M35" s="36"/>
    </row>
    <row r="36" spans="1:13">
      <c r="A36" s="422" t="s">
        <v>1069</v>
      </c>
      <c r="B36" s="194">
        <v>14.5</v>
      </c>
      <c r="C36" s="194">
        <v>3.15</v>
      </c>
      <c r="D36" s="424">
        <v>12.4</v>
      </c>
      <c r="E36" s="128">
        <v>0.84899999999999998</v>
      </c>
      <c r="F36" s="126">
        <v>172</v>
      </c>
      <c r="G36" s="129" t="s">
        <v>734</v>
      </c>
      <c r="H36" s="56"/>
      <c r="I36" s="57">
        <v>1254000</v>
      </c>
      <c r="K36" s="425"/>
      <c r="L36" s="35"/>
      <c r="M36" s="36"/>
    </row>
    <row r="37" spans="1:13">
      <c r="A37" s="422" t="s">
        <v>1070</v>
      </c>
      <c r="B37" s="194">
        <v>15.9</v>
      </c>
      <c r="C37" s="194">
        <v>3.53</v>
      </c>
      <c r="D37" s="424">
        <v>14</v>
      </c>
      <c r="E37" s="128">
        <v>0.84899999999999998</v>
      </c>
      <c r="F37" s="126">
        <v>172</v>
      </c>
      <c r="G37" s="129" t="s">
        <v>734</v>
      </c>
      <c r="H37" s="56"/>
      <c r="I37" s="57">
        <v>1291000</v>
      </c>
      <c r="J37" s="232"/>
      <c r="K37" s="425"/>
      <c r="L37" s="35"/>
      <c r="M37" s="36"/>
    </row>
    <row r="38" spans="1:13" s="213" customFormat="1" ht="34.5" customHeight="1">
      <c r="A38" s="1009" t="s">
        <v>2273</v>
      </c>
      <c r="B38" s="1009"/>
      <c r="C38" s="1009"/>
      <c r="D38" s="1009"/>
      <c r="E38" s="1009"/>
      <c r="F38" s="1009"/>
      <c r="G38" s="1009"/>
      <c r="H38" s="1009"/>
      <c r="I38" s="419"/>
      <c r="J38" s="420"/>
      <c r="M38" s="36"/>
    </row>
    <row r="39" spans="1:13">
      <c r="A39" s="422" t="s">
        <v>1071</v>
      </c>
      <c r="B39" s="194">
        <v>8.4</v>
      </c>
      <c r="C39" s="194">
        <v>1.63</v>
      </c>
      <c r="D39" s="424">
        <v>7.45</v>
      </c>
      <c r="E39" s="128">
        <v>0.84899999999999998</v>
      </c>
      <c r="F39" s="126">
        <v>132</v>
      </c>
      <c r="G39" s="129" t="s">
        <v>734</v>
      </c>
      <c r="H39" s="56"/>
      <c r="I39" s="57">
        <v>924000</v>
      </c>
      <c r="J39" s="232"/>
      <c r="K39" s="425"/>
      <c r="L39" s="35"/>
      <c r="M39" s="36"/>
    </row>
    <row r="40" spans="1:13">
      <c r="A40" s="422" t="s">
        <v>1072</v>
      </c>
      <c r="B40" s="194">
        <v>10</v>
      </c>
      <c r="C40" s="194">
        <v>2.02</v>
      </c>
      <c r="D40" s="424">
        <v>8.1999999999999993</v>
      </c>
      <c r="E40" s="128">
        <v>0.84899999999999998</v>
      </c>
      <c r="F40" s="126">
        <v>132</v>
      </c>
      <c r="G40" s="129" t="s">
        <v>734</v>
      </c>
      <c r="H40" s="56"/>
      <c r="I40" s="57">
        <v>935000</v>
      </c>
      <c r="J40" s="232"/>
      <c r="K40" s="425"/>
      <c r="L40" s="35"/>
      <c r="M40" s="36"/>
    </row>
    <row r="41" spans="1:13">
      <c r="A41" s="422" t="s">
        <v>1073</v>
      </c>
      <c r="B41" s="194">
        <v>12.1</v>
      </c>
      <c r="C41" s="194">
        <v>2.44</v>
      </c>
      <c r="D41" s="424">
        <v>11.5</v>
      </c>
      <c r="E41" s="128">
        <v>0.84899999999999998</v>
      </c>
      <c r="F41" s="126">
        <v>155</v>
      </c>
      <c r="G41" s="129" t="s">
        <v>734</v>
      </c>
      <c r="H41" s="56"/>
      <c r="I41" s="57">
        <v>1194000</v>
      </c>
      <c r="J41" s="232"/>
      <c r="K41" s="425"/>
      <c r="L41" s="35"/>
      <c r="M41" s="36"/>
    </row>
    <row r="42" spans="1:13">
      <c r="A42" s="422" t="s">
        <v>1074</v>
      </c>
      <c r="B42" s="194">
        <v>14.5</v>
      </c>
      <c r="C42" s="194">
        <v>3.15</v>
      </c>
      <c r="D42" s="424">
        <v>12.4</v>
      </c>
      <c r="E42" s="128">
        <v>0.84899999999999998</v>
      </c>
      <c r="F42" s="126">
        <v>155</v>
      </c>
      <c r="G42" s="129" t="s">
        <v>734</v>
      </c>
      <c r="H42" s="56"/>
      <c r="I42" s="57">
        <v>1209000</v>
      </c>
      <c r="J42" s="232"/>
      <c r="K42" s="425"/>
      <c r="L42" s="35"/>
      <c r="M42" s="36"/>
    </row>
    <row r="43" spans="1:13">
      <c r="A43" s="422" t="s">
        <v>1075</v>
      </c>
      <c r="B43" s="194">
        <v>15.9</v>
      </c>
      <c r="C43" s="194">
        <v>3.53</v>
      </c>
      <c r="D43" s="424">
        <v>14</v>
      </c>
      <c r="E43" s="128">
        <v>0.84899999999999998</v>
      </c>
      <c r="F43" s="126">
        <v>155</v>
      </c>
      <c r="G43" s="129" t="s">
        <v>734</v>
      </c>
      <c r="H43" s="56"/>
      <c r="I43" s="57">
        <v>1228000</v>
      </c>
      <c r="K43" s="425"/>
      <c r="L43" s="35"/>
      <c r="M43" s="36"/>
    </row>
    <row r="44" spans="1:13">
      <c r="A44" s="422" t="s">
        <v>1076</v>
      </c>
      <c r="B44" s="194">
        <v>12.1</v>
      </c>
      <c r="C44" s="194">
        <v>2.44</v>
      </c>
      <c r="D44" s="424">
        <v>11.5</v>
      </c>
      <c r="E44" s="128">
        <v>0.84899999999999998</v>
      </c>
      <c r="F44" s="126">
        <v>172</v>
      </c>
      <c r="G44" s="129" t="s">
        <v>734</v>
      </c>
      <c r="H44" s="56"/>
      <c r="I44" s="57">
        <v>1237000</v>
      </c>
      <c r="K44" s="425"/>
      <c r="L44" s="35"/>
      <c r="M44" s="36"/>
    </row>
    <row r="45" spans="1:13">
      <c r="A45" s="422" t="s">
        <v>1077</v>
      </c>
      <c r="B45" s="194">
        <v>14.5</v>
      </c>
      <c r="C45" s="194">
        <v>3.15</v>
      </c>
      <c r="D45" s="424">
        <v>12.4</v>
      </c>
      <c r="E45" s="128">
        <v>0.84899999999999998</v>
      </c>
      <c r="F45" s="126">
        <v>172</v>
      </c>
      <c r="G45" s="129" t="s">
        <v>734</v>
      </c>
      <c r="H45" s="56"/>
      <c r="I45" s="57">
        <v>1264000</v>
      </c>
      <c r="K45" s="425"/>
      <c r="L45" s="35"/>
      <c r="M45" s="36"/>
    </row>
    <row r="46" spans="1:13">
      <c r="A46" s="422" t="s">
        <v>1078</v>
      </c>
      <c r="B46" s="194">
        <v>15.9</v>
      </c>
      <c r="C46" s="194">
        <v>3.53</v>
      </c>
      <c r="D46" s="424">
        <v>14</v>
      </c>
      <c r="E46" s="128">
        <v>0.84899999999999998</v>
      </c>
      <c r="F46" s="126">
        <v>172</v>
      </c>
      <c r="G46" s="129" t="s">
        <v>734</v>
      </c>
      <c r="H46" s="56"/>
      <c r="I46" s="57">
        <v>1301000</v>
      </c>
      <c r="K46" s="425"/>
      <c r="L46" s="35"/>
      <c r="M46" s="36"/>
    </row>
    <row r="47" spans="1:13" s="213" customFormat="1" ht="29.85" customHeight="1">
      <c r="A47" s="1009" t="s">
        <v>2274</v>
      </c>
      <c r="B47" s="1009"/>
      <c r="C47" s="1009"/>
      <c r="D47" s="1009"/>
      <c r="E47" s="1009"/>
      <c r="F47" s="1009"/>
      <c r="G47" s="1009"/>
      <c r="H47" s="1009"/>
      <c r="I47" s="419"/>
      <c r="J47" s="420"/>
      <c r="M47" s="36"/>
    </row>
    <row r="48" spans="1:13">
      <c r="A48" s="422" t="s">
        <v>1079</v>
      </c>
      <c r="B48" s="194">
        <v>4.25</v>
      </c>
      <c r="C48" s="194">
        <v>0.82</v>
      </c>
      <c r="D48" s="424">
        <v>4.7</v>
      </c>
      <c r="E48" s="128">
        <v>0.41299999999999998</v>
      </c>
      <c r="F48" s="126">
        <v>63.5</v>
      </c>
      <c r="G48" s="129" t="s">
        <v>734</v>
      </c>
      <c r="H48" s="56"/>
      <c r="I48" s="57">
        <v>359000</v>
      </c>
      <c r="J48" s="232"/>
      <c r="K48" s="425"/>
      <c r="L48" s="35"/>
      <c r="M48" s="36"/>
    </row>
    <row r="49" spans="1:13">
      <c r="A49" s="422" t="s">
        <v>1080</v>
      </c>
      <c r="B49" s="194">
        <v>6.2</v>
      </c>
      <c r="C49" s="194">
        <v>1.24</v>
      </c>
      <c r="D49" s="424">
        <v>7</v>
      </c>
      <c r="E49" s="128">
        <v>0.41299999999999998</v>
      </c>
      <c r="F49" s="126">
        <v>63.5</v>
      </c>
      <c r="G49" s="129" t="s">
        <v>734</v>
      </c>
      <c r="H49" s="56"/>
      <c r="I49" s="57">
        <v>360000</v>
      </c>
      <c r="J49" s="232"/>
      <c r="K49" s="425"/>
      <c r="L49" s="35"/>
      <c r="M49" s="36"/>
    </row>
    <row r="50" spans="1:13">
      <c r="A50" s="422" t="s">
        <v>1081</v>
      </c>
      <c r="B50" s="194">
        <v>8.3000000000000007</v>
      </c>
      <c r="C50" s="194">
        <v>1.6</v>
      </c>
      <c r="D50" s="424">
        <v>7.4</v>
      </c>
      <c r="E50" s="128">
        <v>0.64600000000000002</v>
      </c>
      <c r="F50" s="126">
        <v>89</v>
      </c>
      <c r="G50" s="129" t="s">
        <v>734</v>
      </c>
      <c r="H50" s="56"/>
      <c r="I50" s="57">
        <v>410000</v>
      </c>
      <c r="J50" s="232"/>
      <c r="K50" s="425"/>
      <c r="L50" s="35"/>
      <c r="M50" s="36"/>
    </row>
    <row r="51" spans="1:13">
      <c r="A51" s="422" t="s">
        <v>1082</v>
      </c>
      <c r="B51" s="194">
        <v>10</v>
      </c>
      <c r="C51" s="194">
        <v>2</v>
      </c>
      <c r="D51" s="424">
        <v>8.1999999999999993</v>
      </c>
      <c r="E51" s="128">
        <v>0.64600000000000002</v>
      </c>
      <c r="F51" s="126">
        <v>89</v>
      </c>
      <c r="G51" s="129" t="s">
        <v>734</v>
      </c>
      <c r="H51" s="56"/>
      <c r="I51" s="57">
        <v>436000</v>
      </c>
      <c r="J51" s="232"/>
      <c r="K51" s="425"/>
      <c r="L51" s="35"/>
      <c r="M51" s="36"/>
    </row>
    <row r="52" spans="1:13">
      <c r="A52" s="422" t="s">
        <v>1083</v>
      </c>
      <c r="B52" s="194">
        <v>12.1</v>
      </c>
      <c r="C52" s="194">
        <v>2.44</v>
      </c>
      <c r="D52" s="424">
        <v>11.6</v>
      </c>
      <c r="E52" s="128">
        <v>0.64600000000000002</v>
      </c>
      <c r="F52" s="126">
        <v>110.5</v>
      </c>
      <c r="G52" s="129" t="s">
        <v>734</v>
      </c>
      <c r="H52" s="56"/>
      <c r="I52" s="57">
        <v>635000</v>
      </c>
      <c r="K52" s="425"/>
      <c r="L52" s="35"/>
      <c r="M52" s="36"/>
    </row>
    <row r="53" spans="1:13">
      <c r="A53" s="422" t="s">
        <v>1084</v>
      </c>
      <c r="B53" s="194">
        <v>14.5</v>
      </c>
      <c r="C53" s="194">
        <v>3.09</v>
      </c>
      <c r="D53" s="424">
        <v>12.7</v>
      </c>
      <c r="E53" s="128">
        <v>0.64600000000000002</v>
      </c>
      <c r="F53" s="126">
        <v>110.5</v>
      </c>
      <c r="G53" s="129" t="s">
        <v>734</v>
      </c>
      <c r="H53" s="56"/>
      <c r="I53" s="57">
        <v>665000</v>
      </c>
      <c r="K53" s="425"/>
      <c r="L53" s="35"/>
      <c r="M53" s="36"/>
    </row>
    <row r="54" spans="1:13">
      <c r="A54" s="422" t="s">
        <v>1085</v>
      </c>
      <c r="B54" s="194">
        <v>16</v>
      </c>
      <c r="C54" s="194">
        <v>3.56</v>
      </c>
      <c r="D54" s="424">
        <v>14</v>
      </c>
      <c r="E54" s="128">
        <v>0.64600000000000002</v>
      </c>
      <c r="F54" s="126">
        <v>110.5</v>
      </c>
      <c r="G54" s="129" t="s">
        <v>734</v>
      </c>
      <c r="H54" s="56"/>
      <c r="I54" s="57">
        <v>680000</v>
      </c>
      <c r="K54" s="425"/>
      <c r="L54" s="35"/>
      <c r="M54" s="36"/>
    </row>
    <row r="55" spans="1:13">
      <c r="A55" s="422" t="s">
        <v>1086</v>
      </c>
      <c r="B55" s="194">
        <v>12.1</v>
      </c>
      <c r="C55" s="194">
        <v>2.44</v>
      </c>
      <c r="D55" s="424">
        <v>11.6</v>
      </c>
      <c r="E55" s="128">
        <v>0.64600000000000002</v>
      </c>
      <c r="F55" s="126">
        <v>125.5</v>
      </c>
      <c r="G55" s="129" t="s">
        <v>734</v>
      </c>
      <c r="H55" s="56"/>
      <c r="I55" s="57">
        <v>706000</v>
      </c>
      <c r="K55" s="425"/>
      <c r="L55" s="35"/>
      <c r="M55" s="36"/>
    </row>
    <row r="56" spans="1:13">
      <c r="A56" s="422" t="s">
        <v>1087</v>
      </c>
      <c r="B56" s="194">
        <v>14.5</v>
      </c>
      <c r="C56" s="194">
        <v>3.09</v>
      </c>
      <c r="D56" s="424">
        <v>12.7</v>
      </c>
      <c r="E56" s="128">
        <v>0.64600000000000002</v>
      </c>
      <c r="F56" s="126">
        <v>125.5</v>
      </c>
      <c r="G56" s="129" t="s">
        <v>734</v>
      </c>
      <c r="H56" s="56"/>
      <c r="I56" s="57">
        <v>717000</v>
      </c>
      <c r="K56" s="425"/>
      <c r="L56" s="35"/>
      <c r="M56" s="36"/>
    </row>
    <row r="57" spans="1:13">
      <c r="A57" s="422" t="s">
        <v>1088</v>
      </c>
      <c r="B57" s="194">
        <v>16</v>
      </c>
      <c r="C57" s="194">
        <v>3.56</v>
      </c>
      <c r="D57" s="424">
        <v>14</v>
      </c>
      <c r="E57" s="128">
        <v>0.64600000000000002</v>
      </c>
      <c r="F57" s="126">
        <v>125.5</v>
      </c>
      <c r="G57" s="129" t="s">
        <v>734</v>
      </c>
      <c r="H57" s="56"/>
      <c r="I57" s="57">
        <v>735000</v>
      </c>
      <c r="J57" s="232"/>
      <c r="K57" s="425"/>
      <c r="L57" s="35"/>
      <c r="M57" s="36"/>
    </row>
    <row r="58" spans="1:13" s="213" customFormat="1" ht="29.85" customHeight="1">
      <c r="A58" s="1009" t="s">
        <v>1089</v>
      </c>
      <c r="B58" s="1009"/>
      <c r="C58" s="1009"/>
      <c r="D58" s="1009"/>
      <c r="E58" s="1009"/>
      <c r="F58" s="1009"/>
      <c r="G58" s="1009"/>
      <c r="H58" s="1009"/>
      <c r="I58" s="419"/>
      <c r="J58" s="420"/>
      <c r="M58" s="36"/>
    </row>
    <row r="59" spans="1:13">
      <c r="A59" s="422" t="s">
        <v>1090</v>
      </c>
      <c r="B59" s="194" t="s">
        <v>78</v>
      </c>
      <c r="C59" s="1008" t="s">
        <v>1091</v>
      </c>
      <c r="D59" s="1008"/>
      <c r="E59" s="128">
        <v>0.19800000000000001</v>
      </c>
      <c r="F59" s="126">
        <v>43</v>
      </c>
      <c r="G59" s="129" t="s">
        <v>734</v>
      </c>
      <c r="H59" s="56"/>
      <c r="I59" s="57">
        <v>433000</v>
      </c>
      <c r="J59" s="232"/>
      <c r="K59" s="425"/>
      <c r="L59" s="35"/>
      <c r="M59" s="36"/>
    </row>
    <row r="60" spans="1:13">
      <c r="A60" s="422" t="s">
        <v>1092</v>
      </c>
      <c r="B60" s="194" t="s">
        <v>78</v>
      </c>
      <c r="C60" s="1008" t="s">
        <v>1091</v>
      </c>
      <c r="D60" s="1008"/>
      <c r="E60" s="128">
        <v>0.19800000000000001</v>
      </c>
      <c r="F60" s="126">
        <v>43</v>
      </c>
      <c r="G60" s="129" t="s">
        <v>734</v>
      </c>
      <c r="H60" s="56"/>
      <c r="I60" s="57">
        <v>439000</v>
      </c>
      <c r="J60" s="232"/>
      <c r="K60" s="425"/>
      <c r="L60" s="35"/>
      <c r="M60" s="36"/>
    </row>
    <row r="61" spans="1:13">
      <c r="A61" s="422" t="s">
        <v>1093</v>
      </c>
      <c r="B61" s="194" t="s">
        <v>78</v>
      </c>
      <c r="C61" s="1008" t="s">
        <v>1091</v>
      </c>
      <c r="D61" s="1008"/>
      <c r="E61" s="128">
        <v>0.19800000000000001</v>
      </c>
      <c r="F61" s="126">
        <v>45</v>
      </c>
      <c r="G61" s="129" t="s">
        <v>734</v>
      </c>
      <c r="H61" s="56"/>
      <c r="I61" s="57">
        <v>451000</v>
      </c>
      <c r="J61" s="232"/>
      <c r="K61" s="425"/>
      <c r="L61" s="35"/>
      <c r="M61" s="36"/>
    </row>
    <row r="62" spans="1:13">
      <c r="A62" s="422" t="s">
        <v>1094</v>
      </c>
      <c r="B62" s="194">
        <v>3</v>
      </c>
      <c r="C62" s="1008" t="s">
        <v>1091</v>
      </c>
      <c r="D62" s="1008"/>
      <c r="E62" s="128">
        <v>0.19800000000000001</v>
      </c>
      <c r="F62" s="126">
        <v>43</v>
      </c>
      <c r="G62" s="129" t="s">
        <v>734</v>
      </c>
      <c r="H62" s="56"/>
      <c r="I62" s="57">
        <v>478000</v>
      </c>
      <c r="J62" s="232"/>
      <c r="K62" s="425"/>
      <c r="L62" s="35"/>
      <c r="M62" s="36"/>
    </row>
    <row r="63" spans="1:13">
      <c r="A63" s="422" t="s">
        <v>1095</v>
      </c>
      <c r="B63" s="194">
        <v>3</v>
      </c>
      <c r="C63" s="1008" t="s">
        <v>1091</v>
      </c>
      <c r="D63" s="1008"/>
      <c r="E63" s="128">
        <v>0.19800000000000001</v>
      </c>
      <c r="F63" s="126">
        <v>43</v>
      </c>
      <c r="G63" s="129" t="s">
        <v>734</v>
      </c>
      <c r="H63" s="56"/>
      <c r="I63" s="57">
        <v>484000</v>
      </c>
      <c r="K63" s="425"/>
      <c r="L63" s="35"/>
      <c r="M63" s="36"/>
    </row>
    <row r="64" spans="1:13">
      <c r="A64" s="422" t="s">
        <v>1096</v>
      </c>
      <c r="B64" s="194">
        <v>3</v>
      </c>
      <c r="C64" s="1008" t="s">
        <v>1091</v>
      </c>
      <c r="D64" s="1008"/>
      <c r="E64" s="128">
        <v>0.19800000000000001</v>
      </c>
      <c r="F64" s="126">
        <v>45</v>
      </c>
      <c r="G64" s="129" t="s">
        <v>734</v>
      </c>
      <c r="H64" s="56"/>
      <c r="I64" s="57">
        <v>496000</v>
      </c>
      <c r="K64" s="425"/>
      <c r="L64" s="35"/>
      <c r="M64" s="36"/>
    </row>
    <row r="65" spans="1:13">
      <c r="A65" s="422" t="s">
        <v>1097</v>
      </c>
      <c r="B65" s="194">
        <v>9</v>
      </c>
      <c r="C65" s="1008" t="s">
        <v>1091</v>
      </c>
      <c r="D65" s="1008"/>
      <c r="E65" s="128">
        <v>0.19800000000000001</v>
      </c>
      <c r="F65" s="126">
        <v>43</v>
      </c>
      <c r="G65" s="129" t="s">
        <v>734</v>
      </c>
      <c r="H65" s="56"/>
      <c r="I65" s="57">
        <v>495000</v>
      </c>
      <c r="K65" s="425"/>
      <c r="L65" s="35"/>
      <c r="M65" s="36"/>
    </row>
    <row r="66" spans="1:13">
      <c r="A66" s="422" t="s">
        <v>1098</v>
      </c>
      <c r="B66" s="194">
        <v>9</v>
      </c>
      <c r="C66" s="1008" t="s">
        <v>1091</v>
      </c>
      <c r="D66" s="1008"/>
      <c r="E66" s="128">
        <v>0.19800000000000001</v>
      </c>
      <c r="F66" s="126">
        <v>43</v>
      </c>
      <c r="G66" s="129" t="s">
        <v>734</v>
      </c>
      <c r="H66" s="56"/>
      <c r="I66" s="57">
        <v>501000</v>
      </c>
      <c r="K66" s="425"/>
      <c r="L66" s="35"/>
      <c r="M66" s="36"/>
    </row>
    <row r="67" spans="1:13">
      <c r="A67" s="422" t="s">
        <v>1099</v>
      </c>
      <c r="B67" s="194">
        <v>9</v>
      </c>
      <c r="C67" s="1008" t="s">
        <v>1091</v>
      </c>
      <c r="D67" s="1008"/>
      <c r="E67" s="128">
        <v>0.19800000000000001</v>
      </c>
      <c r="F67" s="126">
        <v>45</v>
      </c>
      <c r="G67" s="129" t="s">
        <v>734</v>
      </c>
      <c r="H67" s="56"/>
      <c r="I67" s="57">
        <v>513000</v>
      </c>
      <c r="K67" s="425"/>
      <c r="L67" s="35"/>
      <c r="M67" s="36"/>
    </row>
    <row r="68" spans="1:13" s="213" customFormat="1" ht="29.85" customHeight="1">
      <c r="A68" s="1009" t="s">
        <v>1100</v>
      </c>
      <c r="B68" s="1009"/>
      <c r="C68" s="1009"/>
      <c r="D68" s="1009"/>
      <c r="E68" s="1009"/>
      <c r="F68" s="1009"/>
      <c r="G68" s="1009"/>
      <c r="H68" s="1009"/>
      <c r="I68" s="419"/>
      <c r="J68" s="420"/>
      <c r="M68" s="36"/>
    </row>
    <row r="69" spans="1:13">
      <c r="A69" s="422" t="s">
        <v>1101</v>
      </c>
      <c r="B69" s="194">
        <v>3</v>
      </c>
      <c r="C69" s="1008" t="s">
        <v>1091</v>
      </c>
      <c r="D69" s="1008"/>
      <c r="E69" s="128">
        <v>1.0229999999999999</v>
      </c>
      <c r="F69" s="126">
        <v>161</v>
      </c>
      <c r="G69" s="129" t="s">
        <v>734</v>
      </c>
      <c r="H69" s="56"/>
      <c r="I69" s="57">
        <v>983000</v>
      </c>
      <c r="J69" s="232"/>
      <c r="K69" s="425"/>
      <c r="L69" s="35"/>
      <c r="M69" s="36"/>
    </row>
    <row r="70" spans="1:13">
      <c r="A70" s="422" t="s">
        <v>1102</v>
      </c>
      <c r="B70" s="194">
        <v>3</v>
      </c>
      <c r="C70" s="1008" t="s">
        <v>1091</v>
      </c>
      <c r="D70" s="1008"/>
      <c r="E70" s="128">
        <v>1.1619999999999999</v>
      </c>
      <c r="F70" s="126">
        <v>178</v>
      </c>
      <c r="G70" s="129" t="s">
        <v>734</v>
      </c>
      <c r="H70" s="56"/>
      <c r="I70" s="57">
        <v>1169000</v>
      </c>
      <c r="J70" s="232"/>
      <c r="K70" s="425"/>
      <c r="L70" s="35"/>
      <c r="M70" s="36"/>
    </row>
    <row r="71" spans="1:13">
      <c r="A71" s="422" t="s">
        <v>1103</v>
      </c>
      <c r="B71" s="194">
        <v>3</v>
      </c>
      <c r="C71" s="1008" t="s">
        <v>1091</v>
      </c>
      <c r="D71" s="1008"/>
      <c r="E71" s="128">
        <v>1.1619999999999999</v>
      </c>
      <c r="F71" s="126">
        <v>180</v>
      </c>
      <c r="G71" s="129" t="s">
        <v>734</v>
      </c>
      <c r="H71" s="56"/>
      <c r="I71" s="57">
        <v>1153000</v>
      </c>
      <c r="J71" s="232"/>
      <c r="K71" s="425"/>
      <c r="L71" s="35"/>
      <c r="M71" s="36"/>
    </row>
    <row r="72" spans="1:13">
      <c r="A72" s="422" t="s">
        <v>1104</v>
      </c>
      <c r="B72" s="194">
        <v>9</v>
      </c>
      <c r="C72" s="1008" t="s">
        <v>1091</v>
      </c>
      <c r="D72" s="1008"/>
      <c r="E72" s="128">
        <v>1.1619999999999999</v>
      </c>
      <c r="F72" s="126">
        <v>180</v>
      </c>
      <c r="G72" s="129" t="s">
        <v>734</v>
      </c>
      <c r="H72" s="56"/>
      <c r="I72" s="57">
        <v>1206000</v>
      </c>
      <c r="J72" s="232"/>
      <c r="K72" s="425"/>
      <c r="L72" s="35"/>
      <c r="M72" s="36"/>
    </row>
    <row r="73" spans="1:13">
      <c r="A73" s="422" t="s">
        <v>1105</v>
      </c>
      <c r="B73" s="194">
        <v>9</v>
      </c>
      <c r="C73" s="1008" t="s">
        <v>1091</v>
      </c>
      <c r="D73" s="1008"/>
      <c r="E73" s="128">
        <v>1.1619999999999999</v>
      </c>
      <c r="F73" s="126">
        <v>178</v>
      </c>
      <c r="G73" s="129" t="s">
        <v>734</v>
      </c>
      <c r="H73" s="56"/>
      <c r="I73" s="57">
        <v>1224000</v>
      </c>
      <c r="K73" s="425"/>
      <c r="L73" s="35"/>
      <c r="M73" s="36"/>
    </row>
  </sheetData>
  <mergeCells count="32">
    <mergeCell ref="G1:H1"/>
    <mergeCell ref="G2:H2"/>
    <mergeCell ref="A5:A6"/>
    <mergeCell ref="B5:B6"/>
    <mergeCell ref="C5:C6"/>
    <mergeCell ref="D5:D6"/>
    <mergeCell ref="E5:E6"/>
    <mergeCell ref="F5:F6"/>
    <mergeCell ref="G5:G6"/>
    <mergeCell ref="H5:H6"/>
    <mergeCell ref="C63:D63"/>
    <mergeCell ref="I5:I6"/>
    <mergeCell ref="A7:H7"/>
    <mergeCell ref="A12:H12"/>
    <mergeCell ref="A27:H27"/>
    <mergeCell ref="A38:H38"/>
    <mergeCell ref="A47:H47"/>
    <mergeCell ref="A58:H58"/>
    <mergeCell ref="C59:D59"/>
    <mergeCell ref="C60:D60"/>
    <mergeCell ref="C61:D61"/>
    <mergeCell ref="C62:D62"/>
    <mergeCell ref="C70:D70"/>
    <mergeCell ref="C71:D71"/>
    <mergeCell ref="C72:D72"/>
    <mergeCell ref="C73:D73"/>
    <mergeCell ref="C64:D64"/>
    <mergeCell ref="C65:D65"/>
    <mergeCell ref="C66:D66"/>
    <mergeCell ref="C67:D67"/>
    <mergeCell ref="A68:H68"/>
    <mergeCell ref="C69:D69"/>
  </mergeCells>
  <hyperlinks>
    <hyperlink ref="A7:H7" r:id="rId1" display="Водонагреватели (тепловые насосы) прямого нагрева для ГВС,  коммерческого назначения. Пульт управления в комплекте. R410a" xr:uid="{8B28DBE3-40AA-49C0-9671-09750A7B873A}"/>
    <hyperlink ref="A12:H12" r:id="rId2" display="Тепловые насосы моноблочного типа, для ГВС и отопления, пульт управления в комплекте. Моноблочное исполнение (встроенный гидромодуль). Работа на нагрев до -25оС, R32" xr:uid="{7DFFA2CA-52F6-41A1-8086-83F5FD3920AD}"/>
    <hyperlink ref="A47:H47" r:id="rId3" display="Тепловые насосы сплит для ГВС и отопления, пульт управления в комплекте. Сплит исполнение (гидромодуль -отдельно). Работа на нагрев до -25оС, R32" xr:uid="{513D7F94-E791-4981-BD85-1870933BE199}"/>
    <hyperlink ref="A58:H58" r:id="rId4" display="Гидромодуль для тепловых насосов без бака, сплит" xr:uid="{BF183DCB-3AF7-414C-BB96-1A20776F9EB2}"/>
    <hyperlink ref="A68:H68" r:id="rId5" display="Гидромодуль для тепловых насосов с баком, сплит" xr:uid="{FA97331C-FFC4-41DE-8D55-BAAE86A3CCB7}"/>
  </hyperlinks>
  <pageMargins left="0.7" right="0.7" top="0.75" bottom="0.75" header="0.3" footer="0.3"/>
  <pageSetup paperSize="9" scale="79" orientation="portrait" r:id="rId6"/>
  <drawing r:id="rId7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40FBC2-D53B-4247-8B8D-9434389ED778}">
  <dimension ref="A1:E45"/>
  <sheetViews>
    <sheetView workbookViewId="0">
      <selection activeCell="I33" sqref="I33"/>
    </sheetView>
  </sheetViews>
  <sheetFormatPr defaultRowHeight="14.4"/>
  <cols>
    <col min="1" max="1" width="55.5546875" style="13" bestFit="1" customWidth="1"/>
    <col min="2" max="2" width="27" style="13" bestFit="1" customWidth="1"/>
    <col min="3" max="3" width="7" style="13" bestFit="1" customWidth="1"/>
    <col min="4" max="4" width="9" style="13" bestFit="1" customWidth="1"/>
    <col min="5" max="5" width="10.88671875" style="13" bestFit="1" customWidth="1"/>
    <col min="6" max="256" width="9.109375" style="13"/>
    <col min="257" max="257" width="59.109375" style="13" bestFit="1" customWidth="1"/>
    <col min="258" max="258" width="28.44140625" style="13" bestFit="1" customWidth="1"/>
    <col min="259" max="259" width="7.33203125" style="13" bestFit="1" customWidth="1"/>
    <col min="260" max="260" width="8" style="13" bestFit="1" customWidth="1"/>
    <col min="261" max="261" width="11.5546875" style="13" bestFit="1" customWidth="1"/>
    <col min="262" max="512" width="9.109375" style="13"/>
    <col min="513" max="513" width="59.109375" style="13" bestFit="1" customWidth="1"/>
    <col min="514" max="514" width="28.44140625" style="13" bestFit="1" customWidth="1"/>
    <col min="515" max="515" width="7.33203125" style="13" bestFit="1" customWidth="1"/>
    <col min="516" max="516" width="8" style="13" bestFit="1" customWidth="1"/>
    <col min="517" max="517" width="11.5546875" style="13" bestFit="1" customWidth="1"/>
    <col min="518" max="768" width="9.109375" style="13"/>
    <col min="769" max="769" width="59.109375" style="13" bestFit="1" customWidth="1"/>
    <col min="770" max="770" width="28.44140625" style="13" bestFit="1" customWidth="1"/>
    <col min="771" max="771" width="7.33203125" style="13" bestFit="1" customWidth="1"/>
    <col min="772" max="772" width="8" style="13" bestFit="1" customWidth="1"/>
    <col min="773" max="773" width="11.5546875" style="13" bestFit="1" customWidth="1"/>
    <col min="774" max="1024" width="9.109375" style="13"/>
    <col min="1025" max="1025" width="59.109375" style="13" bestFit="1" customWidth="1"/>
    <col min="1026" max="1026" width="28.44140625" style="13" bestFit="1" customWidth="1"/>
    <col min="1027" max="1027" width="7.33203125" style="13" bestFit="1" customWidth="1"/>
    <col min="1028" max="1028" width="8" style="13" bestFit="1" customWidth="1"/>
    <col min="1029" max="1029" width="11.5546875" style="13" bestFit="1" customWidth="1"/>
    <col min="1030" max="1280" width="9.109375" style="13"/>
    <col min="1281" max="1281" width="59.109375" style="13" bestFit="1" customWidth="1"/>
    <col min="1282" max="1282" width="28.44140625" style="13" bestFit="1" customWidth="1"/>
    <col min="1283" max="1283" width="7.33203125" style="13" bestFit="1" customWidth="1"/>
    <col min="1284" max="1284" width="8" style="13" bestFit="1" customWidth="1"/>
    <col min="1285" max="1285" width="11.5546875" style="13" bestFit="1" customWidth="1"/>
    <col min="1286" max="1536" width="9.109375" style="13"/>
    <col min="1537" max="1537" width="59.109375" style="13" bestFit="1" customWidth="1"/>
    <col min="1538" max="1538" width="28.44140625" style="13" bestFit="1" customWidth="1"/>
    <col min="1539" max="1539" width="7.33203125" style="13" bestFit="1" customWidth="1"/>
    <col min="1540" max="1540" width="8" style="13" bestFit="1" customWidth="1"/>
    <col min="1541" max="1541" width="11.5546875" style="13" bestFit="1" customWidth="1"/>
    <col min="1542" max="1792" width="9.109375" style="13"/>
    <col min="1793" max="1793" width="59.109375" style="13" bestFit="1" customWidth="1"/>
    <col min="1794" max="1794" width="28.44140625" style="13" bestFit="1" customWidth="1"/>
    <col min="1795" max="1795" width="7.33203125" style="13" bestFit="1" customWidth="1"/>
    <col min="1796" max="1796" width="8" style="13" bestFit="1" customWidth="1"/>
    <col min="1797" max="1797" width="11.5546875" style="13" bestFit="1" customWidth="1"/>
    <col min="1798" max="2048" width="9.109375" style="13"/>
    <col min="2049" max="2049" width="59.109375" style="13" bestFit="1" customWidth="1"/>
    <col min="2050" max="2050" width="28.44140625" style="13" bestFit="1" customWidth="1"/>
    <col min="2051" max="2051" width="7.33203125" style="13" bestFit="1" customWidth="1"/>
    <col min="2052" max="2052" width="8" style="13" bestFit="1" customWidth="1"/>
    <col min="2053" max="2053" width="11.5546875" style="13" bestFit="1" customWidth="1"/>
    <col min="2054" max="2304" width="9.109375" style="13"/>
    <col min="2305" max="2305" width="59.109375" style="13" bestFit="1" customWidth="1"/>
    <col min="2306" max="2306" width="28.44140625" style="13" bestFit="1" customWidth="1"/>
    <col min="2307" max="2307" width="7.33203125" style="13" bestFit="1" customWidth="1"/>
    <col min="2308" max="2308" width="8" style="13" bestFit="1" customWidth="1"/>
    <col min="2309" max="2309" width="11.5546875" style="13" bestFit="1" customWidth="1"/>
    <col min="2310" max="2560" width="9.109375" style="13"/>
    <col min="2561" max="2561" width="59.109375" style="13" bestFit="1" customWidth="1"/>
    <col min="2562" max="2562" width="28.44140625" style="13" bestFit="1" customWidth="1"/>
    <col min="2563" max="2563" width="7.33203125" style="13" bestFit="1" customWidth="1"/>
    <col min="2564" max="2564" width="8" style="13" bestFit="1" customWidth="1"/>
    <col min="2565" max="2565" width="11.5546875" style="13" bestFit="1" customWidth="1"/>
    <col min="2566" max="2816" width="9.109375" style="13"/>
    <col min="2817" max="2817" width="59.109375" style="13" bestFit="1" customWidth="1"/>
    <col min="2818" max="2818" width="28.44140625" style="13" bestFit="1" customWidth="1"/>
    <col min="2819" max="2819" width="7.33203125" style="13" bestFit="1" customWidth="1"/>
    <col min="2820" max="2820" width="8" style="13" bestFit="1" customWidth="1"/>
    <col min="2821" max="2821" width="11.5546875" style="13" bestFit="1" customWidth="1"/>
    <col min="2822" max="3072" width="9.109375" style="13"/>
    <col min="3073" max="3073" width="59.109375" style="13" bestFit="1" customWidth="1"/>
    <col min="3074" max="3074" width="28.44140625" style="13" bestFit="1" customWidth="1"/>
    <col min="3075" max="3075" width="7.33203125" style="13" bestFit="1" customWidth="1"/>
    <col min="3076" max="3076" width="8" style="13" bestFit="1" customWidth="1"/>
    <col min="3077" max="3077" width="11.5546875" style="13" bestFit="1" customWidth="1"/>
    <col min="3078" max="3328" width="9.109375" style="13"/>
    <col min="3329" max="3329" width="59.109375" style="13" bestFit="1" customWidth="1"/>
    <col min="3330" max="3330" width="28.44140625" style="13" bestFit="1" customWidth="1"/>
    <col min="3331" max="3331" width="7.33203125" style="13" bestFit="1" customWidth="1"/>
    <col min="3332" max="3332" width="8" style="13" bestFit="1" customWidth="1"/>
    <col min="3333" max="3333" width="11.5546875" style="13" bestFit="1" customWidth="1"/>
    <col min="3334" max="3584" width="9.109375" style="13"/>
    <col min="3585" max="3585" width="59.109375" style="13" bestFit="1" customWidth="1"/>
    <col min="3586" max="3586" width="28.44140625" style="13" bestFit="1" customWidth="1"/>
    <col min="3587" max="3587" width="7.33203125" style="13" bestFit="1" customWidth="1"/>
    <col min="3588" max="3588" width="8" style="13" bestFit="1" customWidth="1"/>
    <col min="3589" max="3589" width="11.5546875" style="13" bestFit="1" customWidth="1"/>
    <col min="3590" max="3840" width="9.109375" style="13"/>
    <col min="3841" max="3841" width="59.109375" style="13" bestFit="1" customWidth="1"/>
    <col min="3842" max="3842" width="28.44140625" style="13" bestFit="1" customWidth="1"/>
    <col min="3843" max="3843" width="7.33203125" style="13" bestFit="1" customWidth="1"/>
    <col min="3844" max="3844" width="8" style="13" bestFit="1" customWidth="1"/>
    <col min="3845" max="3845" width="11.5546875" style="13" bestFit="1" customWidth="1"/>
    <col min="3846" max="4096" width="9.109375" style="13"/>
    <col min="4097" max="4097" width="59.109375" style="13" bestFit="1" customWidth="1"/>
    <col min="4098" max="4098" width="28.44140625" style="13" bestFit="1" customWidth="1"/>
    <col min="4099" max="4099" width="7.33203125" style="13" bestFit="1" customWidth="1"/>
    <col min="4100" max="4100" width="8" style="13" bestFit="1" customWidth="1"/>
    <col min="4101" max="4101" width="11.5546875" style="13" bestFit="1" customWidth="1"/>
    <col min="4102" max="4352" width="9.109375" style="13"/>
    <col min="4353" max="4353" width="59.109375" style="13" bestFit="1" customWidth="1"/>
    <col min="4354" max="4354" width="28.44140625" style="13" bestFit="1" customWidth="1"/>
    <col min="4355" max="4355" width="7.33203125" style="13" bestFit="1" customWidth="1"/>
    <col min="4356" max="4356" width="8" style="13" bestFit="1" customWidth="1"/>
    <col min="4357" max="4357" width="11.5546875" style="13" bestFit="1" customWidth="1"/>
    <col min="4358" max="4608" width="9.109375" style="13"/>
    <col min="4609" max="4609" width="59.109375" style="13" bestFit="1" customWidth="1"/>
    <col min="4610" max="4610" width="28.44140625" style="13" bestFit="1" customWidth="1"/>
    <col min="4611" max="4611" width="7.33203125" style="13" bestFit="1" customWidth="1"/>
    <col min="4612" max="4612" width="8" style="13" bestFit="1" customWidth="1"/>
    <col min="4613" max="4613" width="11.5546875" style="13" bestFit="1" customWidth="1"/>
    <col min="4614" max="4864" width="9.109375" style="13"/>
    <col min="4865" max="4865" width="59.109375" style="13" bestFit="1" customWidth="1"/>
    <col min="4866" max="4866" width="28.44140625" style="13" bestFit="1" customWidth="1"/>
    <col min="4867" max="4867" width="7.33203125" style="13" bestFit="1" customWidth="1"/>
    <col min="4868" max="4868" width="8" style="13" bestFit="1" customWidth="1"/>
    <col min="4869" max="4869" width="11.5546875" style="13" bestFit="1" customWidth="1"/>
    <col min="4870" max="5120" width="9.109375" style="13"/>
    <col min="5121" max="5121" width="59.109375" style="13" bestFit="1" customWidth="1"/>
    <col min="5122" max="5122" width="28.44140625" style="13" bestFit="1" customWidth="1"/>
    <col min="5123" max="5123" width="7.33203125" style="13" bestFit="1" customWidth="1"/>
    <col min="5124" max="5124" width="8" style="13" bestFit="1" customWidth="1"/>
    <col min="5125" max="5125" width="11.5546875" style="13" bestFit="1" customWidth="1"/>
    <col min="5126" max="5376" width="9.109375" style="13"/>
    <col min="5377" max="5377" width="59.109375" style="13" bestFit="1" customWidth="1"/>
    <col min="5378" max="5378" width="28.44140625" style="13" bestFit="1" customWidth="1"/>
    <col min="5379" max="5379" width="7.33203125" style="13" bestFit="1" customWidth="1"/>
    <col min="5380" max="5380" width="8" style="13" bestFit="1" customWidth="1"/>
    <col min="5381" max="5381" width="11.5546875" style="13" bestFit="1" customWidth="1"/>
    <col min="5382" max="5632" width="9.109375" style="13"/>
    <col min="5633" max="5633" width="59.109375" style="13" bestFit="1" customWidth="1"/>
    <col min="5634" max="5634" width="28.44140625" style="13" bestFit="1" customWidth="1"/>
    <col min="5635" max="5635" width="7.33203125" style="13" bestFit="1" customWidth="1"/>
    <col min="5636" max="5636" width="8" style="13" bestFit="1" customWidth="1"/>
    <col min="5637" max="5637" width="11.5546875" style="13" bestFit="1" customWidth="1"/>
    <col min="5638" max="5888" width="9.109375" style="13"/>
    <col min="5889" max="5889" width="59.109375" style="13" bestFit="1" customWidth="1"/>
    <col min="5890" max="5890" width="28.44140625" style="13" bestFit="1" customWidth="1"/>
    <col min="5891" max="5891" width="7.33203125" style="13" bestFit="1" customWidth="1"/>
    <col min="5892" max="5892" width="8" style="13" bestFit="1" customWidth="1"/>
    <col min="5893" max="5893" width="11.5546875" style="13" bestFit="1" customWidth="1"/>
    <col min="5894" max="6144" width="9.109375" style="13"/>
    <col min="6145" max="6145" width="59.109375" style="13" bestFit="1" customWidth="1"/>
    <col min="6146" max="6146" width="28.44140625" style="13" bestFit="1" customWidth="1"/>
    <col min="6147" max="6147" width="7.33203125" style="13" bestFit="1" customWidth="1"/>
    <col min="6148" max="6148" width="8" style="13" bestFit="1" customWidth="1"/>
    <col min="6149" max="6149" width="11.5546875" style="13" bestFit="1" customWidth="1"/>
    <col min="6150" max="6400" width="9.109375" style="13"/>
    <col min="6401" max="6401" width="59.109375" style="13" bestFit="1" customWidth="1"/>
    <col min="6402" max="6402" width="28.44140625" style="13" bestFit="1" customWidth="1"/>
    <col min="6403" max="6403" width="7.33203125" style="13" bestFit="1" customWidth="1"/>
    <col min="6404" max="6404" width="8" style="13" bestFit="1" customWidth="1"/>
    <col min="6405" max="6405" width="11.5546875" style="13" bestFit="1" customWidth="1"/>
    <col min="6406" max="6656" width="9.109375" style="13"/>
    <col min="6657" max="6657" width="59.109375" style="13" bestFit="1" customWidth="1"/>
    <col min="6658" max="6658" width="28.44140625" style="13" bestFit="1" customWidth="1"/>
    <col min="6659" max="6659" width="7.33203125" style="13" bestFit="1" customWidth="1"/>
    <col min="6660" max="6660" width="8" style="13" bestFit="1" customWidth="1"/>
    <col min="6661" max="6661" width="11.5546875" style="13" bestFit="1" customWidth="1"/>
    <col min="6662" max="6912" width="9.109375" style="13"/>
    <col min="6913" max="6913" width="59.109375" style="13" bestFit="1" customWidth="1"/>
    <col min="6914" max="6914" width="28.44140625" style="13" bestFit="1" customWidth="1"/>
    <col min="6915" max="6915" width="7.33203125" style="13" bestFit="1" customWidth="1"/>
    <col min="6916" max="6916" width="8" style="13" bestFit="1" customWidth="1"/>
    <col min="6917" max="6917" width="11.5546875" style="13" bestFit="1" customWidth="1"/>
    <col min="6918" max="7168" width="9.109375" style="13"/>
    <col min="7169" max="7169" width="59.109375" style="13" bestFit="1" customWidth="1"/>
    <col min="7170" max="7170" width="28.44140625" style="13" bestFit="1" customWidth="1"/>
    <col min="7171" max="7171" width="7.33203125" style="13" bestFit="1" customWidth="1"/>
    <col min="7172" max="7172" width="8" style="13" bestFit="1" customWidth="1"/>
    <col min="7173" max="7173" width="11.5546875" style="13" bestFit="1" customWidth="1"/>
    <col min="7174" max="7424" width="9.109375" style="13"/>
    <col min="7425" max="7425" width="59.109375" style="13" bestFit="1" customWidth="1"/>
    <col min="7426" max="7426" width="28.44140625" style="13" bestFit="1" customWidth="1"/>
    <col min="7427" max="7427" width="7.33203125" style="13" bestFit="1" customWidth="1"/>
    <col min="7428" max="7428" width="8" style="13" bestFit="1" customWidth="1"/>
    <col min="7429" max="7429" width="11.5546875" style="13" bestFit="1" customWidth="1"/>
    <col min="7430" max="7680" width="9.109375" style="13"/>
    <col min="7681" max="7681" width="59.109375" style="13" bestFit="1" customWidth="1"/>
    <col min="7682" max="7682" width="28.44140625" style="13" bestFit="1" customWidth="1"/>
    <col min="7683" max="7683" width="7.33203125" style="13" bestFit="1" customWidth="1"/>
    <col min="7684" max="7684" width="8" style="13" bestFit="1" customWidth="1"/>
    <col min="7685" max="7685" width="11.5546875" style="13" bestFit="1" customWidth="1"/>
    <col min="7686" max="7936" width="9.109375" style="13"/>
    <col min="7937" max="7937" width="59.109375" style="13" bestFit="1" customWidth="1"/>
    <col min="7938" max="7938" width="28.44140625" style="13" bestFit="1" customWidth="1"/>
    <col min="7939" max="7939" width="7.33203125" style="13" bestFit="1" customWidth="1"/>
    <col min="7940" max="7940" width="8" style="13" bestFit="1" customWidth="1"/>
    <col min="7941" max="7941" width="11.5546875" style="13" bestFit="1" customWidth="1"/>
    <col min="7942" max="8192" width="9.109375" style="13"/>
    <col min="8193" max="8193" width="59.109375" style="13" bestFit="1" customWidth="1"/>
    <col min="8194" max="8194" width="28.44140625" style="13" bestFit="1" customWidth="1"/>
    <col min="8195" max="8195" width="7.33203125" style="13" bestFit="1" customWidth="1"/>
    <col min="8196" max="8196" width="8" style="13" bestFit="1" customWidth="1"/>
    <col min="8197" max="8197" width="11.5546875" style="13" bestFit="1" customWidth="1"/>
    <col min="8198" max="8448" width="9.109375" style="13"/>
    <col min="8449" max="8449" width="59.109375" style="13" bestFit="1" customWidth="1"/>
    <col min="8450" max="8450" width="28.44140625" style="13" bestFit="1" customWidth="1"/>
    <col min="8451" max="8451" width="7.33203125" style="13" bestFit="1" customWidth="1"/>
    <col min="8452" max="8452" width="8" style="13" bestFit="1" customWidth="1"/>
    <col min="8453" max="8453" width="11.5546875" style="13" bestFit="1" customWidth="1"/>
    <col min="8454" max="8704" width="9.109375" style="13"/>
    <col min="8705" max="8705" width="59.109375" style="13" bestFit="1" customWidth="1"/>
    <col min="8706" max="8706" width="28.44140625" style="13" bestFit="1" customWidth="1"/>
    <col min="8707" max="8707" width="7.33203125" style="13" bestFit="1" customWidth="1"/>
    <col min="8708" max="8708" width="8" style="13" bestFit="1" customWidth="1"/>
    <col min="8709" max="8709" width="11.5546875" style="13" bestFit="1" customWidth="1"/>
    <col min="8710" max="8960" width="9.109375" style="13"/>
    <col min="8961" max="8961" width="59.109375" style="13" bestFit="1" customWidth="1"/>
    <col min="8962" max="8962" width="28.44140625" style="13" bestFit="1" customWidth="1"/>
    <col min="8963" max="8963" width="7.33203125" style="13" bestFit="1" customWidth="1"/>
    <col min="8964" max="8964" width="8" style="13" bestFit="1" customWidth="1"/>
    <col min="8965" max="8965" width="11.5546875" style="13" bestFit="1" customWidth="1"/>
    <col min="8966" max="9216" width="9.109375" style="13"/>
    <col min="9217" max="9217" width="59.109375" style="13" bestFit="1" customWidth="1"/>
    <col min="9218" max="9218" width="28.44140625" style="13" bestFit="1" customWidth="1"/>
    <col min="9219" max="9219" width="7.33203125" style="13" bestFit="1" customWidth="1"/>
    <col min="9220" max="9220" width="8" style="13" bestFit="1" customWidth="1"/>
    <col min="9221" max="9221" width="11.5546875" style="13" bestFit="1" customWidth="1"/>
    <col min="9222" max="9472" width="9.109375" style="13"/>
    <col min="9473" max="9473" width="59.109375" style="13" bestFit="1" customWidth="1"/>
    <col min="9474" max="9474" width="28.44140625" style="13" bestFit="1" customWidth="1"/>
    <col min="9475" max="9475" width="7.33203125" style="13" bestFit="1" customWidth="1"/>
    <col min="9476" max="9476" width="8" style="13" bestFit="1" customWidth="1"/>
    <col min="9477" max="9477" width="11.5546875" style="13" bestFit="1" customWidth="1"/>
    <col min="9478" max="9728" width="9.109375" style="13"/>
    <col min="9729" max="9729" width="59.109375" style="13" bestFit="1" customWidth="1"/>
    <col min="9730" max="9730" width="28.44140625" style="13" bestFit="1" customWidth="1"/>
    <col min="9731" max="9731" width="7.33203125" style="13" bestFit="1" customWidth="1"/>
    <col min="9732" max="9732" width="8" style="13" bestFit="1" customWidth="1"/>
    <col min="9733" max="9733" width="11.5546875" style="13" bestFit="1" customWidth="1"/>
    <col min="9734" max="9984" width="9.109375" style="13"/>
    <col min="9985" max="9985" width="59.109375" style="13" bestFit="1" customWidth="1"/>
    <col min="9986" max="9986" width="28.44140625" style="13" bestFit="1" customWidth="1"/>
    <col min="9987" max="9987" width="7.33203125" style="13" bestFit="1" customWidth="1"/>
    <col min="9988" max="9988" width="8" style="13" bestFit="1" customWidth="1"/>
    <col min="9989" max="9989" width="11.5546875" style="13" bestFit="1" customWidth="1"/>
    <col min="9990" max="10240" width="9.109375" style="13"/>
    <col min="10241" max="10241" width="59.109375" style="13" bestFit="1" customWidth="1"/>
    <col min="10242" max="10242" width="28.44140625" style="13" bestFit="1" customWidth="1"/>
    <col min="10243" max="10243" width="7.33203125" style="13" bestFit="1" customWidth="1"/>
    <col min="10244" max="10244" width="8" style="13" bestFit="1" customWidth="1"/>
    <col min="10245" max="10245" width="11.5546875" style="13" bestFit="1" customWidth="1"/>
    <col min="10246" max="10496" width="9.109375" style="13"/>
    <col min="10497" max="10497" width="59.109375" style="13" bestFit="1" customWidth="1"/>
    <col min="10498" max="10498" width="28.44140625" style="13" bestFit="1" customWidth="1"/>
    <col min="10499" max="10499" width="7.33203125" style="13" bestFit="1" customWidth="1"/>
    <col min="10500" max="10500" width="8" style="13" bestFit="1" customWidth="1"/>
    <col min="10501" max="10501" width="11.5546875" style="13" bestFit="1" customWidth="1"/>
    <col min="10502" max="10752" width="9.109375" style="13"/>
    <col min="10753" max="10753" width="59.109375" style="13" bestFit="1" customWidth="1"/>
    <col min="10754" max="10754" width="28.44140625" style="13" bestFit="1" customWidth="1"/>
    <col min="10755" max="10755" width="7.33203125" style="13" bestFit="1" customWidth="1"/>
    <col min="10756" max="10756" width="8" style="13" bestFit="1" customWidth="1"/>
    <col min="10757" max="10757" width="11.5546875" style="13" bestFit="1" customWidth="1"/>
    <col min="10758" max="11008" width="9.109375" style="13"/>
    <col min="11009" max="11009" width="59.109375" style="13" bestFit="1" customWidth="1"/>
    <col min="11010" max="11010" width="28.44140625" style="13" bestFit="1" customWidth="1"/>
    <col min="11011" max="11011" width="7.33203125" style="13" bestFit="1" customWidth="1"/>
    <col min="11012" max="11012" width="8" style="13" bestFit="1" customWidth="1"/>
    <col min="11013" max="11013" width="11.5546875" style="13" bestFit="1" customWidth="1"/>
    <col min="11014" max="11264" width="9.109375" style="13"/>
    <col min="11265" max="11265" width="59.109375" style="13" bestFit="1" customWidth="1"/>
    <col min="11266" max="11266" width="28.44140625" style="13" bestFit="1" customWidth="1"/>
    <col min="11267" max="11267" width="7.33203125" style="13" bestFit="1" customWidth="1"/>
    <col min="11268" max="11268" width="8" style="13" bestFit="1" customWidth="1"/>
    <col min="11269" max="11269" width="11.5546875" style="13" bestFit="1" customWidth="1"/>
    <col min="11270" max="11520" width="9.109375" style="13"/>
    <col min="11521" max="11521" width="59.109375" style="13" bestFit="1" customWidth="1"/>
    <col min="11522" max="11522" width="28.44140625" style="13" bestFit="1" customWidth="1"/>
    <col min="11523" max="11523" width="7.33203125" style="13" bestFit="1" customWidth="1"/>
    <col min="11524" max="11524" width="8" style="13" bestFit="1" customWidth="1"/>
    <col min="11525" max="11525" width="11.5546875" style="13" bestFit="1" customWidth="1"/>
    <col min="11526" max="11776" width="9.109375" style="13"/>
    <col min="11777" max="11777" width="59.109375" style="13" bestFit="1" customWidth="1"/>
    <col min="11778" max="11778" width="28.44140625" style="13" bestFit="1" customWidth="1"/>
    <col min="11779" max="11779" width="7.33203125" style="13" bestFit="1" customWidth="1"/>
    <col min="11780" max="11780" width="8" style="13" bestFit="1" customWidth="1"/>
    <col min="11781" max="11781" width="11.5546875" style="13" bestFit="1" customWidth="1"/>
    <col min="11782" max="12032" width="9.109375" style="13"/>
    <col min="12033" max="12033" width="59.109375" style="13" bestFit="1" customWidth="1"/>
    <col min="12034" max="12034" width="28.44140625" style="13" bestFit="1" customWidth="1"/>
    <col min="12035" max="12035" width="7.33203125" style="13" bestFit="1" customWidth="1"/>
    <col min="12036" max="12036" width="8" style="13" bestFit="1" customWidth="1"/>
    <col min="12037" max="12037" width="11.5546875" style="13" bestFit="1" customWidth="1"/>
    <col min="12038" max="12288" width="9.109375" style="13"/>
    <col min="12289" max="12289" width="59.109375" style="13" bestFit="1" customWidth="1"/>
    <col min="12290" max="12290" width="28.44140625" style="13" bestFit="1" customWidth="1"/>
    <col min="12291" max="12291" width="7.33203125" style="13" bestFit="1" customWidth="1"/>
    <col min="12292" max="12292" width="8" style="13" bestFit="1" customWidth="1"/>
    <col min="12293" max="12293" width="11.5546875" style="13" bestFit="1" customWidth="1"/>
    <col min="12294" max="12544" width="9.109375" style="13"/>
    <col min="12545" max="12545" width="59.109375" style="13" bestFit="1" customWidth="1"/>
    <col min="12546" max="12546" width="28.44140625" style="13" bestFit="1" customWidth="1"/>
    <col min="12547" max="12547" width="7.33203125" style="13" bestFit="1" customWidth="1"/>
    <col min="12548" max="12548" width="8" style="13" bestFit="1" customWidth="1"/>
    <col min="12549" max="12549" width="11.5546875" style="13" bestFit="1" customWidth="1"/>
    <col min="12550" max="12800" width="9.109375" style="13"/>
    <col min="12801" max="12801" width="59.109375" style="13" bestFit="1" customWidth="1"/>
    <col min="12802" max="12802" width="28.44140625" style="13" bestFit="1" customWidth="1"/>
    <col min="12803" max="12803" width="7.33203125" style="13" bestFit="1" customWidth="1"/>
    <col min="12804" max="12804" width="8" style="13" bestFit="1" customWidth="1"/>
    <col min="12805" max="12805" width="11.5546875" style="13" bestFit="1" customWidth="1"/>
    <col min="12806" max="13056" width="9.109375" style="13"/>
    <col min="13057" max="13057" width="59.109375" style="13" bestFit="1" customWidth="1"/>
    <col min="13058" max="13058" width="28.44140625" style="13" bestFit="1" customWidth="1"/>
    <col min="13059" max="13059" width="7.33203125" style="13" bestFit="1" customWidth="1"/>
    <col min="13060" max="13060" width="8" style="13" bestFit="1" customWidth="1"/>
    <col min="13061" max="13061" width="11.5546875" style="13" bestFit="1" customWidth="1"/>
    <col min="13062" max="13312" width="9.109375" style="13"/>
    <col min="13313" max="13313" width="59.109375" style="13" bestFit="1" customWidth="1"/>
    <col min="13314" max="13314" width="28.44140625" style="13" bestFit="1" customWidth="1"/>
    <col min="13315" max="13315" width="7.33203125" style="13" bestFit="1" customWidth="1"/>
    <col min="13316" max="13316" width="8" style="13" bestFit="1" customWidth="1"/>
    <col min="13317" max="13317" width="11.5546875" style="13" bestFit="1" customWidth="1"/>
    <col min="13318" max="13568" width="9.109375" style="13"/>
    <col min="13569" max="13569" width="59.109375" style="13" bestFit="1" customWidth="1"/>
    <col min="13570" max="13570" width="28.44140625" style="13" bestFit="1" customWidth="1"/>
    <col min="13571" max="13571" width="7.33203125" style="13" bestFit="1" customWidth="1"/>
    <col min="13572" max="13572" width="8" style="13" bestFit="1" customWidth="1"/>
    <col min="13573" max="13573" width="11.5546875" style="13" bestFit="1" customWidth="1"/>
    <col min="13574" max="13824" width="9.109375" style="13"/>
    <col min="13825" max="13825" width="59.109375" style="13" bestFit="1" customWidth="1"/>
    <col min="13826" max="13826" width="28.44140625" style="13" bestFit="1" customWidth="1"/>
    <col min="13827" max="13827" width="7.33203125" style="13" bestFit="1" customWidth="1"/>
    <col min="13828" max="13828" width="8" style="13" bestFit="1" customWidth="1"/>
    <col min="13829" max="13829" width="11.5546875" style="13" bestFit="1" customWidth="1"/>
    <col min="13830" max="14080" width="9.109375" style="13"/>
    <col min="14081" max="14081" width="59.109375" style="13" bestFit="1" customWidth="1"/>
    <col min="14082" max="14082" width="28.44140625" style="13" bestFit="1" customWidth="1"/>
    <col min="14083" max="14083" width="7.33203125" style="13" bestFit="1" customWidth="1"/>
    <col min="14084" max="14084" width="8" style="13" bestFit="1" customWidth="1"/>
    <col min="14085" max="14085" width="11.5546875" style="13" bestFit="1" customWidth="1"/>
    <col min="14086" max="14336" width="9.109375" style="13"/>
    <col min="14337" max="14337" width="59.109375" style="13" bestFit="1" customWidth="1"/>
    <col min="14338" max="14338" width="28.44140625" style="13" bestFit="1" customWidth="1"/>
    <col min="14339" max="14339" width="7.33203125" style="13" bestFit="1" customWidth="1"/>
    <col min="14340" max="14340" width="8" style="13" bestFit="1" customWidth="1"/>
    <col min="14341" max="14341" width="11.5546875" style="13" bestFit="1" customWidth="1"/>
    <col min="14342" max="14592" width="9.109375" style="13"/>
    <col min="14593" max="14593" width="59.109375" style="13" bestFit="1" customWidth="1"/>
    <col min="14594" max="14594" width="28.44140625" style="13" bestFit="1" customWidth="1"/>
    <col min="14595" max="14595" width="7.33203125" style="13" bestFit="1" customWidth="1"/>
    <col min="14596" max="14596" width="8" style="13" bestFit="1" customWidth="1"/>
    <col min="14597" max="14597" width="11.5546875" style="13" bestFit="1" customWidth="1"/>
    <col min="14598" max="14848" width="9.109375" style="13"/>
    <col min="14849" max="14849" width="59.109375" style="13" bestFit="1" customWidth="1"/>
    <col min="14850" max="14850" width="28.44140625" style="13" bestFit="1" customWidth="1"/>
    <col min="14851" max="14851" width="7.33203125" style="13" bestFit="1" customWidth="1"/>
    <col min="14852" max="14852" width="8" style="13" bestFit="1" customWidth="1"/>
    <col min="14853" max="14853" width="11.5546875" style="13" bestFit="1" customWidth="1"/>
    <col min="14854" max="15104" width="9.109375" style="13"/>
    <col min="15105" max="15105" width="59.109375" style="13" bestFit="1" customWidth="1"/>
    <col min="15106" max="15106" width="28.44140625" style="13" bestFit="1" customWidth="1"/>
    <col min="15107" max="15107" width="7.33203125" style="13" bestFit="1" customWidth="1"/>
    <col min="15108" max="15108" width="8" style="13" bestFit="1" customWidth="1"/>
    <col min="15109" max="15109" width="11.5546875" style="13" bestFit="1" customWidth="1"/>
    <col min="15110" max="15360" width="9.109375" style="13"/>
    <col min="15361" max="15361" width="59.109375" style="13" bestFit="1" customWidth="1"/>
    <col min="15362" max="15362" width="28.44140625" style="13" bestFit="1" customWidth="1"/>
    <col min="15363" max="15363" width="7.33203125" style="13" bestFit="1" customWidth="1"/>
    <col min="15364" max="15364" width="8" style="13" bestFit="1" customWidth="1"/>
    <col min="15365" max="15365" width="11.5546875" style="13" bestFit="1" customWidth="1"/>
    <col min="15366" max="15616" width="9.109375" style="13"/>
    <col min="15617" max="15617" width="59.109375" style="13" bestFit="1" customWidth="1"/>
    <col min="15618" max="15618" width="28.44140625" style="13" bestFit="1" customWidth="1"/>
    <col min="15619" max="15619" width="7.33203125" style="13" bestFit="1" customWidth="1"/>
    <col min="15620" max="15620" width="8" style="13" bestFit="1" customWidth="1"/>
    <col min="15621" max="15621" width="11.5546875" style="13" bestFit="1" customWidth="1"/>
    <col min="15622" max="15872" width="9.109375" style="13"/>
    <col min="15873" max="15873" width="59.109375" style="13" bestFit="1" customWidth="1"/>
    <col min="15874" max="15874" width="28.44140625" style="13" bestFit="1" customWidth="1"/>
    <col min="15875" max="15875" width="7.33203125" style="13" bestFit="1" customWidth="1"/>
    <col min="15876" max="15876" width="8" style="13" bestFit="1" customWidth="1"/>
    <col min="15877" max="15877" width="11.5546875" style="13" bestFit="1" customWidth="1"/>
    <col min="15878" max="16128" width="9.109375" style="13"/>
    <col min="16129" max="16129" width="59.109375" style="13" bestFit="1" customWidth="1"/>
    <col min="16130" max="16130" width="28.44140625" style="13" bestFit="1" customWidth="1"/>
    <col min="16131" max="16131" width="7.33203125" style="13" bestFit="1" customWidth="1"/>
    <col min="16132" max="16132" width="8" style="13" bestFit="1" customWidth="1"/>
    <col min="16133" max="16133" width="11.5546875" style="13" bestFit="1" customWidth="1"/>
    <col min="16134" max="16384" width="9.109375" style="13"/>
  </cols>
  <sheetData>
    <row r="1" spans="1:5">
      <c r="A1" s="13" t="s">
        <v>2288</v>
      </c>
    </row>
    <row r="2" spans="1:5">
      <c r="A2" s="13" t="s">
        <v>1854</v>
      </c>
      <c r="B2" s="13" t="s">
        <v>1855</v>
      </c>
      <c r="C2" s="13" t="s">
        <v>1856</v>
      </c>
      <c r="D2" s="13" t="s">
        <v>1857</v>
      </c>
      <c r="E2" s="13" t="s">
        <v>1858</v>
      </c>
    </row>
    <row r="3" spans="1:5">
      <c r="A3" s="13" t="s">
        <v>1859</v>
      </c>
      <c r="B3" s="13" t="s">
        <v>1860</v>
      </c>
      <c r="C3" s="13">
        <v>1</v>
      </c>
      <c r="D3" s="13">
        <v>60.453299999999999</v>
      </c>
      <c r="E3" s="13">
        <v>-8.1199999999999994E-2</v>
      </c>
    </row>
    <row r="4" spans="1:5">
      <c r="A4" s="13" t="s">
        <v>1861</v>
      </c>
      <c r="B4" s="13" t="s">
        <v>1862</v>
      </c>
      <c r="C4" s="13">
        <v>1</v>
      </c>
      <c r="D4" s="13">
        <v>54.465800000000002</v>
      </c>
      <c r="E4" s="13">
        <v>1.0200000000000001E-2</v>
      </c>
    </row>
    <row r="5" spans="1:5">
      <c r="A5" s="13" t="s">
        <v>1863</v>
      </c>
      <c r="B5" s="13" t="s">
        <v>1864</v>
      </c>
      <c r="C5" s="13">
        <v>100</v>
      </c>
      <c r="D5" s="13">
        <v>23.458200000000001</v>
      </c>
      <c r="E5" s="13">
        <v>6.1899999999999997E-2</v>
      </c>
    </row>
    <row r="6" spans="1:5">
      <c r="A6" s="13" t="s">
        <v>1865</v>
      </c>
      <c r="B6" s="13" t="s">
        <v>1866</v>
      </c>
      <c r="C6" s="14">
        <v>1</v>
      </c>
      <c r="D6" s="13">
        <v>28.450399999999998</v>
      </c>
      <c r="E6" s="13">
        <v>-1.2200000000000001E-2</v>
      </c>
    </row>
    <row r="7" spans="1:5">
      <c r="A7" s="13" t="s">
        <v>1867</v>
      </c>
      <c r="B7" s="13" t="s">
        <v>1868</v>
      </c>
      <c r="C7" s="13">
        <v>1</v>
      </c>
      <c r="D7" s="13">
        <v>51.389099999999999</v>
      </c>
      <c r="E7" s="13">
        <v>0.1041</v>
      </c>
    </row>
    <row r="8" spans="1:5">
      <c r="A8" s="13" t="s">
        <v>1869</v>
      </c>
      <c r="B8" s="13" t="s">
        <v>1870</v>
      </c>
      <c r="C8" s="13">
        <v>1</v>
      </c>
      <c r="D8" s="13">
        <v>18.567799999999998</v>
      </c>
      <c r="E8" s="13">
        <v>3.0999999999999999E-3</v>
      </c>
    </row>
    <row r="9" spans="1:5">
      <c r="A9" s="13" t="s">
        <v>1871</v>
      </c>
      <c r="B9" s="13" t="s">
        <v>1872</v>
      </c>
      <c r="C9" s="13">
        <v>100</v>
      </c>
      <c r="D9" s="13">
        <v>25.387799999999999</v>
      </c>
      <c r="E9" s="13">
        <v>4.1599999999999998E-2</v>
      </c>
    </row>
    <row r="10" spans="1:5">
      <c r="A10" s="13" t="s">
        <v>1873</v>
      </c>
      <c r="B10" s="13" t="s">
        <v>1874</v>
      </c>
      <c r="C10" s="14">
        <v>1000</v>
      </c>
      <c r="D10" s="13">
        <v>68.652699999999996</v>
      </c>
      <c r="E10" s="13">
        <v>-0.45850000000000002</v>
      </c>
    </row>
    <row r="11" spans="1:5">
      <c r="A11" s="13" t="s">
        <v>1875</v>
      </c>
      <c r="B11" s="13" t="s">
        <v>1876</v>
      </c>
      <c r="C11" s="14">
        <v>10000</v>
      </c>
      <c r="D11" s="13">
        <v>38.583199999999998</v>
      </c>
      <c r="E11" s="13">
        <v>8.0000000000000004E-4</v>
      </c>
    </row>
    <row r="12" spans="1:5">
      <c r="A12" s="13" t="s">
        <v>1877</v>
      </c>
      <c r="B12" s="13" t="s">
        <v>1878</v>
      </c>
      <c r="C12" s="13">
        <v>1</v>
      </c>
      <c r="D12" s="13">
        <v>11.857100000000001</v>
      </c>
      <c r="E12" s="13">
        <v>2.3E-3</v>
      </c>
    </row>
    <row r="13" spans="1:5">
      <c r="A13" s="13" t="s">
        <v>1879</v>
      </c>
      <c r="B13" s="13" t="s">
        <v>1880</v>
      </c>
      <c r="C13" s="13">
        <v>1</v>
      </c>
      <c r="D13" s="13">
        <v>34.223599999999998</v>
      </c>
      <c r="E13" s="13">
        <v>-5.9400000000000001E-2</v>
      </c>
    </row>
    <row r="14" spans="1:5">
      <c r="A14" s="13" t="s">
        <v>1881</v>
      </c>
      <c r="B14" s="13" t="s">
        <v>1882</v>
      </c>
      <c r="C14" s="13">
        <v>1</v>
      </c>
      <c r="D14" s="13">
        <v>13.4748</v>
      </c>
      <c r="E14" s="13">
        <v>2.64E-2</v>
      </c>
    </row>
    <row r="15" spans="1:5">
      <c r="A15" s="13" t="s">
        <v>1883</v>
      </c>
      <c r="B15" s="13" t="s">
        <v>1884</v>
      </c>
      <c r="C15" s="13">
        <v>1</v>
      </c>
      <c r="D15" s="13">
        <v>25.212199999999999</v>
      </c>
      <c r="E15" s="13">
        <v>4.7000000000000002E-3</v>
      </c>
    </row>
    <row r="16" spans="1:5">
      <c r="A16" s="13" t="s">
        <v>1885</v>
      </c>
      <c r="B16" s="13" t="s">
        <v>1886</v>
      </c>
      <c r="C16" s="13">
        <v>1</v>
      </c>
      <c r="D16" s="13">
        <v>92.591899999999995</v>
      </c>
      <c r="E16" s="13">
        <v>1.7399999999999999E-2</v>
      </c>
    </row>
    <row r="17" spans="1:5">
      <c r="A17" s="13" t="s">
        <v>1887</v>
      </c>
      <c r="B17" s="13" t="s">
        <v>1888</v>
      </c>
      <c r="C17" s="13">
        <v>1</v>
      </c>
      <c r="D17" s="13">
        <v>100.2704</v>
      </c>
      <c r="E17" s="13">
        <v>-0.14169999999999999</v>
      </c>
    </row>
    <row r="18" spans="1:5">
      <c r="A18" s="13" t="s">
        <v>1889</v>
      </c>
      <c r="B18" s="13" t="s">
        <v>1890</v>
      </c>
      <c r="C18" s="13">
        <v>10</v>
      </c>
      <c r="D18" s="13">
        <v>19.584299999999999</v>
      </c>
      <c r="E18" s="13">
        <v>0.21199999999999999</v>
      </c>
    </row>
    <row r="19" spans="1:5">
      <c r="A19" s="13" t="s">
        <v>1891</v>
      </c>
      <c r="B19" s="13" t="s">
        <v>1892</v>
      </c>
      <c r="C19" s="13">
        <v>10</v>
      </c>
      <c r="D19" s="13">
        <v>11.1419</v>
      </c>
      <c r="E19" s="13">
        <v>-1.9699999999999999E-2</v>
      </c>
    </row>
    <row r="20" spans="1:5">
      <c r="A20" s="13" t="s">
        <v>1893</v>
      </c>
      <c r="B20" s="13" t="s">
        <v>1894</v>
      </c>
      <c r="C20" s="14">
        <v>10000</v>
      </c>
      <c r="D20" s="13">
        <v>58.613599999999998</v>
      </c>
      <c r="E20" s="13">
        <v>3.5999999999999999E-3</v>
      </c>
    </row>
    <row r="21" spans="1:5">
      <c r="A21" s="13" t="s">
        <v>1895</v>
      </c>
      <c r="B21" s="13" t="s">
        <v>1896</v>
      </c>
      <c r="C21" s="13">
        <v>100</v>
      </c>
      <c r="D21" s="13">
        <v>20.572800000000001</v>
      </c>
      <c r="E21" s="13">
        <v>5.8599999999999999E-2</v>
      </c>
    </row>
    <row r="22" spans="1:5">
      <c r="A22" s="13" t="s">
        <v>1897</v>
      </c>
      <c r="B22" s="13" t="s">
        <v>1898</v>
      </c>
      <c r="C22" s="13">
        <v>1</v>
      </c>
      <c r="D22" s="13">
        <v>68.222700000000003</v>
      </c>
      <c r="E22" s="13">
        <v>6.8000000000000005E-2</v>
      </c>
    </row>
    <row r="23" spans="1:5">
      <c r="A23" s="13" t="s">
        <v>1899</v>
      </c>
      <c r="B23" s="13" t="s">
        <v>1900</v>
      </c>
      <c r="C23" s="13">
        <v>1</v>
      </c>
      <c r="D23" s="13">
        <v>25.4373</v>
      </c>
      <c r="E23" s="13">
        <v>4.7000000000000002E-3</v>
      </c>
    </row>
    <row r="24" spans="1:5">
      <c r="A24" s="13" t="s">
        <v>1901</v>
      </c>
      <c r="B24" s="13" t="s">
        <v>1902</v>
      </c>
      <c r="C24" s="13">
        <v>10</v>
      </c>
      <c r="D24" s="13">
        <v>10.3443</v>
      </c>
      <c r="E24" s="13">
        <v>1.9E-3</v>
      </c>
    </row>
    <row r="25" spans="1:5">
      <c r="A25" s="13" t="s">
        <v>1903</v>
      </c>
      <c r="B25" s="13" t="s">
        <v>1904</v>
      </c>
      <c r="C25" s="13">
        <v>1</v>
      </c>
      <c r="D25" s="13">
        <v>12.7477</v>
      </c>
      <c r="E25" s="13">
        <v>-3.6700000000000003E-2</v>
      </c>
    </row>
    <row r="26" spans="1:5">
      <c r="A26" s="13" t="s">
        <v>1905</v>
      </c>
      <c r="B26" s="13" t="s">
        <v>1906</v>
      </c>
      <c r="C26" s="13">
        <v>10</v>
      </c>
      <c r="D26" s="13">
        <v>52.339300000000001</v>
      </c>
      <c r="E26" s="13">
        <v>0.1137</v>
      </c>
    </row>
    <row r="27" spans="1:5">
      <c r="A27" s="13" t="s">
        <v>1907</v>
      </c>
      <c r="B27" s="13" t="s">
        <v>1908</v>
      </c>
      <c r="C27" s="13">
        <v>1</v>
      </c>
      <c r="D27" s="13">
        <v>55.564399999999999</v>
      </c>
      <c r="E27" s="13">
        <v>-4.0500000000000001E-2</v>
      </c>
    </row>
    <row r="28" spans="1:5">
      <c r="A28" s="13" t="s">
        <v>1909</v>
      </c>
      <c r="B28" s="13" t="s">
        <v>1910</v>
      </c>
      <c r="C28" s="14">
        <v>1</v>
      </c>
      <c r="D28" s="13">
        <v>26.454799999999999</v>
      </c>
      <c r="E28" s="13">
        <v>4.8999999999999998E-3</v>
      </c>
    </row>
    <row r="29" spans="1:5">
      <c r="A29" s="13" t="s">
        <v>1911</v>
      </c>
      <c r="B29" s="13" t="s">
        <v>1912</v>
      </c>
      <c r="C29" s="14">
        <v>10</v>
      </c>
      <c r="D29" s="13">
        <v>86.451300000000003</v>
      </c>
      <c r="E29" s="13">
        <v>1.95E-2</v>
      </c>
    </row>
    <row r="30" spans="1:5">
      <c r="A30" s="13" t="s">
        <v>1913</v>
      </c>
      <c r="B30" s="13" t="s">
        <v>1914</v>
      </c>
      <c r="C30" s="13">
        <v>1</v>
      </c>
      <c r="D30" s="13">
        <v>23.231000000000002</v>
      </c>
      <c r="E30" s="13">
        <v>-8.5199999999999998E-2</v>
      </c>
    </row>
    <row r="31" spans="1:5">
      <c r="A31" s="13" t="s">
        <v>1915</v>
      </c>
      <c r="B31" s="13" t="s">
        <v>1916</v>
      </c>
      <c r="C31" s="13">
        <v>1</v>
      </c>
      <c r="D31" s="13">
        <v>20.175999999999998</v>
      </c>
      <c r="E31" s="13">
        <v>-4.2099999999999999E-2</v>
      </c>
    </row>
    <row r="32" spans="1:5">
      <c r="A32" s="13" t="s">
        <v>1917</v>
      </c>
      <c r="B32" s="13" t="s">
        <v>1918</v>
      </c>
      <c r="C32" s="13">
        <v>1</v>
      </c>
      <c r="D32" s="13">
        <v>122.8593</v>
      </c>
      <c r="E32" s="13">
        <v>0.1416</v>
      </c>
    </row>
    <row r="33" spans="1:5">
      <c r="A33" s="13" t="s">
        <v>1919</v>
      </c>
      <c r="B33" s="13" t="s">
        <v>1920</v>
      </c>
      <c r="C33" s="13">
        <v>100</v>
      </c>
      <c r="D33" s="13">
        <v>85.542000000000002</v>
      </c>
      <c r="E33" s="13">
        <v>-0.1721</v>
      </c>
    </row>
    <row r="34" spans="1:5">
      <c r="A34" s="13" t="s">
        <v>1921</v>
      </c>
      <c r="B34" s="13" t="s">
        <v>1922</v>
      </c>
      <c r="C34" s="13">
        <v>1</v>
      </c>
      <c r="D34" s="13">
        <v>68.713800000000006</v>
      </c>
      <c r="E34" s="13">
        <v>-0.1046</v>
      </c>
    </row>
    <row r="35" spans="1:5">
      <c r="A35" s="13" t="s">
        <v>1923</v>
      </c>
      <c r="B35" s="13" t="s">
        <v>1924</v>
      </c>
      <c r="C35" s="13">
        <v>10</v>
      </c>
      <c r="D35" s="13">
        <v>84.497900000000001</v>
      </c>
      <c r="E35" s="13">
        <v>1.5900000000000001E-2</v>
      </c>
    </row>
    <row r="36" spans="1:5">
      <c r="A36" s="13" t="s">
        <v>1925</v>
      </c>
      <c r="B36" s="13" t="s">
        <v>1926</v>
      </c>
      <c r="C36" s="13">
        <v>10</v>
      </c>
      <c r="D36" s="13">
        <v>25.431999999999999</v>
      </c>
      <c r="E36" s="13">
        <v>-2.9100000000000001E-2</v>
      </c>
    </row>
    <row r="37" spans="1:5">
      <c r="A37" s="13" t="s">
        <v>1927</v>
      </c>
      <c r="B37" s="13" t="s">
        <v>1928</v>
      </c>
      <c r="C37" s="13">
        <v>10</v>
      </c>
      <c r="D37" s="13">
        <v>28.8184</v>
      </c>
      <c r="E37" s="13">
        <v>-3.1699999999999999E-2</v>
      </c>
    </row>
    <row r="38" spans="1:5">
      <c r="A38" s="13" t="s">
        <v>1929</v>
      </c>
      <c r="B38" s="13" t="s">
        <v>1930</v>
      </c>
      <c r="C38" s="14">
        <v>10000</v>
      </c>
      <c r="D38" s="13">
        <v>73.543999999999997</v>
      </c>
      <c r="E38" s="13">
        <v>5.5100000000000003E-2</v>
      </c>
    </row>
    <row r="39" spans="1:5">
      <c r="A39" s="13" t="s">
        <v>1931</v>
      </c>
      <c r="B39" s="13" t="s">
        <v>1932</v>
      </c>
      <c r="C39" s="13">
        <v>10</v>
      </c>
      <c r="D39" s="13">
        <v>23.534500000000001</v>
      </c>
      <c r="E39" s="13">
        <v>-6.3500000000000001E-2</v>
      </c>
    </row>
    <row r="40" spans="1:5">
      <c r="A40" s="13" t="s">
        <v>1933</v>
      </c>
      <c r="B40" s="13" t="s">
        <v>1934</v>
      </c>
      <c r="C40" s="13">
        <v>1</v>
      </c>
      <c r="D40" s="13">
        <v>116.9251</v>
      </c>
      <c r="E40" s="13">
        <v>-0.13539999999999999</v>
      </c>
    </row>
    <row r="41" spans="1:5">
      <c r="A41" s="13" t="s">
        <v>1935</v>
      </c>
      <c r="B41" s="13" t="s">
        <v>1936</v>
      </c>
      <c r="C41" s="13">
        <v>10</v>
      </c>
      <c r="D41" s="13">
        <v>39.776600000000002</v>
      </c>
      <c r="E41" s="13">
        <v>7.0599999999999996E-2</v>
      </c>
    </row>
    <row r="42" spans="1:5">
      <c r="A42" s="13" t="s">
        <v>1937</v>
      </c>
      <c r="B42" s="13" t="s">
        <v>1938</v>
      </c>
      <c r="C42" s="13">
        <v>10</v>
      </c>
      <c r="D42" s="13">
        <v>87.757300000000001</v>
      </c>
      <c r="E42" s="13">
        <v>0.2087</v>
      </c>
    </row>
    <row r="43" spans="1:5">
      <c r="A43" s="13" t="s">
        <v>1939</v>
      </c>
      <c r="B43" s="13" t="s">
        <v>1940</v>
      </c>
      <c r="C43" s="13">
        <v>1</v>
      </c>
      <c r="D43" s="13">
        <v>102.27760000000001</v>
      </c>
      <c r="E43" s="13">
        <v>-0.46879999999999999</v>
      </c>
    </row>
    <row r="44" spans="1:5">
      <c r="A44" s="13" t="s">
        <v>1941</v>
      </c>
      <c r="B44" s="13" t="s">
        <v>1942</v>
      </c>
      <c r="C44" s="13">
        <v>10</v>
      </c>
      <c r="D44" s="13">
        <v>48.872799999999998</v>
      </c>
      <c r="E44" s="13">
        <v>-9.7799999999999998E-2</v>
      </c>
    </row>
    <row r="45" spans="1:5">
      <c r="A45" s="13" t="s">
        <v>1943</v>
      </c>
      <c r="B45" s="13" t="s">
        <v>1944</v>
      </c>
      <c r="C45" s="13">
        <v>100</v>
      </c>
      <c r="D45" s="13">
        <v>61.016100000000002</v>
      </c>
      <c r="E45" s="13">
        <v>-0.16589999999999999</v>
      </c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24322F-FD90-4039-BE21-172CBC4FBD78}">
  <sheetPr>
    <tabColor theme="4" tint="-0.499984740745262"/>
  </sheetPr>
  <dimension ref="A1:F12"/>
  <sheetViews>
    <sheetView showGridLines="0" zoomScaleNormal="100" workbookViewId="0"/>
  </sheetViews>
  <sheetFormatPr defaultColWidth="8.88671875" defaultRowHeight="13.2"/>
  <cols>
    <col min="1" max="1" width="4.6640625" style="7" customWidth="1"/>
    <col min="2" max="2" width="77.5546875" style="4" customWidth="1"/>
    <col min="3" max="3" width="19.44140625" style="4" customWidth="1"/>
    <col min="4" max="16384" width="8.88671875" style="4"/>
  </cols>
  <sheetData>
    <row r="1" spans="1:6">
      <c r="A1"/>
    </row>
    <row r="2" spans="1:6">
      <c r="B2"/>
    </row>
    <row r="3" spans="1:6">
      <c r="E3" s="8"/>
      <c r="F3" s="9"/>
    </row>
    <row r="4" spans="1:6">
      <c r="E4" s="8"/>
      <c r="F4" s="9"/>
    </row>
    <row r="9" spans="1:6">
      <c r="A9" s="10"/>
      <c r="B9" s="11"/>
      <c r="C9" s="3"/>
    </row>
    <row r="10" spans="1:6">
      <c r="A10" s="10"/>
      <c r="B10" s="11"/>
      <c r="C10" s="3"/>
    </row>
    <row r="11" spans="1:6">
      <c r="A11" s="10"/>
      <c r="B11" s="11"/>
      <c r="C11" s="3"/>
    </row>
    <row r="12" spans="1:6">
      <c r="A12" s="10"/>
      <c r="B12" s="12"/>
      <c r="C12" s="3"/>
    </row>
  </sheetData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11133E-0E83-47BE-8115-A00BFEF35F72}">
  <sheetPr>
    <tabColor theme="4" tint="-0.499984740745262"/>
  </sheetPr>
  <dimension ref="A1:H42"/>
  <sheetViews>
    <sheetView showGridLines="0" zoomScale="115" zoomScaleNormal="115" zoomScaleSheetLayoutView="100" workbookViewId="0">
      <pane ySplit="2" topLeftCell="A3" activePane="bottomLeft" state="frozen"/>
      <selection pane="bottomLeft" activeCell="O17" sqref="O17"/>
    </sheetView>
  </sheetViews>
  <sheetFormatPr defaultColWidth="9.109375" defaultRowHeight="13.2"/>
  <cols>
    <col min="1" max="1" width="41.88671875" style="15" customWidth="1"/>
    <col min="2" max="2" width="30.44140625" style="15" customWidth="1"/>
    <col min="3" max="3" width="1.5546875" style="15" customWidth="1"/>
    <col min="4" max="16384" width="9.109375" style="15"/>
  </cols>
  <sheetData>
    <row r="1" spans="1:8" ht="32.25" customHeight="1"/>
    <row r="2" spans="1:8" ht="33.75" customHeight="1">
      <c r="A2"/>
    </row>
    <row r="3" spans="1:8" ht="21" customHeight="1"/>
    <row r="4" spans="1:8">
      <c r="H4"/>
    </row>
    <row r="5" spans="1:8" ht="17.25" customHeight="1"/>
    <row r="7" spans="1:8" ht="30" customHeight="1"/>
    <row r="9" spans="1:8" ht="17.25" customHeight="1"/>
    <row r="21" ht="31.5" customHeight="1"/>
    <row r="26" ht="29.25" customHeight="1"/>
    <row r="27" ht="30.75" customHeight="1"/>
    <row r="28" ht="30.75" customHeight="1"/>
    <row r="30" ht="43.5" customHeight="1"/>
    <row r="31" ht="42" customHeight="1"/>
    <row r="33" spans="1:7" ht="29.25" customHeight="1"/>
    <row r="36" spans="1:7" ht="12.75" customHeight="1"/>
    <row r="39" spans="1:7">
      <c r="G39" s="15" t="s">
        <v>2122</v>
      </c>
    </row>
    <row r="40" spans="1:7">
      <c r="A40" s="16"/>
      <c r="B40" s="16"/>
    </row>
    <row r="41" spans="1:7" ht="15" customHeight="1">
      <c r="A41" s="17"/>
      <c r="B41" s="16"/>
    </row>
    <row r="42" spans="1:7">
      <c r="A42" s="16"/>
      <c r="B42" s="16"/>
    </row>
  </sheetData>
  <sheetProtection formatCells="0" formatColumns="0" formatRows="0" insertColumns="0" insertRows="0" insertHyperlinks="0" deleteColumns="0" deleteRows="0" sort="0" autoFilter="0" pivotTables="0"/>
  <pageMargins left="0.75" right="0.75" top="1" bottom="1" header="0.5" footer="0.5"/>
  <pageSetup paperSize="9" orientation="portrait" horizontalDpi="4294967293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3" tint="0.59999389629810485"/>
    <pageSetUpPr fitToPage="1"/>
  </sheetPr>
  <dimension ref="A1:L143"/>
  <sheetViews>
    <sheetView showGridLines="0" zoomScaleNormal="100" zoomScaleSheetLayoutView="100" workbookViewId="0">
      <pane ySplit="7" topLeftCell="A8" activePane="bottomLeft" state="frozen"/>
      <selection sqref="A1:A3"/>
      <selection pane="bottomLeft" activeCell="A3" sqref="A3"/>
    </sheetView>
  </sheetViews>
  <sheetFormatPr defaultColWidth="9.109375" defaultRowHeight="20.399999999999999"/>
  <cols>
    <col min="1" max="1" width="22.33203125" style="448" customWidth="1"/>
    <col min="2" max="2" width="42.109375" style="456" customWidth="1"/>
    <col min="3" max="3" width="14.6640625" style="445" customWidth="1"/>
    <col min="4" max="4" width="14.5546875" style="445" customWidth="1"/>
    <col min="5" max="5" width="11.88671875" style="445" customWidth="1"/>
    <col min="6" max="6" width="8.6640625" style="445" customWidth="1"/>
    <col min="7" max="7" width="11" style="446" customWidth="1"/>
    <col min="8" max="8" width="11" style="447" customWidth="1"/>
    <col min="9" max="9" width="10.6640625" style="448" customWidth="1"/>
    <col min="10" max="10" width="11.44140625" style="515" customWidth="1"/>
    <col min="11" max="11" width="10.6640625" style="515" customWidth="1"/>
    <col min="12" max="12" width="14.6640625" style="516" customWidth="1"/>
    <col min="13" max="13" width="9.109375" style="450"/>
    <col min="14" max="14" width="14.44140625" style="450" bestFit="1" customWidth="1"/>
    <col min="15" max="15" width="15.44140625" style="450" bestFit="1" customWidth="1"/>
    <col min="16" max="16384" width="9.109375" style="450"/>
  </cols>
  <sheetData>
    <row r="1" spans="1:12" ht="21" thickBot="1">
      <c r="A1" s="443" t="s">
        <v>1344</v>
      </c>
      <c r="B1" s="444">
        <f>'Курсы валют'!D16</f>
        <v>92.591899999999995</v>
      </c>
      <c r="J1" s="776" t="s">
        <v>1813</v>
      </c>
      <c r="K1" s="777"/>
      <c r="L1" s="449">
        <f>SUMPRODUCT(I50:I142,K50:K142)*B1+SUMPRODUCT(I11:I46,K11:K46)</f>
        <v>0</v>
      </c>
    </row>
    <row r="2" spans="1:12" ht="21" thickBot="1">
      <c r="A2" s="443" t="s">
        <v>1812</v>
      </c>
      <c r="B2" s="451">
        <f>ОБЛОЖКА!B18</f>
        <v>0</v>
      </c>
      <c r="J2" s="452"/>
      <c r="K2" s="453" t="s">
        <v>56</v>
      </c>
      <c r="L2" s="449">
        <f>SUMPRODUCT(E11:E142,K11:K142)</f>
        <v>0</v>
      </c>
    </row>
    <row r="3" spans="1:12" ht="21" thickBot="1">
      <c r="A3" s="454"/>
      <c r="B3" s="454"/>
      <c r="C3" s="454"/>
      <c r="D3" s="454"/>
      <c r="E3" s="454"/>
      <c r="F3" s="454"/>
      <c r="G3" s="454"/>
      <c r="H3" s="454"/>
      <c r="I3" s="454"/>
      <c r="J3" s="452"/>
      <c r="K3" s="453" t="s">
        <v>57</v>
      </c>
      <c r="L3" s="449">
        <f>SUMPRODUCT(F11:F142,K11:K142)</f>
        <v>0</v>
      </c>
    </row>
    <row r="4" spans="1:12" ht="0.75" customHeight="1">
      <c r="A4" s="454"/>
      <c r="B4" s="454"/>
      <c r="C4" s="454"/>
      <c r="D4" s="454"/>
      <c r="E4" s="454"/>
      <c r="F4" s="454"/>
      <c r="G4" s="454"/>
      <c r="H4" s="454"/>
      <c r="I4" s="454"/>
      <c r="J4" s="454"/>
      <c r="K4" s="454"/>
      <c r="L4" s="454"/>
    </row>
    <row r="5" spans="1:12" ht="37.200000000000003" thickBot="1">
      <c r="A5" s="455" t="s">
        <v>1949</v>
      </c>
      <c r="C5" s="454"/>
      <c r="D5" s="454"/>
      <c r="E5" s="454"/>
      <c r="F5" s="454"/>
      <c r="G5" s="454"/>
      <c r="H5" s="454"/>
      <c r="I5" s="454"/>
      <c r="J5" s="454"/>
      <c r="K5" s="454"/>
      <c r="L5" s="454"/>
    </row>
    <row r="6" spans="1:12">
      <c r="A6" s="723" t="s">
        <v>1803</v>
      </c>
      <c r="B6" s="724"/>
      <c r="C6" s="765" t="s">
        <v>262</v>
      </c>
      <c r="D6" s="766"/>
      <c r="E6" s="761" t="s">
        <v>2276</v>
      </c>
      <c r="F6" s="761" t="s">
        <v>1804</v>
      </c>
      <c r="G6" s="767" t="s">
        <v>1345</v>
      </c>
      <c r="H6" s="768"/>
      <c r="I6" s="767" t="s">
        <v>1346</v>
      </c>
      <c r="J6" s="780"/>
      <c r="K6" s="778" t="s">
        <v>58</v>
      </c>
      <c r="L6" s="759" t="s">
        <v>261</v>
      </c>
    </row>
    <row r="7" spans="1:12" ht="21" thickBot="1">
      <c r="A7" s="457" t="s">
        <v>64</v>
      </c>
      <c r="B7" s="458" t="s">
        <v>1802</v>
      </c>
      <c r="C7" s="459" t="s">
        <v>67</v>
      </c>
      <c r="D7" s="459" t="s">
        <v>68</v>
      </c>
      <c r="E7" s="762"/>
      <c r="F7" s="762"/>
      <c r="G7" s="458" t="s">
        <v>59</v>
      </c>
      <c r="H7" s="458" t="s">
        <v>60</v>
      </c>
      <c r="I7" s="460" t="s">
        <v>59</v>
      </c>
      <c r="J7" s="461" t="s">
        <v>60</v>
      </c>
      <c r="K7" s="779"/>
      <c r="L7" s="760"/>
    </row>
    <row r="8" spans="1:12" s="213" customFormat="1" ht="21" thickBot="1">
      <c r="A8" s="462" t="s">
        <v>2125</v>
      </c>
      <c r="B8" s="463"/>
      <c r="C8" s="463"/>
      <c r="D8" s="463"/>
      <c r="E8" s="463"/>
      <c r="F8" s="463"/>
      <c r="G8" s="463"/>
      <c r="H8" s="463"/>
      <c r="I8" s="463"/>
      <c r="J8" s="463"/>
      <c r="K8" s="463"/>
      <c r="L8" s="464"/>
    </row>
    <row r="9" spans="1:12" ht="21" thickBot="1">
      <c r="A9" s="465" t="s">
        <v>1811</v>
      </c>
      <c r="B9" s="466"/>
      <c r="C9" s="466"/>
      <c r="D9" s="466"/>
      <c r="E9" s="466"/>
      <c r="F9" s="466"/>
      <c r="G9" s="466"/>
      <c r="H9" s="466"/>
      <c r="I9" s="466"/>
      <c r="J9" s="466"/>
      <c r="K9" s="466"/>
      <c r="L9" s="467"/>
    </row>
    <row r="10" spans="1:12" s="431" customFormat="1" ht="62.25" customHeight="1">
      <c r="A10" s="468" t="s">
        <v>1807</v>
      </c>
      <c r="B10" s="469" t="s">
        <v>1808</v>
      </c>
      <c r="C10" s="722" t="s">
        <v>1822</v>
      </c>
      <c r="D10" s="722"/>
      <c r="E10" s="720"/>
      <c r="F10" s="721"/>
      <c r="G10" s="470"/>
      <c r="H10" s="485"/>
      <c r="I10" s="471"/>
      <c r="J10" s="472"/>
      <c r="K10" s="473" t="s">
        <v>1810</v>
      </c>
      <c r="L10" s="474"/>
    </row>
    <row r="11" spans="1:12" s="431" customFormat="1" ht="12.75" customHeight="1">
      <c r="A11" s="486" t="s">
        <v>1352</v>
      </c>
      <c r="B11" s="717" t="str">
        <f t="shared" ref="B11:B19" si="0">_xlfn.CONCAT(A11," / ",A12)</f>
        <v>MDSA-07HRN8 / MDOA-07HN8</v>
      </c>
      <c r="C11" s="716">
        <v>2.0499999999999998</v>
      </c>
      <c r="D11" s="718">
        <v>2.34</v>
      </c>
      <c r="E11" s="482">
        <v>7.8921000000000005E-2</v>
      </c>
      <c r="F11" s="483">
        <v>10.6</v>
      </c>
      <c r="G11" s="478">
        <v>10700</v>
      </c>
      <c r="H11" s="755">
        <f>G11+G12</f>
        <v>35530</v>
      </c>
      <c r="I11" s="479">
        <f t="shared" ref="I11:I20" si="1">G11*(1-$B$2)</f>
        <v>10700</v>
      </c>
      <c r="J11" s="738">
        <f>I11+I12</f>
        <v>35530</v>
      </c>
      <c r="K11" s="480"/>
      <c r="L11" s="749">
        <v>25700</v>
      </c>
    </row>
    <row r="12" spans="1:12" s="431" customFormat="1" ht="12.75" customHeight="1">
      <c r="A12" s="486" t="s">
        <v>1390</v>
      </c>
      <c r="B12" s="714"/>
      <c r="C12" s="717"/>
      <c r="D12" s="719"/>
      <c r="E12" s="482">
        <v>0.13324175999999999</v>
      </c>
      <c r="F12" s="483">
        <v>25.6</v>
      </c>
      <c r="G12" s="478">
        <v>24830</v>
      </c>
      <c r="H12" s="755"/>
      <c r="I12" s="479">
        <f t="shared" si="1"/>
        <v>24830</v>
      </c>
      <c r="J12" s="738"/>
      <c r="K12" s="484"/>
      <c r="L12" s="750"/>
    </row>
    <row r="13" spans="1:12" s="431" customFormat="1" ht="12.75" customHeight="1">
      <c r="A13" s="486" t="s">
        <v>1353</v>
      </c>
      <c r="B13" s="717" t="str">
        <f t="shared" si="0"/>
        <v>MDSA-09HRN8 / MDOA-09HN8</v>
      </c>
      <c r="C13" s="716">
        <v>2.64</v>
      </c>
      <c r="D13" s="718">
        <v>2.64</v>
      </c>
      <c r="E13" s="482">
        <v>7.8921000000000005E-2</v>
      </c>
      <c r="F13" s="483">
        <v>10.6</v>
      </c>
      <c r="G13" s="478">
        <v>11200</v>
      </c>
      <c r="H13" s="755">
        <f>G13+G14</f>
        <v>37430</v>
      </c>
      <c r="I13" s="479">
        <f t="shared" si="1"/>
        <v>11200</v>
      </c>
      <c r="J13" s="738">
        <f>I13+I14</f>
        <v>37430</v>
      </c>
      <c r="K13" s="480"/>
      <c r="L13" s="749">
        <v>27200</v>
      </c>
    </row>
    <row r="14" spans="1:12" s="431" customFormat="1" ht="12.75" customHeight="1">
      <c r="A14" s="486" t="s">
        <v>1391</v>
      </c>
      <c r="B14" s="714"/>
      <c r="C14" s="717"/>
      <c r="D14" s="719"/>
      <c r="E14" s="482">
        <v>0.13324175999999999</v>
      </c>
      <c r="F14" s="483">
        <v>26</v>
      </c>
      <c r="G14" s="478">
        <v>26230</v>
      </c>
      <c r="H14" s="755"/>
      <c r="I14" s="479">
        <f t="shared" si="1"/>
        <v>26230</v>
      </c>
      <c r="J14" s="738"/>
      <c r="K14" s="484"/>
      <c r="L14" s="750"/>
    </row>
    <row r="15" spans="1:12" s="431" customFormat="1" ht="12.75" customHeight="1">
      <c r="A15" s="486" t="s">
        <v>1354</v>
      </c>
      <c r="B15" s="717" t="str">
        <f t="shared" si="0"/>
        <v>MDSA-12HRN8 / MDOA-12HN8</v>
      </c>
      <c r="C15" s="716">
        <v>3.52</v>
      </c>
      <c r="D15" s="718">
        <v>3.52</v>
      </c>
      <c r="E15" s="482">
        <v>9.3515624999999991E-2</v>
      </c>
      <c r="F15" s="483">
        <v>11.5</v>
      </c>
      <c r="G15" s="478">
        <v>15200</v>
      </c>
      <c r="H15" s="755">
        <f>G15+G16</f>
        <v>46170</v>
      </c>
      <c r="I15" s="479">
        <f t="shared" si="1"/>
        <v>15200</v>
      </c>
      <c r="J15" s="738">
        <f>I15+I16</f>
        <v>46170</v>
      </c>
      <c r="K15" s="480"/>
      <c r="L15" s="749">
        <v>33500</v>
      </c>
    </row>
    <row r="16" spans="1:12" s="431" customFormat="1" ht="12.75" customHeight="1">
      <c r="A16" s="486" t="s">
        <v>1392</v>
      </c>
      <c r="B16" s="714"/>
      <c r="C16" s="717"/>
      <c r="D16" s="719"/>
      <c r="E16" s="482">
        <v>0.13324175999999999</v>
      </c>
      <c r="F16" s="483">
        <v>27.7</v>
      </c>
      <c r="G16" s="478">
        <v>30970</v>
      </c>
      <c r="H16" s="755"/>
      <c r="I16" s="479">
        <f t="shared" si="1"/>
        <v>30970</v>
      </c>
      <c r="J16" s="738"/>
      <c r="K16" s="484"/>
      <c r="L16" s="750"/>
    </row>
    <row r="17" spans="1:12" s="431" customFormat="1" ht="12.75" customHeight="1">
      <c r="A17" s="486" t="s">
        <v>1355</v>
      </c>
      <c r="B17" s="717" t="str">
        <f t="shared" si="0"/>
        <v>MDSA-18HRN8 / MDOA-18HN8</v>
      </c>
      <c r="C17" s="716">
        <v>5.28</v>
      </c>
      <c r="D17" s="718">
        <v>5.57</v>
      </c>
      <c r="E17" s="482">
        <v>0.12908362500000001</v>
      </c>
      <c r="F17" s="483">
        <v>15.5</v>
      </c>
      <c r="G17" s="478">
        <v>22100</v>
      </c>
      <c r="H17" s="755">
        <f>G17+G18</f>
        <v>73440</v>
      </c>
      <c r="I17" s="479">
        <f t="shared" si="1"/>
        <v>22100</v>
      </c>
      <c r="J17" s="738">
        <f>I17+I18</f>
        <v>73440</v>
      </c>
      <c r="K17" s="480"/>
      <c r="L17" s="734">
        <v>53300</v>
      </c>
    </row>
    <row r="18" spans="1:12" s="431" customFormat="1" ht="12.75" customHeight="1">
      <c r="A18" s="486" t="s">
        <v>1393</v>
      </c>
      <c r="B18" s="714"/>
      <c r="C18" s="717"/>
      <c r="D18" s="719"/>
      <c r="E18" s="482">
        <v>0.18234059</v>
      </c>
      <c r="F18" s="483">
        <v>37</v>
      </c>
      <c r="G18" s="478">
        <v>51340</v>
      </c>
      <c r="H18" s="755"/>
      <c r="I18" s="479">
        <f t="shared" si="1"/>
        <v>51340</v>
      </c>
      <c r="J18" s="738"/>
      <c r="K18" s="484"/>
      <c r="L18" s="736"/>
    </row>
    <row r="19" spans="1:12" s="431" customFormat="1" ht="12.75" customHeight="1">
      <c r="A19" s="486" t="s">
        <v>1356</v>
      </c>
      <c r="B19" s="717" t="str">
        <f t="shared" si="0"/>
        <v>MDSA-24HRN8 / MDOA-24HN8</v>
      </c>
      <c r="C19" s="716">
        <v>7.03</v>
      </c>
      <c r="D19" s="718">
        <v>7.33</v>
      </c>
      <c r="E19" s="482">
        <v>0.15098737500000001</v>
      </c>
      <c r="F19" s="483">
        <v>18.7</v>
      </c>
      <c r="G19" s="478">
        <v>29500</v>
      </c>
      <c r="H19" s="755">
        <f>G19+G20</f>
        <v>98800</v>
      </c>
      <c r="I19" s="479">
        <f t="shared" si="1"/>
        <v>29500</v>
      </c>
      <c r="J19" s="738">
        <f>I19+I20</f>
        <v>98800</v>
      </c>
      <c r="K19" s="480"/>
      <c r="L19" s="734">
        <v>71700</v>
      </c>
    </row>
    <row r="20" spans="1:12" s="431" customFormat="1" ht="13.5" customHeight="1" thickBot="1">
      <c r="A20" s="486" t="s">
        <v>1394</v>
      </c>
      <c r="B20" s="714"/>
      <c r="C20" s="717"/>
      <c r="D20" s="719"/>
      <c r="E20" s="482">
        <v>0.29304740000000001</v>
      </c>
      <c r="F20" s="483">
        <v>50.9</v>
      </c>
      <c r="G20" s="478">
        <v>69300</v>
      </c>
      <c r="H20" s="755"/>
      <c r="I20" s="479">
        <f t="shared" si="1"/>
        <v>69300</v>
      </c>
      <c r="J20" s="738"/>
      <c r="K20" s="484"/>
      <c r="L20" s="735"/>
    </row>
    <row r="21" spans="1:12" ht="21" thickBot="1">
      <c r="A21" s="465" t="s">
        <v>1814</v>
      </c>
      <c r="B21" s="466"/>
      <c r="C21" s="466"/>
      <c r="D21" s="466"/>
      <c r="E21" s="466"/>
      <c r="F21" s="466"/>
      <c r="G21" s="466"/>
      <c r="H21" s="466"/>
      <c r="I21" s="466"/>
      <c r="J21" s="466"/>
      <c r="K21" s="466"/>
      <c r="L21" s="467"/>
    </row>
    <row r="22" spans="1:12" s="431" customFormat="1" ht="60.75" customHeight="1">
      <c r="A22" s="468" t="s">
        <v>1816</v>
      </c>
      <c r="B22" s="469" t="s">
        <v>1815</v>
      </c>
      <c r="C22" s="722" t="s">
        <v>1821</v>
      </c>
      <c r="D22" s="722"/>
      <c r="E22" s="720"/>
      <c r="F22" s="721"/>
      <c r="G22" s="470"/>
      <c r="H22" s="485"/>
      <c r="I22" s="471"/>
      <c r="J22" s="472"/>
      <c r="K22" s="473" t="s">
        <v>1810</v>
      </c>
      <c r="L22" s="474"/>
    </row>
    <row r="23" spans="1:12" s="431" customFormat="1" ht="12.75" customHeight="1">
      <c r="A23" s="486" t="s">
        <v>1357</v>
      </c>
      <c r="B23" s="717" t="str">
        <f>_xlfn.CONCAT(A23," / ",A24)</f>
        <v>MDSA-30HRN1 / MDOA-30HN1</v>
      </c>
      <c r="C23" s="714">
        <v>8.2100000000000009</v>
      </c>
      <c r="D23" s="715">
        <v>8.5</v>
      </c>
      <c r="E23" s="482">
        <v>0.22914000000000004</v>
      </c>
      <c r="F23" s="483">
        <v>25.9</v>
      </c>
      <c r="G23" s="478">
        <v>42500</v>
      </c>
      <c r="H23" s="754">
        <f>G23+G24</f>
        <v>142030</v>
      </c>
      <c r="I23" s="479">
        <f>G23*(1-$B$2)</f>
        <v>42500</v>
      </c>
      <c r="J23" s="738">
        <f>I23+I24</f>
        <v>142030</v>
      </c>
      <c r="K23" s="480"/>
      <c r="L23" s="734">
        <v>103200</v>
      </c>
    </row>
    <row r="24" spans="1:12" s="431" customFormat="1" ht="12.75" customHeight="1">
      <c r="A24" s="486" t="s">
        <v>1395</v>
      </c>
      <c r="B24" s="714"/>
      <c r="C24" s="714"/>
      <c r="D24" s="715"/>
      <c r="E24" s="482">
        <v>0.48232500000000006</v>
      </c>
      <c r="F24" s="483">
        <v>68.5</v>
      </c>
      <c r="G24" s="478">
        <v>99530</v>
      </c>
      <c r="H24" s="754"/>
      <c r="I24" s="479">
        <f>G24*(1-$B$2)</f>
        <v>99530</v>
      </c>
      <c r="J24" s="738"/>
      <c r="K24" s="484"/>
      <c r="L24" s="736"/>
    </row>
    <row r="25" spans="1:12" s="431" customFormat="1" ht="12.75" customHeight="1">
      <c r="A25" s="486" t="s">
        <v>1358</v>
      </c>
      <c r="B25" s="717" t="str">
        <f>_xlfn.CONCAT(A25," / ",A26)</f>
        <v>MDSA-36HRN1 / MDOA-36HN1</v>
      </c>
      <c r="C25" s="714">
        <v>9.9700000000000006</v>
      </c>
      <c r="D25" s="715">
        <v>10.84</v>
      </c>
      <c r="E25" s="482">
        <v>0.22914000000000004</v>
      </c>
      <c r="F25" s="483">
        <v>27.6</v>
      </c>
      <c r="G25" s="478">
        <v>56400</v>
      </c>
      <c r="H25" s="754">
        <f>G25+G26</f>
        <v>188010</v>
      </c>
      <c r="I25" s="479">
        <f>G25*(1-$B$2)</f>
        <v>56400</v>
      </c>
      <c r="J25" s="738">
        <f>I25+I26</f>
        <v>188010</v>
      </c>
      <c r="K25" s="480"/>
      <c r="L25" s="734">
        <v>136500</v>
      </c>
    </row>
    <row r="26" spans="1:12" s="431" customFormat="1" ht="13.5" customHeight="1" thickBot="1">
      <c r="A26" s="486" t="s">
        <v>1396</v>
      </c>
      <c r="B26" s="714"/>
      <c r="C26" s="714"/>
      <c r="D26" s="715"/>
      <c r="E26" s="482">
        <v>0.48232500000000006</v>
      </c>
      <c r="F26" s="483">
        <v>76.5</v>
      </c>
      <c r="G26" s="478">
        <v>131610</v>
      </c>
      <c r="H26" s="754"/>
      <c r="I26" s="479">
        <f>G26*(1-$B$2)</f>
        <v>131610</v>
      </c>
      <c r="J26" s="738"/>
      <c r="K26" s="484"/>
      <c r="L26" s="735"/>
    </row>
    <row r="27" spans="1:12" ht="21" thickBot="1">
      <c r="A27" s="465" t="s">
        <v>2279</v>
      </c>
      <c r="B27" s="466"/>
      <c r="C27" s="466"/>
      <c r="D27" s="466"/>
      <c r="E27" s="466"/>
      <c r="F27" s="466"/>
      <c r="G27" s="466"/>
      <c r="H27" s="466"/>
      <c r="I27" s="466"/>
      <c r="J27" s="466"/>
      <c r="K27" s="466"/>
      <c r="L27" s="467"/>
    </row>
    <row r="28" spans="1:12" s="431" customFormat="1" ht="65.25" customHeight="1">
      <c r="A28" s="468" t="s">
        <v>1807</v>
      </c>
      <c r="B28" s="469" t="s">
        <v>1808</v>
      </c>
      <c r="C28" s="722" t="s">
        <v>1825</v>
      </c>
      <c r="D28" s="722"/>
      <c r="E28" s="720"/>
      <c r="F28" s="721"/>
      <c r="G28" s="470"/>
      <c r="H28" s="485"/>
      <c r="I28" s="471"/>
      <c r="J28" s="472"/>
      <c r="K28" s="473" t="s">
        <v>1810</v>
      </c>
      <c r="L28" s="474"/>
    </row>
    <row r="29" spans="1:12" s="431" customFormat="1" ht="26.4">
      <c r="A29" s="487" t="s">
        <v>1504</v>
      </c>
      <c r="B29" s="739" t="s">
        <v>2127</v>
      </c>
      <c r="C29" s="727">
        <v>2.0499999999999998</v>
      </c>
      <c r="D29" s="737">
        <v>2.34</v>
      </c>
      <c r="E29" s="482">
        <v>7.8921000000000005E-2</v>
      </c>
      <c r="F29" s="483">
        <v>10.6</v>
      </c>
      <c r="G29" s="478">
        <v>11300</v>
      </c>
      <c r="H29" s="757">
        <f>G29+G30</f>
        <v>36130</v>
      </c>
      <c r="I29" s="479">
        <f t="shared" ref="I29:I34" si="2">G29*(1-$B$2)</f>
        <v>11300</v>
      </c>
      <c r="J29" s="738">
        <f>I29+I30</f>
        <v>36130</v>
      </c>
      <c r="K29" s="480"/>
      <c r="L29" s="734">
        <v>26100</v>
      </c>
    </row>
    <row r="30" spans="1:12" s="431" customFormat="1" ht="13.2">
      <c r="A30" s="486" t="s">
        <v>1390</v>
      </c>
      <c r="B30" s="739"/>
      <c r="C30" s="727"/>
      <c r="D30" s="737"/>
      <c r="E30" s="482">
        <v>0.13324175999999999</v>
      </c>
      <c r="F30" s="483">
        <v>25.6</v>
      </c>
      <c r="G30" s="478">
        <v>24830</v>
      </c>
      <c r="H30" s="758"/>
      <c r="I30" s="479">
        <f t="shared" si="2"/>
        <v>24830</v>
      </c>
      <c r="J30" s="738"/>
      <c r="K30" s="484"/>
      <c r="L30" s="736"/>
    </row>
    <row r="31" spans="1:12" s="431" customFormat="1" ht="26.4">
      <c r="A31" s="487" t="s">
        <v>1505</v>
      </c>
      <c r="B31" s="739" t="s">
        <v>2128</v>
      </c>
      <c r="C31" s="727">
        <v>2.64</v>
      </c>
      <c r="D31" s="737">
        <v>2.64</v>
      </c>
      <c r="E31" s="482">
        <v>7.8921000000000005E-2</v>
      </c>
      <c r="F31" s="483">
        <v>10.6</v>
      </c>
      <c r="G31" s="478">
        <v>11800</v>
      </c>
      <c r="H31" s="740">
        <f>G31+G32</f>
        <v>38030</v>
      </c>
      <c r="I31" s="479">
        <f t="shared" si="2"/>
        <v>11800</v>
      </c>
      <c r="J31" s="738">
        <f>I31+I32</f>
        <v>38030</v>
      </c>
      <c r="K31" s="480"/>
      <c r="L31" s="734">
        <v>27700</v>
      </c>
    </row>
    <row r="32" spans="1:12" s="431" customFormat="1" ht="13.2">
      <c r="A32" s="486" t="s">
        <v>1391</v>
      </c>
      <c r="B32" s="739"/>
      <c r="C32" s="727"/>
      <c r="D32" s="737"/>
      <c r="E32" s="482">
        <v>0.13324175999999999</v>
      </c>
      <c r="F32" s="483">
        <v>26</v>
      </c>
      <c r="G32" s="478">
        <v>26230</v>
      </c>
      <c r="H32" s="740"/>
      <c r="I32" s="479">
        <f t="shared" si="2"/>
        <v>26230</v>
      </c>
      <c r="J32" s="738"/>
      <c r="K32" s="484"/>
      <c r="L32" s="736"/>
    </row>
    <row r="33" spans="1:12" s="431" customFormat="1" ht="26.4">
      <c r="A33" s="487" t="s">
        <v>1506</v>
      </c>
      <c r="B33" s="739" t="s">
        <v>2129</v>
      </c>
      <c r="C33" s="727">
        <v>3.52</v>
      </c>
      <c r="D33" s="737">
        <v>3.52</v>
      </c>
      <c r="E33" s="482">
        <v>9.3515624999999991E-2</v>
      </c>
      <c r="F33" s="483">
        <v>11.5</v>
      </c>
      <c r="G33" s="478">
        <v>14500</v>
      </c>
      <c r="H33" s="740">
        <f>G33+G34</f>
        <v>45470</v>
      </c>
      <c r="I33" s="479">
        <f t="shared" si="2"/>
        <v>14500</v>
      </c>
      <c r="J33" s="738">
        <f>I33+I34</f>
        <v>45470</v>
      </c>
      <c r="K33" s="480"/>
      <c r="L33" s="734">
        <v>32900</v>
      </c>
    </row>
    <row r="34" spans="1:12" s="431" customFormat="1" ht="13.8" thickBot="1">
      <c r="A34" s="488" t="s">
        <v>1392</v>
      </c>
      <c r="B34" s="739"/>
      <c r="C34" s="741"/>
      <c r="D34" s="742"/>
      <c r="E34" s="482">
        <v>0.13324175999999999</v>
      </c>
      <c r="F34" s="483">
        <v>27.7</v>
      </c>
      <c r="G34" s="478">
        <v>30970</v>
      </c>
      <c r="H34" s="757"/>
      <c r="I34" s="479">
        <f t="shared" si="2"/>
        <v>30970</v>
      </c>
      <c r="J34" s="738"/>
      <c r="K34" s="484"/>
      <c r="L34" s="735"/>
    </row>
    <row r="35" spans="1:12" ht="21" thickBot="1">
      <c r="A35" s="465" t="s">
        <v>1809</v>
      </c>
      <c r="B35" s="466"/>
      <c r="C35" s="466"/>
      <c r="D35" s="466"/>
      <c r="E35" s="466"/>
      <c r="F35" s="466"/>
      <c r="G35" s="466"/>
      <c r="H35" s="466"/>
      <c r="I35" s="466"/>
      <c r="J35" s="466"/>
      <c r="K35" s="466"/>
      <c r="L35" s="467"/>
    </row>
    <row r="36" spans="1:12" s="431" customFormat="1" ht="66">
      <c r="A36" s="468" t="s">
        <v>1807</v>
      </c>
      <c r="B36" s="469" t="s">
        <v>1853</v>
      </c>
      <c r="C36" s="722" t="s">
        <v>1821</v>
      </c>
      <c r="D36" s="722"/>
      <c r="E36" s="720"/>
      <c r="F36" s="721"/>
      <c r="G36" s="470"/>
      <c r="H36" s="471"/>
      <c r="I36" s="471"/>
      <c r="J36" s="472"/>
      <c r="K36" s="473" t="s">
        <v>1810</v>
      </c>
      <c r="L36" s="474"/>
    </row>
    <row r="37" spans="1:12" s="431" customFormat="1" ht="12.75" customHeight="1">
      <c r="A37" s="475" t="s">
        <v>1347</v>
      </c>
      <c r="B37" s="717" t="str">
        <f>_xlfn.CONCAT(A37," / ",A38)</f>
        <v>MDSAG-07HRN1 / MDOAG-07HN1</v>
      </c>
      <c r="C37" s="717">
        <v>2.29</v>
      </c>
      <c r="D37" s="717">
        <v>2.29</v>
      </c>
      <c r="E37" s="476">
        <v>7.8921000000000005E-2</v>
      </c>
      <c r="F37" s="477">
        <v>10.7</v>
      </c>
      <c r="G37" s="478">
        <v>11300</v>
      </c>
      <c r="H37" s="764">
        <f>G37+G38</f>
        <v>37400</v>
      </c>
      <c r="I37" s="479">
        <f>G37*(1-$B$2)</f>
        <v>11300</v>
      </c>
      <c r="J37" s="763">
        <f>I37+I38</f>
        <v>37400</v>
      </c>
      <c r="K37" s="480"/>
      <c r="L37" s="749">
        <v>27100</v>
      </c>
    </row>
    <row r="38" spans="1:12" s="431" customFormat="1" ht="12.75" customHeight="1">
      <c r="A38" s="481" t="s">
        <v>1385</v>
      </c>
      <c r="B38" s="714"/>
      <c r="C38" s="714"/>
      <c r="D38" s="714"/>
      <c r="E38" s="482">
        <v>0.13324175999999999</v>
      </c>
      <c r="F38" s="483">
        <v>26.5</v>
      </c>
      <c r="G38" s="478">
        <v>26100</v>
      </c>
      <c r="H38" s="755"/>
      <c r="I38" s="479">
        <f t="shared" ref="I38:I46" si="3">G38*(1-$B$2)</f>
        <v>26100</v>
      </c>
      <c r="J38" s="738"/>
      <c r="K38" s="484"/>
      <c r="L38" s="750"/>
    </row>
    <row r="39" spans="1:12" s="431" customFormat="1" ht="12.75" customHeight="1">
      <c r="A39" s="481" t="s">
        <v>1348</v>
      </c>
      <c r="B39" s="717" t="str">
        <f>_xlfn.CONCAT(A39," / ",A40)</f>
        <v>MDSAG-09HRN1 / MDOAG-09HN1</v>
      </c>
      <c r="C39" s="714">
        <v>2.64</v>
      </c>
      <c r="D39" s="715">
        <v>2.78</v>
      </c>
      <c r="E39" s="482">
        <v>7.8921000000000005E-2</v>
      </c>
      <c r="F39" s="483">
        <v>10.7</v>
      </c>
      <c r="G39" s="478">
        <v>11800</v>
      </c>
      <c r="H39" s="755">
        <f>G39+G40</f>
        <v>39400</v>
      </c>
      <c r="I39" s="479">
        <f t="shared" si="3"/>
        <v>11800</v>
      </c>
      <c r="J39" s="738">
        <f>I39+I40</f>
        <v>39400</v>
      </c>
      <c r="K39" s="480"/>
      <c r="L39" s="749">
        <v>28600</v>
      </c>
    </row>
    <row r="40" spans="1:12" s="431" customFormat="1" ht="12.75" customHeight="1">
      <c r="A40" s="481" t="s">
        <v>1386</v>
      </c>
      <c r="B40" s="714"/>
      <c r="C40" s="714"/>
      <c r="D40" s="715"/>
      <c r="E40" s="482">
        <v>0.13324175999999999</v>
      </c>
      <c r="F40" s="483">
        <v>26.6</v>
      </c>
      <c r="G40" s="478">
        <v>27600</v>
      </c>
      <c r="H40" s="755"/>
      <c r="I40" s="479">
        <f t="shared" si="3"/>
        <v>27600</v>
      </c>
      <c r="J40" s="738"/>
      <c r="K40" s="484"/>
      <c r="L40" s="750"/>
    </row>
    <row r="41" spans="1:12" s="431" customFormat="1" ht="12.75" customHeight="1">
      <c r="A41" s="481" t="s">
        <v>1349</v>
      </c>
      <c r="B41" s="717" t="str">
        <f>_xlfn.CONCAT(A41," / ",A42)</f>
        <v>MDSAG-12HRN1 / MDOAG-12HN1</v>
      </c>
      <c r="C41" s="714">
        <v>3.52</v>
      </c>
      <c r="D41" s="714">
        <v>3.52</v>
      </c>
      <c r="E41" s="482">
        <v>9.3515624999999991E-2</v>
      </c>
      <c r="F41" s="483">
        <v>11.8</v>
      </c>
      <c r="G41" s="478">
        <v>14500</v>
      </c>
      <c r="H41" s="755">
        <f>G41+G42</f>
        <v>48600</v>
      </c>
      <c r="I41" s="479">
        <f t="shared" si="3"/>
        <v>14500</v>
      </c>
      <c r="J41" s="738">
        <f>I41+I42</f>
        <v>48600</v>
      </c>
      <c r="K41" s="480"/>
      <c r="L41" s="749">
        <v>35300</v>
      </c>
    </row>
    <row r="42" spans="1:12" s="431" customFormat="1" ht="12.75" customHeight="1">
      <c r="A42" s="481" t="s">
        <v>1387</v>
      </c>
      <c r="B42" s="714"/>
      <c r="C42" s="714"/>
      <c r="D42" s="714"/>
      <c r="E42" s="482">
        <v>0.13324175999999999</v>
      </c>
      <c r="F42" s="483">
        <v>28.9</v>
      </c>
      <c r="G42" s="478">
        <v>34100</v>
      </c>
      <c r="H42" s="755"/>
      <c r="I42" s="479">
        <f t="shared" si="3"/>
        <v>34100</v>
      </c>
      <c r="J42" s="738"/>
      <c r="K42" s="484"/>
      <c r="L42" s="750"/>
    </row>
    <row r="43" spans="1:12" s="431" customFormat="1" ht="12.75" customHeight="1">
      <c r="A43" s="481" t="s">
        <v>1350</v>
      </c>
      <c r="B43" s="717" t="str">
        <f>_xlfn.CONCAT(A43," / ",A44)</f>
        <v>MDSAG-18HRN1 / MDOAG-18HN1</v>
      </c>
      <c r="C43" s="714">
        <v>5.28</v>
      </c>
      <c r="D43" s="714">
        <v>5.28</v>
      </c>
      <c r="E43" s="482">
        <v>0.12908362500000001</v>
      </c>
      <c r="F43" s="483">
        <v>15.6</v>
      </c>
      <c r="G43" s="478">
        <v>23300</v>
      </c>
      <c r="H43" s="755">
        <f>G43+G44</f>
        <v>77300</v>
      </c>
      <c r="I43" s="479">
        <f t="shared" si="3"/>
        <v>23300</v>
      </c>
      <c r="J43" s="738">
        <f>I43+I44</f>
        <v>77300</v>
      </c>
      <c r="K43" s="480"/>
      <c r="L43" s="734">
        <v>56100</v>
      </c>
    </row>
    <row r="44" spans="1:12" s="431" customFormat="1" ht="12.75" customHeight="1">
      <c r="A44" s="481" t="s">
        <v>1388</v>
      </c>
      <c r="B44" s="714"/>
      <c r="C44" s="714"/>
      <c r="D44" s="714"/>
      <c r="E44" s="482">
        <v>0.18234059</v>
      </c>
      <c r="F44" s="483">
        <v>37.299999999999997</v>
      </c>
      <c r="G44" s="478">
        <v>54000</v>
      </c>
      <c r="H44" s="755"/>
      <c r="I44" s="479">
        <f t="shared" si="3"/>
        <v>54000</v>
      </c>
      <c r="J44" s="738"/>
      <c r="K44" s="484"/>
      <c r="L44" s="736"/>
    </row>
    <row r="45" spans="1:12" s="431" customFormat="1" ht="12.75" customHeight="1">
      <c r="A45" s="481" t="s">
        <v>1351</v>
      </c>
      <c r="B45" s="717" t="str">
        <f>_xlfn.CONCAT(A45," / ",A46)</f>
        <v>MDSAG-24HRN1 / MDOAG-24HN1</v>
      </c>
      <c r="C45" s="714">
        <v>7.03</v>
      </c>
      <c r="D45" s="714">
        <v>7.33</v>
      </c>
      <c r="E45" s="482">
        <v>0.15098737500000001</v>
      </c>
      <c r="F45" s="483">
        <v>18.399999999999999</v>
      </c>
      <c r="G45" s="478">
        <v>31100</v>
      </c>
      <c r="H45" s="755">
        <f>G45+G46</f>
        <v>104000</v>
      </c>
      <c r="I45" s="479">
        <f t="shared" si="3"/>
        <v>31100</v>
      </c>
      <c r="J45" s="738">
        <f>I45+I46</f>
        <v>104000</v>
      </c>
      <c r="K45" s="480"/>
      <c r="L45" s="734">
        <v>75500</v>
      </c>
    </row>
    <row r="46" spans="1:12" s="431" customFormat="1" ht="13.5" customHeight="1" thickBot="1">
      <c r="A46" s="481" t="s">
        <v>1389</v>
      </c>
      <c r="B46" s="714"/>
      <c r="C46" s="714"/>
      <c r="D46" s="714"/>
      <c r="E46" s="482">
        <v>0.29304740000000001</v>
      </c>
      <c r="F46" s="483">
        <v>55.5</v>
      </c>
      <c r="G46" s="478">
        <v>72900</v>
      </c>
      <c r="H46" s="755"/>
      <c r="I46" s="479">
        <f t="shared" si="3"/>
        <v>72900</v>
      </c>
      <c r="J46" s="738"/>
      <c r="K46" s="484"/>
      <c r="L46" s="735"/>
    </row>
    <row r="47" spans="1:12" s="213" customFormat="1" ht="21" thickBot="1">
      <c r="A47" s="462" t="s">
        <v>2126</v>
      </c>
      <c r="B47" s="463"/>
      <c r="C47" s="463"/>
      <c r="D47" s="463"/>
      <c r="E47" s="463"/>
      <c r="F47" s="463"/>
      <c r="G47" s="463"/>
      <c r="H47" s="463"/>
      <c r="I47" s="463"/>
      <c r="J47" s="463"/>
      <c r="K47" s="463"/>
      <c r="L47" s="464"/>
    </row>
    <row r="48" spans="1:12" ht="21" thickBot="1">
      <c r="A48" s="465" t="s">
        <v>1817</v>
      </c>
      <c r="B48" s="466"/>
      <c r="C48" s="466"/>
      <c r="D48" s="466"/>
      <c r="E48" s="466"/>
      <c r="F48" s="466"/>
      <c r="G48" s="466"/>
      <c r="H48" s="466"/>
      <c r="I48" s="466"/>
      <c r="J48" s="466"/>
      <c r="K48" s="466"/>
      <c r="L48" s="467"/>
    </row>
    <row r="49" spans="1:12" s="431" customFormat="1" ht="70.2" customHeight="1">
      <c r="A49" s="468" t="s">
        <v>1816</v>
      </c>
      <c r="B49" s="469" t="s">
        <v>1818</v>
      </c>
      <c r="C49" s="722" t="s">
        <v>1824</v>
      </c>
      <c r="D49" s="722"/>
      <c r="E49" s="720"/>
      <c r="F49" s="721"/>
      <c r="G49" s="470"/>
      <c r="H49" s="485"/>
      <c r="I49" s="471"/>
      <c r="J49" s="472"/>
      <c r="K49" s="473" t="s">
        <v>1810</v>
      </c>
      <c r="L49" s="474"/>
    </row>
    <row r="50" spans="1:12" s="431" customFormat="1" ht="12.75" customHeight="1">
      <c r="A50" s="486" t="s">
        <v>1564</v>
      </c>
      <c r="B50" s="717" t="str">
        <f>_xlfn.CONCAT(A50," / ",A51)</f>
        <v>MDSC-07HRDN8 / MDOC-07HDN8</v>
      </c>
      <c r="C50" s="728" t="s">
        <v>1565</v>
      </c>
      <c r="D50" s="728" t="s">
        <v>1566</v>
      </c>
      <c r="E50" s="482">
        <v>6.0020999999999998E-2</v>
      </c>
      <c r="F50" s="483">
        <v>9.6999999999999993</v>
      </c>
      <c r="G50" s="489">
        <v>149</v>
      </c>
      <c r="H50" s="730">
        <f>G50+G51</f>
        <v>444</v>
      </c>
      <c r="I50" s="490">
        <f t="shared" ref="I50:I55" si="4">G50*(1-$B$2)</f>
        <v>149</v>
      </c>
      <c r="J50" s="732">
        <f>I50+I51</f>
        <v>444</v>
      </c>
      <c r="K50" s="480"/>
      <c r="L50" s="734">
        <v>31100</v>
      </c>
    </row>
    <row r="51" spans="1:12" s="431" customFormat="1" ht="12.75" customHeight="1">
      <c r="A51" s="486" t="s">
        <v>1567</v>
      </c>
      <c r="B51" s="714"/>
      <c r="C51" s="729"/>
      <c r="D51" s="729"/>
      <c r="E51" s="482">
        <v>0.10637325</v>
      </c>
      <c r="F51" s="483">
        <v>19.600000000000001</v>
      </c>
      <c r="G51" s="489">
        <v>295</v>
      </c>
      <c r="H51" s="731"/>
      <c r="I51" s="490">
        <f t="shared" si="4"/>
        <v>295</v>
      </c>
      <c r="J51" s="733"/>
      <c r="K51" s="484"/>
      <c r="L51" s="736"/>
    </row>
    <row r="52" spans="1:12" s="431" customFormat="1" ht="12.75" customHeight="1">
      <c r="A52" s="486" t="s">
        <v>1568</v>
      </c>
      <c r="B52" s="717" t="str">
        <f>_xlfn.CONCAT(A52," / ",A53)</f>
        <v>MDSC-09HRDN8 / MDOC-09HDN8</v>
      </c>
      <c r="C52" s="728" t="s">
        <v>1569</v>
      </c>
      <c r="D52" s="728" t="s">
        <v>1570</v>
      </c>
      <c r="E52" s="482">
        <v>3.9532349999999994E-2</v>
      </c>
      <c r="F52" s="483">
        <v>9.6999999999999993</v>
      </c>
      <c r="G52" s="489">
        <v>155</v>
      </c>
      <c r="H52" s="730">
        <f>G52+G53</f>
        <v>468</v>
      </c>
      <c r="I52" s="490">
        <f t="shared" si="4"/>
        <v>155</v>
      </c>
      <c r="J52" s="732">
        <f>I52+I53</f>
        <v>468</v>
      </c>
      <c r="K52" s="480"/>
      <c r="L52" s="734">
        <v>32900</v>
      </c>
    </row>
    <row r="53" spans="1:12" s="431" customFormat="1" ht="12.75" customHeight="1">
      <c r="A53" s="486" t="s">
        <v>1571</v>
      </c>
      <c r="B53" s="714"/>
      <c r="C53" s="729"/>
      <c r="D53" s="729"/>
      <c r="E53" s="482">
        <v>0.10637325</v>
      </c>
      <c r="F53" s="483">
        <v>19.600000000000001</v>
      </c>
      <c r="G53" s="489">
        <v>313</v>
      </c>
      <c r="H53" s="731"/>
      <c r="I53" s="490">
        <f t="shared" si="4"/>
        <v>313</v>
      </c>
      <c r="J53" s="733"/>
      <c r="K53" s="484"/>
      <c r="L53" s="736"/>
    </row>
    <row r="54" spans="1:12" s="431" customFormat="1" ht="12.75" customHeight="1">
      <c r="A54" s="486" t="s">
        <v>1572</v>
      </c>
      <c r="B54" s="717" t="str">
        <f>_xlfn.CONCAT(A54," / ",A55)</f>
        <v>MDSC-12HRDN8 / MDOC-12HDN8</v>
      </c>
      <c r="C54" s="728" t="s">
        <v>1573</v>
      </c>
      <c r="D54" s="728" t="s">
        <v>1574</v>
      </c>
      <c r="E54" s="482">
        <v>3.9532349999999994E-2</v>
      </c>
      <c r="F54" s="483">
        <v>9.6</v>
      </c>
      <c r="G54" s="489">
        <v>197</v>
      </c>
      <c r="H54" s="730">
        <f>G54+G55</f>
        <v>577</v>
      </c>
      <c r="I54" s="490">
        <f t="shared" si="4"/>
        <v>197</v>
      </c>
      <c r="J54" s="732">
        <f>I54+I55</f>
        <v>577</v>
      </c>
      <c r="K54" s="480"/>
      <c r="L54" s="734">
        <v>40400</v>
      </c>
    </row>
    <row r="55" spans="1:12" s="431" customFormat="1" ht="13.5" customHeight="1" thickBot="1">
      <c r="A55" s="486" t="s">
        <v>1575</v>
      </c>
      <c r="B55" s="714"/>
      <c r="C55" s="729"/>
      <c r="D55" s="729"/>
      <c r="E55" s="482">
        <v>0.13527</v>
      </c>
      <c r="F55" s="483">
        <v>23.2</v>
      </c>
      <c r="G55" s="489">
        <v>380</v>
      </c>
      <c r="H55" s="731"/>
      <c r="I55" s="490">
        <f t="shared" si="4"/>
        <v>380</v>
      </c>
      <c r="J55" s="733"/>
      <c r="K55" s="484"/>
      <c r="L55" s="735"/>
    </row>
    <row r="56" spans="1:12" ht="21" thickBot="1">
      <c r="A56" s="465" t="s">
        <v>1819</v>
      </c>
      <c r="B56" s="466"/>
      <c r="C56" s="466"/>
      <c r="D56" s="466"/>
      <c r="E56" s="466"/>
      <c r="F56" s="466"/>
      <c r="G56" s="466"/>
      <c r="H56" s="466"/>
      <c r="I56" s="466"/>
      <c r="J56" s="466"/>
      <c r="K56" s="466"/>
      <c r="L56" s="467"/>
    </row>
    <row r="57" spans="1:12" s="431" customFormat="1" ht="79.2">
      <c r="A57" s="468" t="s">
        <v>1852</v>
      </c>
      <c r="B57" s="469" t="s">
        <v>1851</v>
      </c>
      <c r="C57" s="722" t="s">
        <v>1821</v>
      </c>
      <c r="D57" s="722"/>
      <c r="E57" s="720"/>
      <c r="F57" s="721"/>
      <c r="G57" s="470"/>
      <c r="H57" s="485"/>
      <c r="I57" s="471"/>
      <c r="J57" s="472"/>
      <c r="K57" s="473" t="s">
        <v>1820</v>
      </c>
      <c r="L57" s="474"/>
    </row>
    <row r="58" spans="1:12" s="431" customFormat="1" ht="12.75" customHeight="1">
      <c r="A58" s="491" t="s">
        <v>1359</v>
      </c>
      <c r="B58" s="717" t="str">
        <f>_xlfn.CONCAT(A58," / ",A59)</f>
        <v>MDSAG-07HRDN8 / MDOAG-07HDN8</v>
      </c>
      <c r="C58" s="714" t="s">
        <v>1142</v>
      </c>
      <c r="D58" s="715" t="s">
        <v>1143</v>
      </c>
      <c r="E58" s="482">
        <v>7.8921000000000005E-2</v>
      </c>
      <c r="F58" s="483">
        <v>10.199999999999999</v>
      </c>
      <c r="G58" s="489">
        <v>159</v>
      </c>
      <c r="H58" s="730">
        <f>G58+G59</f>
        <v>530</v>
      </c>
      <c r="I58" s="490">
        <f t="shared" ref="I58:I63" si="5">G58*(1-$B$2)</f>
        <v>159</v>
      </c>
      <c r="J58" s="732">
        <f>I58+I59</f>
        <v>530</v>
      </c>
      <c r="K58" s="480"/>
      <c r="L58" s="734">
        <v>37100</v>
      </c>
    </row>
    <row r="59" spans="1:12" s="431" customFormat="1" ht="12.75" customHeight="1">
      <c r="A59" s="491" t="s">
        <v>1397</v>
      </c>
      <c r="B59" s="714"/>
      <c r="C59" s="714"/>
      <c r="D59" s="715"/>
      <c r="E59" s="482">
        <v>0.13324175999999999</v>
      </c>
      <c r="F59" s="483">
        <v>21.2</v>
      </c>
      <c r="G59" s="489">
        <v>371</v>
      </c>
      <c r="H59" s="731"/>
      <c r="I59" s="490">
        <f t="shared" si="5"/>
        <v>371</v>
      </c>
      <c r="J59" s="733"/>
      <c r="K59" s="484"/>
      <c r="L59" s="736"/>
    </row>
    <row r="60" spans="1:12" s="431" customFormat="1" ht="12.75" customHeight="1">
      <c r="A60" s="491" t="s">
        <v>1360</v>
      </c>
      <c r="B60" s="717" t="str">
        <f>_xlfn.CONCAT(A60," / ",A61)</f>
        <v>MDSAG-09HRDN8 / MDOAG-09HDN8</v>
      </c>
      <c r="C60" s="714" t="s">
        <v>1144</v>
      </c>
      <c r="D60" s="715" t="s">
        <v>1145</v>
      </c>
      <c r="E60" s="482">
        <v>7.8921000000000005E-2</v>
      </c>
      <c r="F60" s="483">
        <v>10.199999999999999</v>
      </c>
      <c r="G60" s="489">
        <v>179</v>
      </c>
      <c r="H60" s="730">
        <f>G60+G61</f>
        <v>560</v>
      </c>
      <c r="I60" s="490">
        <f t="shared" si="5"/>
        <v>179</v>
      </c>
      <c r="J60" s="732">
        <f>I60+I61</f>
        <v>560</v>
      </c>
      <c r="K60" s="480"/>
      <c r="L60" s="734">
        <v>39500</v>
      </c>
    </row>
    <row r="61" spans="1:12" s="431" customFormat="1" ht="12.75" customHeight="1">
      <c r="A61" s="491" t="s">
        <v>1398</v>
      </c>
      <c r="B61" s="714"/>
      <c r="C61" s="714"/>
      <c r="D61" s="715"/>
      <c r="E61" s="482">
        <v>0.13324175999999999</v>
      </c>
      <c r="F61" s="483">
        <v>21.2</v>
      </c>
      <c r="G61" s="489">
        <v>381</v>
      </c>
      <c r="H61" s="731"/>
      <c r="I61" s="490">
        <f t="shared" si="5"/>
        <v>381</v>
      </c>
      <c r="J61" s="733"/>
      <c r="K61" s="484"/>
      <c r="L61" s="736"/>
    </row>
    <row r="62" spans="1:12" s="431" customFormat="1" ht="12.75" customHeight="1">
      <c r="A62" s="491" t="s">
        <v>1361</v>
      </c>
      <c r="B62" s="717" t="str">
        <f>_xlfn.CONCAT(A62," / ",A63)</f>
        <v>MDSAG-12HRDN8 / MDOAG-12HDN8</v>
      </c>
      <c r="C62" s="714" t="s">
        <v>1146</v>
      </c>
      <c r="D62" s="715" t="s">
        <v>1147</v>
      </c>
      <c r="E62" s="482">
        <v>7.8921000000000005E-2</v>
      </c>
      <c r="F62" s="483">
        <v>10.3</v>
      </c>
      <c r="G62" s="489">
        <v>230</v>
      </c>
      <c r="H62" s="730">
        <f>G62+G63</f>
        <v>696</v>
      </c>
      <c r="I62" s="490">
        <f t="shared" si="5"/>
        <v>230</v>
      </c>
      <c r="J62" s="732">
        <f>I62+I63</f>
        <v>696</v>
      </c>
      <c r="K62" s="480"/>
      <c r="L62" s="734">
        <v>48800</v>
      </c>
    </row>
    <row r="63" spans="1:12" s="431" customFormat="1" ht="13.5" customHeight="1" thickBot="1">
      <c r="A63" s="491" t="s">
        <v>1399</v>
      </c>
      <c r="B63" s="714"/>
      <c r="C63" s="714"/>
      <c r="D63" s="715"/>
      <c r="E63" s="482">
        <v>0.13324175999999999</v>
      </c>
      <c r="F63" s="483">
        <v>23.2</v>
      </c>
      <c r="G63" s="489">
        <v>466</v>
      </c>
      <c r="H63" s="731"/>
      <c r="I63" s="490">
        <f t="shared" si="5"/>
        <v>466</v>
      </c>
      <c r="J63" s="733"/>
      <c r="K63" s="484"/>
      <c r="L63" s="735"/>
    </row>
    <row r="64" spans="1:12" ht="21" thickBot="1">
      <c r="A64" s="465" t="s">
        <v>1823</v>
      </c>
      <c r="B64" s="466"/>
      <c r="C64" s="466"/>
      <c r="D64" s="466"/>
      <c r="E64" s="466"/>
      <c r="F64" s="466"/>
      <c r="G64" s="466"/>
      <c r="H64" s="466"/>
      <c r="I64" s="466"/>
      <c r="J64" s="466"/>
      <c r="K64" s="466"/>
      <c r="L64" s="467"/>
    </row>
    <row r="65" spans="1:12" ht="92.4">
      <c r="A65" s="468" t="s">
        <v>1970</v>
      </c>
      <c r="B65" s="469" t="s">
        <v>1850</v>
      </c>
      <c r="C65" s="722" t="s">
        <v>1849</v>
      </c>
      <c r="D65" s="722"/>
      <c r="E65" s="720"/>
      <c r="F65" s="721"/>
      <c r="G65" s="470" t="s">
        <v>769</v>
      </c>
      <c r="H65" s="485"/>
      <c r="I65" s="471"/>
      <c r="J65" s="472"/>
      <c r="K65" s="473" t="s">
        <v>1820</v>
      </c>
      <c r="L65" s="474"/>
    </row>
    <row r="66" spans="1:12" s="431" customFormat="1" ht="12.75" customHeight="1">
      <c r="A66" s="496" t="s">
        <v>1362</v>
      </c>
      <c r="B66" s="717" t="str">
        <f t="shared" ref="B66:B72" si="6">_xlfn.CONCAT(A66," / ",A67)</f>
        <v>MDSAL-09HRFN8 / MDOAG-09HFN8</v>
      </c>
      <c r="C66" s="714" t="s">
        <v>814</v>
      </c>
      <c r="D66" s="715" t="s">
        <v>765</v>
      </c>
      <c r="E66" s="482">
        <v>7.8921000000000005E-2</v>
      </c>
      <c r="F66" s="483">
        <v>10.6</v>
      </c>
      <c r="G66" s="489">
        <v>268</v>
      </c>
      <c r="H66" s="730">
        <f>G66+G67</f>
        <v>677</v>
      </c>
      <c r="I66" s="490">
        <f t="shared" ref="I66:I73" si="7">G66*(1-$B$2)</f>
        <v>268</v>
      </c>
      <c r="J66" s="732">
        <f>I66+I67</f>
        <v>677</v>
      </c>
      <c r="K66" s="480"/>
      <c r="L66" s="734">
        <v>47500</v>
      </c>
    </row>
    <row r="67" spans="1:12" s="431" customFormat="1" ht="12.75" customHeight="1">
      <c r="A67" s="496" t="s">
        <v>1400</v>
      </c>
      <c r="B67" s="714"/>
      <c r="C67" s="714"/>
      <c r="D67" s="715"/>
      <c r="E67" s="482">
        <v>0.13324175999999999</v>
      </c>
      <c r="F67" s="483">
        <v>25.4</v>
      </c>
      <c r="G67" s="489">
        <v>409</v>
      </c>
      <c r="H67" s="731"/>
      <c r="I67" s="490">
        <f t="shared" si="7"/>
        <v>409</v>
      </c>
      <c r="J67" s="733"/>
      <c r="K67" s="484"/>
      <c r="L67" s="736"/>
    </row>
    <row r="68" spans="1:12" s="431" customFormat="1" ht="12.75" customHeight="1">
      <c r="A68" s="496" t="s">
        <v>1363</v>
      </c>
      <c r="B68" s="717" t="str">
        <f t="shared" si="6"/>
        <v>MDSAL-12HRFN8 / MDOAG-12HFN8</v>
      </c>
      <c r="C68" s="714" t="s">
        <v>762</v>
      </c>
      <c r="D68" s="715" t="s">
        <v>766</v>
      </c>
      <c r="E68" s="482">
        <v>9.3515624999999991E-2</v>
      </c>
      <c r="F68" s="483">
        <v>11.5</v>
      </c>
      <c r="G68" s="489">
        <v>304</v>
      </c>
      <c r="H68" s="730">
        <f>G68+G69</f>
        <v>757</v>
      </c>
      <c r="I68" s="490">
        <f t="shared" si="7"/>
        <v>304</v>
      </c>
      <c r="J68" s="732">
        <f>I68+I69</f>
        <v>757</v>
      </c>
      <c r="K68" s="480"/>
      <c r="L68" s="734">
        <v>53100</v>
      </c>
    </row>
    <row r="69" spans="1:12" s="431" customFormat="1" ht="12.75" customHeight="1">
      <c r="A69" s="496" t="s">
        <v>1401</v>
      </c>
      <c r="B69" s="714"/>
      <c r="C69" s="714"/>
      <c r="D69" s="715"/>
      <c r="E69" s="482">
        <v>0.13324175999999999</v>
      </c>
      <c r="F69" s="483">
        <v>25.5</v>
      </c>
      <c r="G69" s="489">
        <v>453</v>
      </c>
      <c r="H69" s="731"/>
      <c r="I69" s="490">
        <f t="shared" si="7"/>
        <v>453</v>
      </c>
      <c r="J69" s="733"/>
      <c r="K69" s="484"/>
      <c r="L69" s="736"/>
    </row>
    <row r="70" spans="1:12" s="431" customFormat="1" ht="12.75" customHeight="1">
      <c r="A70" s="496" t="s">
        <v>1364</v>
      </c>
      <c r="B70" s="717" t="str">
        <f t="shared" si="6"/>
        <v>MDSAL-18HRFN8 / MDOAG-18HFN8</v>
      </c>
      <c r="C70" s="714" t="s">
        <v>763</v>
      </c>
      <c r="D70" s="715" t="s">
        <v>767</v>
      </c>
      <c r="E70" s="482">
        <v>0.12908362500000001</v>
      </c>
      <c r="F70" s="483">
        <v>14.6</v>
      </c>
      <c r="G70" s="489">
        <v>347</v>
      </c>
      <c r="H70" s="730">
        <f>G70+G71</f>
        <v>1092</v>
      </c>
      <c r="I70" s="490">
        <f t="shared" si="7"/>
        <v>347</v>
      </c>
      <c r="J70" s="732">
        <f>I70+I71</f>
        <v>1092</v>
      </c>
      <c r="K70" s="480"/>
      <c r="L70" s="734">
        <v>76600</v>
      </c>
    </row>
    <row r="71" spans="1:12" s="431" customFormat="1" ht="12.75" customHeight="1">
      <c r="A71" s="496" t="s">
        <v>1402</v>
      </c>
      <c r="B71" s="714"/>
      <c r="C71" s="714"/>
      <c r="D71" s="715"/>
      <c r="E71" s="482">
        <v>0.20820825000000001</v>
      </c>
      <c r="F71" s="483">
        <v>36.1</v>
      </c>
      <c r="G71" s="489">
        <v>745</v>
      </c>
      <c r="H71" s="731"/>
      <c r="I71" s="490">
        <f t="shared" si="7"/>
        <v>745</v>
      </c>
      <c r="J71" s="733"/>
      <c r="K71" s="484"/>
      <c r="L71" s="736"/>
    </row>
    <row r="72" spans="1:12" s="431" customFormat="1" ht="12.75" customHeight="1">
      <c r="A72" s="496" t="s">
        <v>1365</v>
      </c>
      <c r="B72" s="717" t="str">
        <f t="shared" si="6"/>
        <v>MDSAL-24HRFN8 / MDOAG-24HFN8</v>
      </c>
      <c r="C72" s="714" t="s">
        <v>764</v>
      </c>
      <c r="D72" s="715" t="s">
        <v>768</v>
      </c>
      <c r="E72" s="482">
        <v>0.15098737500000001</v>
      </c>
      <c r="F72" s="483">
        <v>17.399999999999999</v>
      </c>
      <c r="G72" s="489">
        <v>436</v>
      </c>
      <c r="H72" s="730">
        <f>G72+G73</f>
        <v>1397</v>
      </c>
      <c r="I72" s="490">
        <f t="shared" si="7"/>
        <v>436</v>
      </c>
      <c r="J72" s="732">
        <f>I72+I73</f>
        <v>1397</v>
      </c>
      <c r="K72" s="480"/>
      <c r="L72" s="734">
        <v>97900</v>
      </c>
    </row>
    <row r="73" spans="1:12" s="431" customFormat="1" ht="13.5" customHeight="1" thickBot="1">
      <c r="A73" s="496" t="s">
        <v>1403</v>
      </c>
      <c r="B73" s="714"/>
      <c r="C73" s="714"/>
      <c r="D73" s="715"/>
      <c r="E73" s="482">
        <v>0.29304740000000001</v>
      </c>
      <c r="F73" s="483">
        <v>47</v>
      </c>
      <c r="G73" s="489">
        <v>961</v>
      </c>
      <c r="H73" s="731"/>
      <c r="I73" s="490">
        <f t="shared" si="7"/>
        <v>961</v>
      </c>
      <c r="J73" s="733"/>
      <c r="K73" s="484"/>
      <c r="L73" s="735"/>
    </row>
    <row r="74" spans="1:12" s="709" customFormat="1" ht="21" thickBot="1">
      <c r="A74" s="706" t="s">
        <v>2280</v>
      </c>
      <c r="B74" s="707"/>
      <c r="C74" s="707"/>
      <c r="D74" s="707"/>
      <c r="E74" s="707"/>
      <c r="F74" s="707"/>
      <c r="G74" s="707"/>
      <c r="H74" s="707"/>
      <c r="I74" s="707"/>
      <c r="J74" s="707"/>
      <c r="K74" s="707"/>
      <c r="L74" s="708"/>
    </row>
    <row r="75" spans="1:12" s="431" customFormat="1" ht="66">
      <c r="A75" s="468" t="s">
        <v>1990</v>
      </c>
      <c r="B75" s="469" t="s">
        <v>1991</v>
      </c>
      <c r="C75" s="722" t="s">
        <v>1849</v>
      </c>
      <c r="D75" s="722"/>
      <c r="E75" s="469"/>
      <c r="F75" s="469"/>
      <c r="G75" s="492"/>
      <c r="H75" s="485"/>
      <c r="I75" s="471"/>
      <c r="J75" s="472"/>
      <c r="K75" s="493" t="s">
        <v>1820</v>
      </c>
      <c r="L75" s="494"/>
    </row>
    <row r="76" spans="1:12" s="431" customFormat="1" ht="13.2">
      <c r="A76" s="495" t="s">
        <v>1378</v>
      </c>
      <c r="B76" s="717" t="str">
        <f t="shared" ref="B76:B82" si="8">_xlfn.CONCAT(A76," / ",A77)</f>
        <v>MDSAG-09HRFN8 / MDOAG-09HFN8</v>
      </c>
      <c r="C76" s="727" t="s">
        <v>814</v>
      </c>
      <c r="D76" s="737" t="s">
        <v>765</v>
      </c>
      <c r="E76" s="482">
        <v>7.8921000000000005E-2</v>
      </c>
      <c r="F76" s="483">
        <v>10.6</v>
      </c>
      <c r="G76" s="489">
        <v>240</v>
      </c>
      <c r="H76" s="773">
        <f>G76+G77</f>
        <v>649</v>
      </c>
      <c r="I76" s="490">
        <f t="shared" ref="I76:I83" si="9">G76*(1-$B$2)</f>
        <v>240</v>
      </c>
      <c r="J76" s="774">
        <f>I76+I77</f>
        <v>649</v>
      </c>
      <c r="K76" s="480"/>
      <c r="L76" s="734">
        <v>45500</v>
      </c>
    </row>
    <row r="77" spans="1:12" s="431" customFormat="1" ht="13.2">
      <c r="A77" s="495" t="s">
        <v>1400</v>
      </c>
      <c r="B77" s="714"/>
      <c r="C77" s="727"/>
      <c r="D77" s="737"/>
      <c r="E77" s="482">
        <v>0.13324175999999999</v>
      </c>
      <c r="F77" s="483">
        <v>25.4</v>
      </c>
      <c r="G77" s="489">
        <v>409</v>
      </c>
      <c r="H77" s="773"/>
      <c r="I77" s="490">
        <f t="shared" si="9"/>
        <v>409</v>
      </c>
      <c r="J77" s="774"/>
      <c r="K77" s="484"/>
      <c r="L77" s="736"/>
    </row>
    <row r="78" spans="1:12" s="431" customFormat="1" ht="13.2">
      <c r="A78" s="495" t="s">
        <v>1379</v>
      </c>
      <c r="B78" s="717" t="str">
        <f t="shared" si="8"/>
        <v>MDSAG-12HRFN8 / MDOAG-12HFN8</v>
      </c>
      <c r="C78" s="727" t="s">
        <v>762</v>
      </c>
      <c r="D78" s="737" t="s">
        <v>766</v>
      </c>
      <c r="E78" s="482">
        <v>9.3515624999999991E-2</v>
      </c>
      <c r="F78" s="483">
        <v>11.5</v>
      </c>
      <c r="G78" s="489">
        <v>278</v>
      </c>
      <c r="H78" s="773">
        <f>G78+G79</f>
        <v>731</v>
      </c>
      <c r="I78" s="490">
        <f t="shared" si="9"/>
        <v>278</v>
      </c>
      <c r="J78" s="774">
        <f>I78+I79</f>
        <v>731</v>
      </c>
      <c r="K78" s="480"/>
      <c r="L78" s="734">
        <v>51200</v>
      </c>
    </row>
    <row r="79" spans="1:12" s="431" customFormat="1" ht="13.2">
      <c r="A79" s="495" t="s">
        <v>1401</v>
      </c>
      <c r="B79" s="714"/>
      <c r="C79" s="727"/>
      <c r="D79" s="737"/>
      <c r="E79" s="482">
        <v>0.13324175999999999</v>
      </c>
      <c r="F79" s="483">
        <v>25.5</v>
      </c>
      <c r="G79" s="489">
        <v>453</v>
      </c>
      <c r="H79" s="773"/>
      <c r="I79" s="490">
        <f t="shared" si="9"/>
        <v>453</v>
      </c>
      <c r="J79" s="774"/>
      <c r="K79" s="484"/>
      <c r="L79" s="736"/>
    </row>
    <row r="80" spans="1:12" s="431" customFormat="1" ht="13.2">
      <c r="A80" s="495" t="s">
        <v>1380</v>
      </c>
      <c r="B80" s="717" t="str">
        <f t="shared" si="8"/>
        <v>MDSAG-18HRFN8 / MDOAG-18HFN8</v>
      </c>
      <c r="C80" s="727" t="s">
        <v>763</v>
      </c>
      <c r="D80" s="737" t="s">
        <v>767</v>
      </c>
      <c r="E80" s="482">
        <v>0.12908362500000001</v>
      </c>
      <c r="F80" s="483">
        <v>14.6</v>
      </c>
      <c r="G80" s="489">
        <v>312</v>
      </c>
      <c r="H80" s="773">
        <f>G80+G81</f>
        <v>1057</v>
      </c>
      <c r="I80" s="490">
        <f t="shared" si="9"/>
        <v>312</v>
      </c>
      <c r="J80" s="774">
        <f>I80+I81</f>
        <v>1057</v>
      </c>
      <c r="K80" s="480"/>
      <c r="L80" s="734">
        <v>74100</v>
      </c>
    </row>
    <row r="81" spans="1:12" s="431" customFormat="1" ht="13.2">
      <c r="A81" s="495" t="s">
        <v>1402</v>
      </c>
      <c r="B81" s="714"/>
      <c r="C81" s="727"/>
      <c r="D81" s="737"/>
      <c r="E81" s="482">
        <v>0.20820825000000001</v>
      </c>
      <c r="F81" s="483">
        <v>36.1</v>
      </c>
      <c r="G81" s="489">
        <v>745</v>
      </c>
      <c r="H81" s="773"/>
      <c r="I81" s="490">
        <f t="shared" si="9"/>
        <v>745</v>
      </c>
      <c r="J81" s="774"/>
      <c r="K81" s="484"/>
      <c r="L81" s="736"/>
    </row>
    <row r="82" spans="1:12" s="431" customFormat="1" ht="13.2">
      <c r="A82" s="495" t="s">
        <v>1381</v>
      </c>
      <c r="B82" s="717" t="str">
        <f t="shared" si="8"/>
        <v>MDSAG-24HRFN8 / MDOAG-24HFN8</v>
      </c>
      <c r="C82" s="727" t="s">
        <v>764</v>
      </c>
      <c r="D82" s="737" t="s">
        <v>768</v>
      </c>
      <c r="E82" s="482">
        <v>0.15098737500000001</v>
      </c>
      <c r="F82" s="483">
        <v>17.399999999999999</v>
      </c>
      <c r="G82" s="489">
        <v>401</v>
      </c>
      <c r="H82" s="773">
        <f>G82+G83</f>
        <v>1362</v>
      </c>
      <c r="I82" s="490">
        <f t="shared" si="9"/>
        <v>401</v>
      </c>
      <c r="J82" s="774">
        <f>I82+I83</f>
        <v>1362</v>
      </c>
      <c r="K82" s="480"/>
      <c r="L82" s="734">
        <v>95500</v>
      </c>
    </row>
    <row r="83" spans="1:12" s="431" customFormat="1" ht="13.8" thickBot="1">
      <c r="A83" s="495" t="s">
        <v>1403</v>
      </c>
      <c r="B83" s="714"/>
      <c r="C83" s="727"/>
      <c r="D83" s="737"/>
      <c r="E83" s="482">
        <v>0.29304740000000001</v>
      </c>
      <c r="F83" s="483">
        <v>47</v>
      </c>
      <c r="G83" s="489">
        <v>961</v>
      </c>
      <c r="H83" s="773"/>
      <c r="I83" s="490">
        <f t="shared" si="9"/>
        <v>961</v>
      </c>
      <c r="J83" s="774"/>
      <c r="K83" s="484"/>
      <c r="L83" s="736"/>
    </row>
    <row r="84" spans="1:12" ht="21" thickBot="1">
      <c r="A84" s="465" t="s">
        <v>1826</v>
      </c>
      <c r="B84" s="466"/>
      <c r="C84" s="466"/>
      <c r="D84" s="466"/>
      <c r="E84" s="466"/>
      <c r="F84" s="466"/>
      <c r="G84" s="466"/>
      <c r="H84" s="466"/>
      <c r="I84" s="466"/>
      <c r="J84" s="466"/>
      <c r="K84" s="466"/>
      <c r="L84" s="467"/>
    </row>
    <row r="85" spans="1:12" ht="92.4">
      <c r="A85" s="468" t="s">
        <v>1827</v>
      </c>
      <c r="B85" s="469" t="s">
        <v>1845</v>
      </c>
      <c r="C85" s="722" t="s">
        <v>1844</v>
      </c>
      <c r="D85" s="722"/>
      <c r="E85" s="720"/>
      <c r="F85" s="721"/>
      <c r="G85" s="492"/>
      <c r="H85" s="485"/>
      <c r="I85" s="471"/>
      <c r="J85" s="472"/>
      <c r="K85" s="473" t="s">
        <v>1820</v>
      </c>
      <c r="L85" s="474"/>
    </row>
    <row r="86" spans="1:12" s="431" customFormat="1" ht="12.75" customHeight="1">
      <c r="A86" s="491" t="s">
        <v>1576</v>
      </c>
      <c r="B86" s="717" t="str">
        <f t="shared" ref="B86:B92" si="10">_xlfn.CONCAT(A86," / ",A87)</f>
        <v>MDSALF-09HRFN8 / MDOALF-09HFN8</v>
      </c>
      <c r="C86" s="714" t="s">
        <v>1577</v>
      </c>
      <c r="D86" s="715" t="s">
        <v>765</v>
      </c>
      <c r="E86" s="482">
        <v>7.9987500000000003E-2</v>
      </c>
      <c r="F86" s="483">
        <v>10.5</v>
      </c>
      <c r="G86" s="489">
        <v>336</v>
      </c>
      <c r="H86" s="730">
        <f>G86+G87</f>
        <v>745</v>
      </c>
      <c r="I86" s="490">
        <f t="shared" ref="I86:I93" si="11">G86*(1-$B$2)</f>
        <v>336</v>
      </c>
      <c r="J86" s="732">
        <f>I86+I87</f>
        <v>745</v>
      </c>
      <c r="K86" s="480"/>
      <c r="L86" s="734">
        <v>52000</v>
      </c>
    </row>
    <row r="87" spans="1:12" s="431" customFormat="1" ht="12.75" customHeight="1">
      <c r="A87" s="491" t="s">
        <v>1578</v>
      </c>
      <c r="B87" s="714"/>
      <c r="C87" s="714"/>
      <c r="D87" s="715"/>
      <c r="E87" s="482">
        <v>0.13527</v>
      </c>
      <c r="F87" s="483">
        <v>25.4</v>
      </c>
      <c r="G87" s="489">
        <v>409</v>
      </c>
      <c r="H87" s="731"/>
      <c r="I87" s="490">
        <f t="shared" si="11"/>
        <v>409</v>
      </c>
      <c r="J87" s="733"/>
      <c r="K87" s="484"/>
      <c r="L87" s="736"/>
    </row>
    <row r="88" spans="1:12" s="431" customFormat="1" ht="12.75" customHeight="1">
      <c r="A88" s="491" t="s">
        <v>1579</v>
      </c>
      <c r="B88" s="717" t="str">
        <f t="shared" si="10"/>
        <v>MDSALF-12HRFN8 / MDOALF-12HFN8</v>
      </c>
      <c r="C88" s="714" t="s">
        <v>762</v>
      </c>
      <c r="D88" s="715" t="s">
        <v>766</v>
      </c>
      <c r="E88" s="482">
        <v>9.3169749999999982E-2</v>
      </c>
      <c r="F88" s="483">
        <v>11.5</v>
      </c>
      <c r="G88" s="489">
        <v>380</v>
      </c>
      <c r="H88" s="730">
        <f>G88+G89</f>
        <v>833</v>
      </c>
      <c r="I88" s="490">
        <f t="shared" si="11"/>
        <v>380</v>
      </c>
      <c r="J88" s="732">
        <f>I88+I89</f>
        <v>833</v>
      </c>
      <c r="K88" s="480"/>
      <c r="L88" s="734">
        <v>58300</v>
      </c>
    </row>
    <row r="89" spans="1:12" s="431" customFormat="1" ht="12.75" customHeight="1">
      <c r="A89" s="491" t="s">
        <v>1580</v>
      </c>
      <c r="B89" s="714"/>
      <c r="C89" s="714"/>
      <c r="D89" s="715"/>
      <c r="E89" s="482">
        <v>0.13527</v>
      </c>
      <c r="F89" s="483">
        <v>25.5</v>
      </c>
      <c r="G89" s="489">
        <v>453</v>
      </c>
      <c r="H89" s="731"/>
      <c r="I89" s="490">
        <f t="shared" si="11"/>
        <v>453</v>
      </c>
      <c r="J89" s="733"/>
      <c r="K89" s="484"/>
      <c r="L89" s="736"/>
    </row>
    <row r="90" spans="1:12" s="431" customFormat="1" ht="12.75" customHeight="1">
      <c r="A90" s="491" t="s">
        <v>1581</v>
      </c>
      <c r="B90" s="717" t="str">
        <f t="shared" si="10"/>
        <v>MDSALF-18HRFN8 / MDOALF-18HFN8</v>
      </c>
      <c r="C90" s="714" t="s">
        <v>1582</v>
      </c>
      <c r="D90" s="715" t="s">
        <v>1583</v>
      </c>
      <c r="E90" s="482">
        <v>0.12908362500000001</v>
      </c>
      <c r="F90" s="483">
        <v>14.6</v>
      </c>
      <c r="G90" s="489">
        <v>456</v>
      </c>
      <c r="H90" s="730">
        <f>G90+G91</f>
        <v>1201</v>
      </c>
      <c r="I90" s="490">
        <f t="shared" si="11"/>
        <v>456</v>
      </c>
      <c r="J90" s="732">
        <f>I90+I91</f>
        <v>1201</v>
      </c>
      <c r="K90" s="480"/>
      <c r="L90" s="734">
        <v>83800</v>
      </c>
    </row>
    <row r="91" spans="1:12" s="431" customFormat="1" ht="12.75" customHeight="1">
      <c r="A91" s="491" t="s">
        <v>1584</v>
      </c>
      <c r="B91" s="714"/>
      <c r="C91" s="714"/>
      <c r="D91" s="715"/>
      <c r="E91" s="482">
        <v>0.20820825000000001</v>
      </c>
      <c r="F91" s="483">
        <v>36.1</v>
      </c>
      <c r="G91" s="489">
        <v>745</v>
      </c>
      <c r="H91" s="731"/>
      <c r="I91" s="490">
        <f t="shared" si="11"/>
        <v>745</v>
      </c>
      <c r="J91" s="733"/>
      <c r="K91" s="484"/>
      <c r="L91" s="736"/>
    </row>
    <row r="92" spans="1:12" s="431" customFormat="1" ht="12.75" customHeight="1">
      <c r="A92" s="491" t="s">
        <v>1585</v>
      </c>
      <c r="B92" s="717" t="str">
        <f t="shared" si="10"/>
        <v>MDSALF-24HRFN8 / MDOALF-24HFN8</v>
      </c>
      <c r="C92" s="714" t="s">
        <v>1586</v>
      </c>
      <c r="D92" s="715" t="s">
        <v>1587</v>
      </c>
      <c r="E92" s="482">
        <v>0.15098737500000001</v>
      </c>
      <c r="F92" s="483">
        <v>17.3</v>
      </c>
      <c r="G92" s="489">
        <v>576</v>
      </c>
      <c r="H92" s="730">
        <f>G92+G93</f>
        <v>1537</v>
      </c>
      <c r="I92" s="490">
        <f t="shared" si="11"/>
        <v>576</v>
      </c>
      <c r="J92" s="732">
        <f>I92+I93</f>
        <v>1537</v>
      </c>
      <c r="K92" s="480"/>
      <c r="L92" s="734">
        <v>107100</v>
      </c>
    </row>
    <row r="93" spans="1:12" s="431" customFormat="1" ht="13.5" customHeight="1" thickBot="1">
      <c r="A93" s="491" t="s">
        <v>1588</v>
      </c>
      <c r="B93" s="714"/>
      <c r="C93" s="714"/>
      <c r="D93" s="715"/>
      <c r="E93" s="482">
        <v>0.29304740000000001</v>
      </c>
      <c r="F93" s="483">
        <v>46.9</v>
      </c>
      <c r="G93" s="489">
        <v>961</v>
      </c>
      <c r="H93" s="731"/>
      <c r="I93" s="490">
        <f t="shared" si="11"/>
        <v>961</v>
      </c>
      <c r="J93" s="733"/>
      <c r="K93" s="484"/>
      <c r="L93" s="735"/>
    </row>
    <row r="94" spans="1:12" ht="21" thickBot="1">
      <c r="A94" s="465" t="s">
        <v>1828</v>
      </c>
      <c r="B94" s="466"/>
      <c r="C94" s="466"/>
      <c r="D94" s="466"/>
      <c r="E94" s="466"/>
      <c r="F94" s="466"/>
      <c r="G94" s="466"/>
      <c r="H94" s="466"/>
      <c r="I94" s="466"/>
      <c r="J94" s="466"/>
      <c r="K94" s="466"/>
      <c r="L94" s="467"/>
    </row>
    <row r="95" spans="1:12" ht="92.4">
      <c r="A95" s="468" t="s">
        <v>1833</v>
      </c>
      <c r="B95" s="469" t="s">
        <v>1845</v>
      </c>
      <c r="C95" s="722" t="s">
        <v>1846</v>
      </c>
      <c r="D95" s="722"/>
      <c r="E95" s="720"/>
      <c r="F95" s="721"/>
      <c r="G95" s="492"/>
      <c r="H95" s="485"/>
      <c r="I95" s="471"/>
      <c r="J95" s="472"/>
      <c r="K95" s="473" t="s">
        <v>1820</v>
      </c>
      <c r="L95" s="474"/>
    </row>
    <row r="96" spans="1:12" s="431" customFormat="1" ht="12.75" customHeight="1">
      <c r="A96" s="491" t="s">
        <v>1589</v>
      </c>
      <c r="B96" s="717" t="str">
        <f t="shared" ref="B96:B102" si="12">_xlfn.CONCAT(A96," / ",A97)</f>
        <v>MDSAN-09HRFN8 / MDOAN-09HFN8</v>
      </c>
      <c r="C96" s="727" t="s">
        <v>1590</v>
      </c>
      <c r="D96" s="737" t="s">
        <v>1591</v>
      </c>
      <c r="E96" s="482">
        <v>9.3169749999999982E-2</v>
      </c>
      <c r="F96" s="483">
        <v>11.5</v>
      </c>
      <c r="G96" s="489">
        <v>270</v>
      </c>
      <c r="H96" s="730">
        <f>G96+G97</f>
        <v>830</v>
      </c>
      <c r="I96" s="490">
        <f t="shared" ref="I96:I103" si="13">G96*(1-$B$2)</f>
        <v>270</v>
      </c>
      <c r="J96" s="732">
        <f>I96+I97</f>
        <v>830</v>
      </c>
      <c r="K96" s="480"/>
      <c r="L96" s="734">
        <v>58100</v>
      </c>
    </row>
    <row r="97" spans="1:12" s="431" customFormat="1" ht="12.75" customHeight="1">
      <c r="A97" s="491" t="s">
        <v>1592</v>
      </c>
      <c r="B97" s="714"/>
      <c r="C97" s="727"/>
      <c r="D97" s="737"/>
      <c r="E97" s="482">
        <v>0.18234059000000002</v>
      </c>
      <c r="F97" s="483">
        <v>31.9</v>
      </c>
      <c r="G97" s="489">
        <v>560</v>
      </c>
      <c r="H97" s="731"/>
      <c r="I97" s="490">
        <f t="shared" si="13"/>
        <v>560</v>
      </c>
      <c r="J97" s="733"/>
      <c r="K97" s="484"/>
      <c r="L97" s="736"/>
    </row>
    <row r="98" spans="1:12" s="431" customFormat="1" ht="12.75" customHeight="1">
      <c r="A98" s="491" t="s">
        <v>1593</v>
      </c>
      <c r="B98" s="717" t="str">
        <f t="shared" si="12"/>
        <v>MDSAN-12HRFN8 / MDOAN-12HFN8</v>
      </c>
      <c r="C98" s="727" t="s">
        <v>1594</v>
      </c>
      <c r="D98" s="737" t="s">
        <v>1595</v>
      </c>
      <c r="E98" s="482">
        <v>9.3169749999999982E-2</v>
      </c>
      <c r="F98" s="483">
        <v>11.3</v>
      </c>
      <c r="G98" s="489">
        <v>300</v>
      </c>
      <c r="H98" s="730">
        <f>G98+G99</f>
        <v>910</v>
      </c>
      <c r="I98" s="490">
        <f t="shared" si="13"/>
        <v>300</v>
      </c>
      <c r="J98" s="732">
        <f>I98+I99</f>
        <v>910</v>
      </c>
      <c r="K98" s="480"/>
      <c r="L98" s="734">
        <v>63700</v>
      </c>
    </row>
    <row r="99" spans="1:12" s="431" customFormat="1" ht="12.75" customHeight="1">
      <c r="A99" s="491" t="s">
        <v>1596</v>
      </c>
      <c r="B99" s="714"/>
      <c r="C99" s="727"/>
      <c r="D99" s="737"/>
      <c r="E99" s="482">
        <v>0.18234059000000002</v>
      </c>
      <c r="F99" s="483">
        <v>32</v>
      </c>
      <c r="G99" s="489">
        <v>610</v>
      </c>
      <c r="H99" s="731"/>
      <c r="I99" s="490">
        <f t="shared" si="13"/>
        <v>610</v>
      </c>
      <c r="J99" s="733"/>
      <c r="K99" s="484"/>
      <c r="L99" s="736"/>
    </row>
    <row r="100" spans="1:12" s="431" customFormat="1" ht="12.75" customHeight="1">
      <c r="A100" s="491" t="s">
        <v>1597</v>
      </c>
      <c r="B100" s="717" t="str">
        <f t="shared" si="12"/>
        <v>MDSAN-18HRFN8 / MDOAN-18HFN8</v>
      </c>
      <c r="C100" s="727"/>
      <c r="D100" s="737"/>
      <c r="E100" s="497"/>
      <c r="F100" s="498"/>
      <c r="G100" s="489">
        <v>390</v>
      </c>
      <c r="H100" s="730">
        <f>G100+G101</f>
        <v>1360</v>
      </c>
      <c r="I100" s="490">
        <f t="shared" si="13"/>
        <v>390</v>
      </c>
      <c r="J100" s="732">
        <f>I100+I101</f>
        <v>1360</v>
      </c>
      <c r="K100" s="480"/>
      <c r="L100" s="734">
        <v>95200</v>
      </c>
    </row>
    <row r="101" spans="1:12" s="431" customFormat="1" ht="12.75" customHeight="1">
      <c r="A101" s="491" t="s">
        <v>1598</v>
      </c>
      <c r="B101" s="714"/>
      <c r="C101" s="727"/>
      <c r="D101" s="737"/>
      <c r="E101" s="497"/>
      <c r="F101" s="498"/>
      <c r="G101" s="489">
        <v>970</v>
      </c>
      <c r="H101" s="731"/>
      <c r="I101" s="490">
        <f t="shared" si="13"/>
        <v>970</v>
      </c>
      <c r="J101" s="733"/>
      <c r="K101" s="484"/>
      <c r="L101" s="736"/>
    </row>
    <row r="102" spans="1:12" s="431" customFormat="1" ht="12.75" customHeight="1">
      <c r="A102" s="491" t="s">
        <v>1599</v>
      </c>
      <c r="B102" s="717" t="str">
        <f t="shared" si="12"/>
        <v>MDSAN-24HRFN8 / MDOAN-24HFN8</v>
      </c>
      <c r="C102" s="727"/>
      <c r="D102" s="737"/>
      <c r="E102" s="497"/>
      <c r="F102" s="498"/>
      <c r="G102" s="489">
        <v>480</v>
      </c>
      <c r="H102" s="730">
        <f>G102+G103</f>
        <v>1830</v>
      </c>
      <c r="I102" s="490">
        <f t="shared" si="13"/>
        <v>480</v>
      </c>
      <c r="J102" s="732">
        <f>I102+I103</f>
        <v>1830</v>
      </c>
      <c r="K102" s="480"/>
      <c r="L102" s="734">
        <v>128100</v>
      </c>
    </row>
    <row r="103" spans="1:12" s="431" customFormat="1" ht="13.5" customHeight="1" thickBot="1">
      <c r="A103" s="491" t="s">
        <v>1600</v>
      </c>
      <c r="B103" s="714"/>
      <c r="C103" s="727"/>
      <c r="D103" s="737"/>
      <c r="E103" s="497"/>
      <c r="F103" s="498"/>
      <c r="G103" s="489">
        <v>1350</v>
      </c>
      <c r="H103" s="731"/>
      <c r="I103" s="490">
        <f t="shared" si="13"/>
        <v>1350</v>
      </c>
      <c r="J103" s="733"/>
      <c r="K103" s="484"/>
      <c r="L103" s="735"/>
    </row>
    <row r="104" spans="1:12" ht="21" thickBot="1">
      <c r="A104" s="465" t="s">
        <v>1831</v>
      </c>
      <c r="B104" s="466"/>
      <c r="C104" s="466"/>
      <c r="D104" s="466"/>
      <c r="E104" s="466"/>
      <c r="F104" s="466"/>
      <c r="G104" s="499"/>
      <c r="H104" s="499"/>
      <c r="I104" s="466"/>
      <c r="J104" s="466"/>
      <c r="K104" s="466"/>
      <c r="L104" s="467"/>
    </row>
    <row r="105" spans="1:12" s="431" customFormat="1" ht="105.6">
      <c r="A105" s="468" t="s">
        <v>1832</v>
      </c>
      <c r="B105" s="469" t="s">
        <v>1843</v>
      </c>
      <c r="C105" s="722" t="s">
        <v>1830</v>
      </c>
      <c r="D105" s="722"/>
      <c r="E105" s="720"/>
      <c r="F105" s="721"/>
      <c r="G105" s="492"/>
      <c r="H105" s="485"/>
      <c r="I105" s="471"/>
      <c r="J105" s="472"/>
      <c r="K105" s="473" t="s">
        <v>1829</v>
      </c>
      <c r="L105" s="474"/>
    </row>
    <row r="106" spans="1:12" s="431" customFormat="1" ht="12.75" customHeight="1">
      <c r="A106" s="486" t="s">
        <v>1601</v>
      </c>
      <c r="B106" s="717" t="str">
        <f>_xlfn.CONCAT(A106," / ",A107)</f>
        <v>MDSOPS-09HRFN8 / MDOOPS-09HFN8</v>
      </c>
      <c r="C106" s="727" t="s">
        <v>1602</v>
      </c>
      <c r="D106" s="727" t="s">
        <v>1603</v>
      </c>
      <c r="E106" s="482">
        <v>0.12755749999999999</v>
      </c>
      <c r="F106" s="483">
        <v>17.3</v>
      </c>
      <c r="G106" s="489">
        <v>476</v>
      </c>
      <c r="H106" s="730">
        <f>G106+G107</f>
        <v>1588</v>
      </c>
      <c r="I106" s="490">
        <f t="shared" ref="I106:I111" si="14">G106*(1-$B$2)</f>
        <v>476</v>
      </c>
      <c r="J106" s="732">
        <f>I106+I107</f>
        <v>1588</v>
      </c>
      <c r="K106" s="480"/>
      <c r="L106" s="734">
        <v>111100</v>
      </c>
    </row>
    <row r="107" spans="1:12" s="431" customFormat="1" ht="12.75" customHeight="1">
      <c r="A107" s="486" t="s">
        <v>1604</v>
      </c>
      <c r="B107" s="714"/>
      <c r="C107" s="727"/>
      <c r="D107" s="727"/>
      <c r="E107" s="482">
        <v>0.20820825000000001</v>
      </c>
      <c r="F107" s="483">
        <v>37.700000000000003</v>
      </c>
      <c r="G107" s="489">
        <v>1112</v>
      </c>
      <c r="H107" s="731"/>
      <c r="I107" s="490">
        <f t="shared" si="14"/>
        <v>1112</v>
      </c>
      <c r="J107" s="733"/>
      <c r="K107" s="484"/>
      <c r="L107" s="736"/>
    </row>
    <row r="108" spans="1:12" s="431" customFormat="1" ht="12.75" customHeight="1">
      <c r="A108" s="486" t="s">
        <v>1605</v>
      </c>
      <c r="B108" s="717" t="str">
        <f>_xlfn.CONCAT(A108," / ",A109)</f>
        <v>MDSOPS-12HRFN8 / MDOOPS-12HFN8</v>
      </c>
      <c r="C108" s="727" t="s">
        <v>1606</v>
      </c>
      <c r="D108" s="727" t="s">
        <v>1607</v>
      </c>
      <c r="E108" s="482">
        <v>0.12755749999999999</v>
      </c>
      <c r="F108" s="483">
        <v>17.3</v>
      </c>
      <c r="G108" s="489">
        <v>494</v>
      </c>
      <c r="H108" s="730">
        <f>G108+G109</f>
        <v>1642</v>
      </c>
      <c r="I108" s="490">
        <f t="shared" si="14"/>
        <v>494</v>
      </c>
      <c r="J108" s="732">
        <f>I108+I109</f>
        <v>1642</v>
      </c>
      <c r="K108" s="480"/>
      <c r="L108" s="734">
        <v>115000</v>
      </c>
    </row>
    <row r="109" spans="1:12" s="431" customFormat="1" ht="12.75" customHeight="1">
      <c r="A109" s="486" t="s">
        <v>1608</v>
      </c>
      <c r="B109" s="714"/>
      <c r="C109" s="727"/>
      <c r="D109" s="727"/>
      <c r="E109" s="482">
        <v>0.20820825000000001</v>
      </c>
      <c r="F109" s="483">
        <v>37.700000000000003</v>
      </c>
      <c r="G109" s="489">
        <v>1148</v>
      </c>
      <c r="H109" s="731"/>
      <c r="I109" s="490">
        <f t="shared" si="14"/>
        <v>1148</v>
      </c>
      <c r="J109" s="733"/>
      <c r="K109" s="484"/>
      <c r="L109" s="736"/>
    </row>
    <row r="110" spans="1:12" s="431" customFormat="1" ht="12.75" customHeight="1">
      <c r="A110" s="486" t="s">
        <v>1609</v>
      </c>
      <c r="B110" s="717" t="str">
        <f>_xlfn.CONCAT(A110," / ",A111)</f>
        <v>MDSOPS-18HRFN8 / MDOOPS-18HFN8</v>
      </c>
      <c r="C110" s="727" t="s">
        <v>1610</v>
      </c>
      <c r="D110" s="727" t="s">
        <v>1611</v>
      </c>
      <c r="E110" s="482">
        <v>0.12755749999999999</v>
      </c>
      <c r="F110" s="483">
        <v>17.3</v>
      </c>
      <c r="G110" s="489">
        <v>650</v>
      </c>
      <c r="H110" s="730">
        <f>G110+G111</f>
        <v>2353</v>
      </c>
      <c r="I110" s="490">
        <f t="shared" si="14"/>
        <v>650</v>
      </c>
      <c r="J110" s="732">
        <f>I110+I111</f>
        <v>2353</v>
      </c>
      <c r="K110" s="480"/>
      <c r="L110" s="734">
        <v>164700</v>
      </c>
    </row>
    <row r="111" spans="1:12" s="431" customFormat="1" ht="13.5" customHeight="1" thickBot="1">
      <c r="A111" s="486" t="s">
        <v>1612</v>
      </c>
      <c r="B111" s="714"/>
      <c r="C111" s="727"/>
      <c r="D111" s="727"/>
      <c r="E111" s="482">
        <v>0.29304740000000001</v>
      </c>
      <c r="F111" s="483">
        <v>46.7</v>
      </c>
      <c r="G111" s="489">
        <v>1703</v>
      </c>
      <c r="H111" s="731"/>
      <c r="I111" s="490">
        <f t="shared" si="14"/>
        <v>1703</v>
      </c>
      <c r="J111" s="733"/>
      <c r="K111" s="484"/>
      <c r="L111" s="735"/>
    </row>
    <row r="112" spans="1:12" s="709" customFormat="1" ht="21" thickBot="1">
      <c r="A112" s="706" t="s">
        <v>2281</v>
      </c>
      <c r="B112" s="707"/>
      <c r="C112" s="707"/>
      <c r="D112" s="707"/>
      <c r="E112" s="707"/>
      <c r="F112" s="707"/>
      <c r="G112" s="707"/>
      <c r="H112" s="707"/>
      <c r="I112" s="707"/>
      <c r="J112" s="707"/>
      <c r="K112" s="707"/>
      <c r="L112" s="708"/>
    </row>
    <row r="113" spans="1:12" s="431" customFormat="1" ht="118.8">
      <c r="A113" s="468" t="s">
        <v>1847</v>
      </c>
      <c r="B113" s="469" t="s">
        <v>1848</v>
      </c>
      <c r="C113" s="722" t="s">
        <v>1830</v>
      </c>
      <c r="D113" s="722"/>
      <c r="E113" s="720"/>
      <c r="F113" s="721"/>
      <c r="G113" s="492"/>
      <c r="H113" s="485"/>
      <c r="I113" s="471"/>
      <c r="J113" s="472"/>
      <c r="K113" s="473" t="s">
        <v>1829</v>
      </c>
      <c r="L113" s="474"/>
    </row>
    <row r="114" spans="1:12" s="431" customFormat="1" ht="12.75" customHeight="1">
      <c r="A114" s="481" t="s">
        <v>1777</v>
      </c>
      <c r="B114" s="717" t="str">
        <f>_xlfn.CONCAT(A114," / ",A115)</f>
        <v>MDSOP-09HRFN8 / MDOOP-09HFN8</v>
      </c>
      <c r="C114" s="714" t="s">
        <v>1778</v>
      </c>
      <c r="D114" s="715" t="s">
        <v>1779</v>
      </c>
      <c r="E114" s="482">
        <v>0.12573524999999999</v>
      </c>
      <c r="F114" s="483">
        <v>17.100000000000001</v>
      </c>
      <c r="G114" s="489">
        <v>453</v>
      </c>
      <c r="H114" s="730">
        <f>G114+G115</f>
        <v>1512</v>
      </c>
      <c r="I114" s="490">
        <f>G114*(1-$B$2)</f>
        <v>453</v>
      </c>
      <c r="J114" s="732">
        <f>I114+I115</f>
        <v>1512</v>
      </c>
      <c r="K114" s="480"/>
      <c r="L114" s="734">
        <v>106000</v>
      </c>
    </row>
    <row r="115" spans="1:12" s="431" customFormat="1" ht="12.75" customHeight="1">
      <c r="A115" s="481" t="s">
        <v>1780</v>
      </c>
      <c r="B115" s="714"/>
      <c r="C115" s="714"/>
      <c r="D115" s="715"/>
      <c r="E115" s="482">
        <v>0.220662</v>
      </c>
      <c r="F115" s="483">
        <v>39.700000000000003</v>
      </c>
      <c r="G115" s="489">
        <v>1059</v>
      </c>
      <c r="H115" s="731"/>
      <c r="I115" s="490">
        <f>G115*(1-$B$2)</f>
        <v>1059</v>
      </c>
      <c r="J115" s="733"/>
      <c r="K115" s="484"/>
      <c r="L115" s="736"/>
    </row>
    <row r="116" spans="1:12" s="431" customFormat="1" ht="12.75" customHeight="1">
      <c r="A116" s="481" t="s">
        <v>1781</v>
      </c>
      <c r="B116" s="717" t="str">
        <f>_xlfn.CONCAT(A116," / ",A117)</f>
        <v>MDSOP-12HRFN8 / MDOOP-12HFN8</v>
      </c>
      <c r="C116" s="714" t="s">
        <v>1782</v>
      </c>
      <c r="D116" s="715" t="s">
        <v>1783</v>
      </c>
      <c r="E116" s="482">
        <v>0.12573524999999999</v>
      </c>
      <c r="F116" s="483">
        <v>17.100000000000001</v>
      </c>
      <c r="G116" s="489">
        <v>470</v>
      </c>
      <c r="H116" s="730">
        <f>G116+G117</f>
        <v>1563</v>
      </c>
      <c r="I116" s="490">
        <f>G116*(1-$B$2)</f>
        <v>470</v>
      </c>
      <c r="J116" s="732">
        <f>I116+I117</f>
        <v>1563</v>
      </c>
      <c r="K116" s="480"/>
      <c r="L116" s="734">
        <v>109600</v>
      </c>
    </row>
    <row r="117" spans="1:12" s="431" customFormat="1" ht="13.5" customHeight="1" thickBot="1">
      <c r="A117" s="481" t="s">
        <v>1784</v>
      </c>
      <c r="B117" s="714"/>
      <c r="C117" s="714"/>
      <c r="D117" s="715"/>
      <c r="E117" s="482">
        <v>0.220662</v>
      </c>
      <c r="F117" s="483">
        <v>39.700000000000003</v>
      </c>
      <c r="G117" s="489">
        <v>1093</v>
      </c>
      <c r="H117" s="731"/>
      <c r="I117" s="490">
        <f>G117*(1-$B$2)</f>
        <v>1093</v>
      </c>
      <c r="J117" s="733"/>
      <c r="K117" s="484"/>
      <c r="L117" s="735"/>
    </row>
    <row r="118" spans="1:12" ht="21" thickBot="1">
      <c r="A118" s="465" t="s">
        <v>1835</v>
      </c>
      <c r="B118" s="466"/>
      <c r="C118" s="466"/>
      <c r="D118" s="466"/>
      <c r="E118" s="466"/>
      <c r="F118" s="466"/>
      <c r="G118" s="499"/>
      <c r="H118" s="499"/>
      <c r="I118" s="466"/>
      <c r="J118" s="466"/>
      <c r="K118" s="466"/>
      <c r="L118" s="467"/>
    </row>
    <row r="119" spans="1:12" s="431" customFormat="1" ht="52.8">
      <c r="A119" s="468" t="s">
        <v>1841</v>
      </c>
      <c r="B119" s="469" t="s">
        <v>1838</v>
      </c>
      <c r="C119" s="722" t="s">
        <v>1842</v>
      </c>
      <c r="D119" s="722"/>
      <c r="E119" s="720"/>
      <c r="F119" s="721"/>
      <c r="G119" s="492"/>
      <c r="H119" s="485"/>
      <c r="I119" s="471"/>
      <c r="J119" s="472"/>
      <c r="K119" s="473" t="s">
        <v>1810</v>
      </c>
      <c r="L119" s="474"/>
    </row>
    <row r="120" spans="1:12" s="431" customFormat="1" ht="13.2">
      <c r="A120" s="481" t="s">
        <v>1366</v>
      </c>
      <c r="B120" s="717" t="str">
        <f>_xlfn.CONCAT(A120," / ",A121)</f>
        <v>MDTII-09HWFN8 / MDOAG-09HDN8</v>
      </c>
      <c r="C120" s="714" t="s">
        <v>1148</v>
      </c>
      <c r="D120" s="715" t="s">
        <v>1150</v>
      </c>
      <c r="E120" s="482">
        <v>0.120744</v>
      </c>
      <c r="F120" s="483">
        <v>22</v>
      </c>
      <c r="G120" s="489">
        <v>479</v>
      </c>
      <c r="H120" s="730">
        <f>G120+G121</f>
        <v>860</v>
      </c>
      <c r="I120" s="490">
        <f>G120*(1-$B$2)</f>
        <v>479</v>
      </c>
      <c r="J120" s="732">
        <f>I120+I121</f>
        <v>860</v>
      </c>
      <c r="K120" s="480"/>
      <c r="L120" s="734">
        <v>61200</v>
      </c>
    </row>
    <row r="121" spans="1:12" s="431" customFormat="1" ht="13.2">
      <c r="A121" s="481" t="s">
        <v>1398</v>
      </c>
      <c r="B121" s="714"/>
      <c r="C121" s="714"/>
      <c r="D121" s="715"/>
      <c r="E121" s="482">
        <v>0.13527</v>
      </c>
      <c r="F121" s="483">
        <v>22</v>
      </c>
      <c r="G121" s="489">
        <v>381</v>
      </c>
      <c r="H121" s="731"/>
      <c r="I121" s="490">
        <f>G121*(1-$B$2)</f>
        <v>381</v>
      </c>
      <c r="J121" s="733"/>
      <c r="K121" s="484"/>
      <c r="L121" s="736"/>
    </row>
    <row r="122" spans="1:12" s="431" customFormat="1" ht="13.2">
      <c r="A122" s="481" t="s">
        <v>1367</v>
      </c>
      <c r="B122" s="717" t="str">
        <f>_xlfn.CONCAT(A122," / ",A123)</f>
        <v>MDTII-12HWFN8 / MDOAG-12HDN8</v>
      </c>
      <c r="C122" s="714" t="s">
        <v>1149</v>
      </c>
      <c r="D122" s="715" t="s">
        <v>1151</v>
      </c>
      <c r="E122" s="482">
        <v>0.120744</v>
      </c>
      <c r="F122" s="483">
        <v>22</v>
      </c>
      <c r="G122" s="489">
        <v>523</v>
      </c>
      <c r="H122" s="730">
        <f>G122+G123</f>
        <v>989</v>
      </c>
      <c r="I122" s="490">
        <f>G122*(1-$B$2)</f>
        <v>523</v>
      </c>
      <c r="J122" s="732">
        <f>I122+I123</f>
        <v>989</v>
      </c>
      <c r="K122" s="480"/>
      <c r="L122" s="734">
        <v>65600</v>
      </c>
    </row>
    <row r="123" spans="1:12" s="431" customFormat="1" ht="13.8" thickBot="1">
      <c r="A123" s="481" t="s">
        <v>1399</v>
      </c>
      <c r="B123" s="714"/>
      <c r="C123" s="714"/>
      <c r="D123" s="715"/>
      <c r="E123" s="482">
        <v>0.13527</v>
      </c>
      <c r="F123" s="483">
        <v>23.2</v>
      </c>
      <c r="G123" s="489">
        <v>466</v>
      </c>
      <c r="H123" s="731"/>
      <c r="I123" s="490">
        <f>G123*(1-$B$2)</f>
        <v>466</v>
      </c>
      <c r="J123" s="733"/>
      <c r="K123" s="484"/>
      <c r="L123" s="735"/>
    </row>
    <row r="124" spans="1:12" ht="21" thickBot="1">
      <c r="A124" s="465" t="s">
        <v>1834</v>
      </c>
      <c r="B124" s="466"/>
      <c r="C124" s="466"/>
      <c r="D124" s="466"/>
      <c r="E124" s="466"/>
      <c r="F124" s="466"/>
      <c r="G124" s="499"/>
      <c r="H124" s="499"/>
      <c r="I124" s="466"/>
      <c r="J124" s="466"/>
      <c r="K124" s="466"/>
      <c r="L124" s="467"/>
    </row>
    <row r="125" spans="1:12" s="431" customFormat="1" ht="52.8">
      <c r="A125" s="468" t="s">
        <v>1837</v>
      </c>
      <c r="B125" s="469" t="s">
        <v>1838</v>
      </c>
      <c r="C125" s="722" t="s">
        <v>1836</v>
      </c>
      <c r="D125" s="722"/>
      <c r="E125" s="720"/>
      <c r="F125" s="721"/>
      <c r="G125" s="492"/>
      <c r="H125" s="485"/>
      <c r="I125" s="471"/>
      <c r="J125" s="472"/>
      <c r="K125" s="473" t="s">
        <v>1810</v>
      </c>
      <c r="L125" s="474"/>
    </row>
    <row r="126" spans="1:12" s="431" customFormat="1" ht="13.2">
      <c r="A126" s="481" t="s">
        <v>1369</v>
      </c>
      <c r="B126" s="745" t="str">
        <f>_xlfn.CONCAT(A126," / ",A127," / ",A128)</f>
        <v>MDCA4I-09HRFN8 / T-MBQ4-03E / MDOAG-09HDN8</v>
      </c>
      <c r="C126" s="714" t="s">
        <v>1148</v>
      </c>
      <c r="D126" s="715" t="s">
        <v>1150</v>
      </c>
      <c r="E126" s="482">
        <v>0.12744</v>
      </c>
      <c r="F126" s="483">
        <v>17.3</v>
      </c>
      <c r="G126" s="489">
        <v>434</v>
      </c>
      <c r="H126" s="730">
        <f>G126+G127+G128</f>
        <v>929</v>
      </c>
      <c r="I126" s="490">
        <f t="shared" ref="I126:I131" si="15">G126*(1-$B$2)</f>
        <v>434</v>
      </c>
      <c r="J126" s="732">
        <f>I126+I128+I127</f>
        <v>929</v>
      </c>
      <c r="K126" s="480"/>
      <c r="L126" s="749">
        <v>66200</v>
      </c>
    </row>
    <row r="127" spans="1:12" s="431" customFormat="1" ht="13.2">
      <c r="A127" s="481" t="s">
        <v>1411</v>
      </c>
      <c r="B127" s="746"/>
      <c r="C127" s="714"/>
      <c r="D127" s="715"/>
      <c r="E127" s="482">
        <v>6.2880674999999997E-2</v>
      </c>
      <c r="F127" s="483">
        <v>4.5</v>
      </c>
      <c r="G127" s="489">
        <v>114</v>
      </c>
      <c r="H127" s="770"/>
      <c r="I127" s="490">
        <f t="shared" si="15"/>
        <v>114</v>
      </c>
      <c r="J127" s="771"/>
      <c r="K127" s="500"/>
      <c r="L127" s="769"/>
    </row>
    <row r="128" spans="1:12" s="431" customFormat="1" ht="13.2">
      <c r="A128" s="481" t="s">
        <v>1398</v>
      </c>
      <c r="B128" s="747"/>
      <c r="C128" s="714"/>
      <c r="D128" s="715"/>
      <c r="E128" s="482">
        <v>0.13527</v>
      </c>
      <c r="F128" s="483">
        <v>22</v>
      </c>
      <c r="G128" s="489">
        <v>381</v>
      </c>
      <c r="H128" s="731"/>
      <c r="I128" s="490">
        <f t="shared" si="15"/>
        <v>381</v>
      </c>
      <c r="J128" s="733"/>
      <c r="K128" s="484"/>
      <c r="L128" s="750"/>
    </row>
    <row r="129" spans="1:12" s="431" customFormat="1" ht="13.2">
      <c r="A129" s="481" t="s">
        <v>1370</v>
      </c>
      <c r="B129" s="745" t="str">
        <f>_xlfn.CONCAT(A129," / ",A130," / ",A131)</f>
        <v>MDCA4I-12HRFN8 / T-MBQ4-03E / MDOAG-12HDN8</v>
      </c>
      <c r="C129" s="714" t="s">
        <v>1149</v>
      </c>
      <c r="D129" s="715" t="s">
        <v>1151</v>
      </c>
      <c r="E129" s="482">
        <v>0.12744</v>
      </c>
      <c r="F129" s="483">
        <v>17.3</v>
      </c>
      <c r="G129" s="489">
        <v>451</v>
      </c>
      <c r="H129" s="756">
        <f>G129+G130+G131</f>
        <v>1031</v>
      </c>
      <c r="I129" s="490">
        <f t="shared" si="15"/>
        <v>451</v>
      </c>
      <c r="J129" s="775">
        <f>I129+I131+I130</f>
        <v>1031</v>
      </c>
      <c r="K129" s="480"/>
      <c r="L129" s="749">
        <v>68800</v>
      </c>
    </row>
    <row r="130" spans="1:12" s="431" customFormat="1" ht="13.2">
      <c r="A130" s="481" t="s">
        <v>1411</v>
      </c>
      <c r="B130" s="746"/>
      <c r="C130" s="714"/>
      <c r="D130" s="715"/>
      <c r="E130" s="482">
        <v>6.2880674999999997E-2</v>
      </c>
      <c r="F130" s="483">
        <v>4.5</v>
      </c>
      <c r="G130" s="489">
        <v>114</v>
      </c>
      <c r="H130" s="756"/>
      <c r="I130" s="490">
        <f t="shared" si="15"/>
        <v>114</v>
      </c>
      <c r="J130" s="775"/>
      <c r="K130" s="500"/>
      <c r="L130" s="769"/>
    </row>
    <row r="131" spans="1:12" s="431" customFormat="1" ht="13.8" thickBot="1">
      <c r="A131" s="481" t="s">
        <v>1399</v>
      </c>
      <c r="B131" s="747"/>
      <c r="C131" s="714"/>
      <c r="D131" s="715"/>
      <c r="E131" s="482">
        <v>0.13527</v>
      </c>
      <c r="F131" s="483">
        <v>23.2</v>
      </c>
      <c r="G131" s="489">
        <v>466</v>
      </c>
      <c r="H131" s="756"/>
      <c r="I131" s="490">
        <f t="shared" si="15"/>
        <v>466</v>
      </c>
      <c r="J131" s="775"/>
      <c r="K131" s="484"/>
      <c r="L131" s="772"/>
    </row>
    <row r="132" spans="1:12" s="213" customFormat="1" ht="21" thickBot="1">
      <c r="A132" s="462" t="s">
        <v>1806</v>
      </c>
      <c r="B132" s="463"/>
      <c r="C132" s="463"/>
      <c r="D132" s="463"/>
      <c r="E132" s="463"/>
      <c r="F132" s="463"/>
      <c r="G132" s="463"/>
      <c r="H132" s="501"/>
      <c r="I132" s="463"/>
      <c r="J132" s="463"/>
      <c r="K132" s="463"/>
      <c r="L132" s="464"/>
    </row>
    <row r="133" spans="1:12" ht="21" thickBot="1">
      <c r="A133" s="465" t="s">
        <v>744</v>
      </c>
      <c r="B133" s="466"/>
      <c r="C133" s="466"/>
      <c r="D133" s="466"/>
      <c r="E133" s="466"/>
      <c r="F133" s="466"/>
      <c r="G133" s="466"/>
      <c r="H133" s="499"/>
      <c r="I133" s="466"/>
      <c r="J133" s="466"/>
      <c r="K133" s="466"/>
      <c r="L133" s="467"/>
    </row>
    <row r="134" spans="1:12" s="431" customFormat="1" ht="13.2">
      <c r="A134" s="725" t="s">
        <v>1462</v>
      </c>
      <c r="B134" s="726"/>
      <c r="C134" s="748" t="s">
        <v>1994</v>
      </c>
      <c r="D134" s="748"/>
      <c r="E134" s="748"/>
      <c r="F134" s="748"/>
      <c r="G134" s="748"/>
      <c r="H134" s="502">
        <v>45</v>
      </c>
      <c r="I134" s="490">
        <f>H134*(1-$B$2)</f>
        <v>45</v>
      </c>
      <c r="J134" s="503">
        <f>I134</f>
        <v>45</v>
      </c>
      <c r="K134" s="504"/>
      <c r="L134" s="505">
        <v>3000</v>
      </c>
    </row>
    <row r="135" spans="1:12" s="431" customFormat="1" ht="13.2">
      <c r="A135" s="725" t="s">
        <v>1463</v>
      </c>
      <c r="B135" s="726"/>
      <c r="C135" s="748" t="s">
        <v>739</v>
      </c>
      <c r="D135" s="748"/>
      <c r="E135" s="748"/>
      <c r="F135" s="748"/>
      <c r="G135" s="748"/>
      <c r="H135" s="502">
        <v>45</v>
      </c>
      <c r="I135" s="490">
        <f t="shared" ref="I135:I142" si="16">H135*(1-$B$2)</f>
        <v>45</v>
      </c>
      <c r="J135" s="503">
        <f>I135</f>
        <v>45</v>
      </c>
      <c r="K135" s="504"/>
      <c r="L135" s="505">
        <v>3000</v>
      </c>
    </row>
    <row r="136" spans="1:12" s="431" customFormat="1" ht="13.8" thickBot="1">
      <c r="A136" s="725" t="s">
        <v>1839</v>
      </c>
      <c r="B136" s="726"/>
      <c r="C136" s="748" t="s">
        <v>1840</v>
      </c>
      <c r="D136" s="748"/>
      <c r="E136" s="748"/>
      <c r="F136" s="748"/>
      <c r="G136" s="748"/>
      <c r="H136" s="502">
        <v>90</v>
      </c>
      <c r="I136" s="490">
        <f t="shared" si="16"/>
        <v>90</v>
      </c>
      <c r="J136" s="503">
        <f>I136</f>
        <v>90</v>
      </c>
      <c r="K136" s="504"/>
      <c r="L136" s="505">
        <v>5900</v>
      </c>
    </row>
    <row r="137" spans="1:12" ht="21" thickBot="1">
      <c r="A137" s="465" t="s">
        <v>746</v>
      </c>
      <c r="B137" s="466"/>
      <c r="C137" s="466"/>
      <c r="D137" s="466"/>
      <c r="E137" s="466"/>
      <c r="F137" s="466"/>
      <c r="G137" s="466"/>
      <c r="H137" s="499"/>
      <c r="I137" s="466"/>
      <c r="J137" s="466"/>
      <c r="K137" s="466"/>
      <c r="L137" s="467"/>
    </row>
    <row r="138" spans="1:12" s="431" customFormat="1" ht="13.2">
      <c r="A138" s="725" t="s">
        <v>2121</v>
      </c>
      <c r="B138" s="726"/>
      <c r="C138" s="748" t="s">
        <v>134</v>
      </c>
      <c r="D138" s="748"/>
      <c r="E138" s="748"/>
      <c r="F138" s="748"/>
      <c r="G138" s="748"/>
      <c r="H138" s="506">
        <v>90</v>
      </c>
      <c r="I138" s="490">
        <f>H138*(1-$B$2)</f>
        <v>90</v>
      </c>
      <c r="J138" s="503">
        <f>I138</f>
        <v>90</v>
      </c>
      <c r="K138" s="504"/>
      <c r="L138" s="505">
        <v>6200</v>
      </c>
    </row>
    <row r="139" spans="1:12" s="431" customFormat="1" ht="13.2">
      <c r="A139" s="725" t="s">
        <v>133</v>
      </c>
      <c r="B139" s="726"/>
      <c r="C139" s="748" t="s">
        <v>745</v>
      </c>
      <c r="D139" s="748"/>
      <c r="E139" s="748"/>
      <c r="F139" s="748"/>
      <c r="G139" s="748"/>
      <c r="H139" s="506">
        <v>90</v>
      </c>
      <c r="I139" s="490">
        <f t="shared" si="16"/>
        <v>90</v>
      </c>
      <c r="J139" s="503">
        <f>I139</f>
        <v>90</v>
      </c>
      <c r="K139" s="504"/>
      <c r="L139" s="505">
        <v>6200</v>
      </c>
    </row>
    <row r="140" spans="1:12" s="431" customFormat="1" ht="13.2">
      <c r="A140" s="725" t="s">
        <v>1466</v>
      </c>
      <c r="B140" s="726"/>
      <c r="C140" s="748" t="s">
        <v>740</v>
      </c>
      <c r="D140" s="748"/>
      <c r="E140" s="748"/>
      <c r="F140" s="748"/>
      <c r="G140" s="748"/>
      <c r="H140" s="506">
        <v>90</v>
      </c>
      <c r="I140" s="490">
        <f t="shared" si="16"/>
        <v>90</v>
      </c>
      <c r="J140" s="503">
        <f>I140</f>
        <v>90</v>
      </c>
      <c r="K140" s="504"/>
      <c r="L140" s="505">
        <v>6200</v>
      </c>
    </row>
    <row r="141" spans="1:12" s="431" customFormat="1" ht="13.2">
      <c r="A141" s="725" t="s">
        <v>245</v>
      </c>
      <c r="B141" s="726"/>
      <c r="C141" s="748" t="s">
        <v>747</v>
      </c>
      <c r="D141" s="748"/>
      <c r="E141" s="748"/>
      <c r="F141" s="748"/>
      <c r="G141" s="748"/>
      <c r="H141" s="506">
        <v>208</v>
      </c>
      <c r="I141" s="490">
        <f t="shared" si="16"/>
        <v>208</v>
      </c>
      <c r="J141" s="503">
        <f>I141</f>
        <v>208</v>
      </c>
      <c r="K141" s="504"/>
      <c r="L141" s="507">
        <v>14500</v>
      </c>
    </row>
    <row r="142" spans="1:12" s="431" customFormat="1" ht="13.8" thickBot="1">
      <c r="A142" s="743" t="s">
        <v>1464</v>
      </c>
      <c r="B142" s="744"/>
      <c r="C142" s="751" t="s">
        <v>741</v>
      </c>
      <c r="D142" s="752"/>
      <c r="E142" s="752"/>
      <c r="F142" s="752"/>
      <c r="G142" s="753"/>
      <c r="H142" s="508">
        <v>208</v>
      </c>
      <c r="I142" s="509">
        <f t="shared" si="16"/>
        <v>208</v>
      </c>
      <c r="J142" s="510">
        <f>I142</f>
        <v>208</v>
      </c>
      <c r="K142" s="511"/>
      <c r="L142" s="512">
        <v>14500</v>
      </c>
    </row>
    <row r="143" spans="1:12">
      <c r="A143" s="513"/>
      <c r="B143" s="514"/>
    </row>
  </sheetData>
  <mergeCells count="328">
    <mergeCell ref="J1:K1"/>
    <mergeCell ref="C60:C61"/>
    <mergeCell ref="D60:D61"/>
    <mergeCell ref="H122:H123"/>
    <mergeCell ref="D108:D109"/>
    <mergeCell ref="C75:D75"/>
    <mergeCell ref="B76:B77"/>
    <mergeCell ref="C76:C77"/>
    <mergeCell ref="D76:D77"/>
    <mergeCell ref="H76:H77"/>
    <mergeCell ref="J76:J77"/>
    <mergeCell ref="B78:B79"/>
    <mergeCell ref="C78:C79"/>
    <mergeCell ref="D78:D79"/>
    <mergeCell ref="H78:H79"/>
    <mergeCell ref="J78:J79"/>
    <mergeCell ref="B80:B81"/>
    <mergeCell ref="C80:C81"/>
    <mergeCell ref="D80:D81"/>
    <mergeCell ref="H80:H81"/>
    <mergeCell ref="J80:J81"/>
    <mergeCell ref="K6:K7"/>
    <mergeCell ref="I6:J6"/>
    <mergeCell ref="E6:E7"/>
    <mergeCell ref="L126:L128"/>
    <mergeCell ref="C140:G140"/>
    <mergeCell ref="C139:G139"/>
    <mergeCell ref="H126:H128"/>
    <mergeCell ref="J126:J128"/>
    <mergeCell ref="C129:C131"/>
    <mergeCell ref="L129:L131"/>
    <mergeCell ref="D129:D131"/>
    <mergeCell ref="L76:L77"/>
    <mergeCell ref="L78:L79"/>
    <mergeCell ref="L80:L81"/>
    <mergeCell ref="C82:C83"/>
    <mergeCell ref="D82:D83"/>
    <mergeCell ref="H82:H83"/>
    <mergeCell ref="J82:J83"/>
    <mergeCell ref="L82:L83"/>
    <mergeCell ref="C120:C121"/>
    <mergeCell ref="C126:C128"/>
    <mergeCell ref="D126:D128"/>
    <mergeCell ref="D120:D121"/>
    <mergeCell ref="J120:J121"/>
    <mergeCell ref="J129:J131"/>
    <mergeCell ref="L120:L121"/>
    <mergeCell ref="C138:G138"/>
    <mergeCell ref="B25:B26"/>
    <mergeCell ref="B15:B16"/>
    <mergeCell ref="F6:F7"/>
    <mergeCell ref="J37:J38"/>
    <mergeCell ref="J39:J40"/>
    <mergeCell ref="H39:H40"/>
    <mergeCell ref="C39:C40"/>
    <mergeCell ref="D39:D40"/>
    <mergeCell ref="D45:D46"/>
    <mergeCell ref="C37:C38"/>
    <mergeCell ref="H37:H38"/>
    <mergeCell ref="D37:D38"/>
    <mergeCell ref="C6:D6"/>
    <mergeCell ref="C43:C44"/>
    <mergeCell ref="G6:H6"/>
    <mergeCell ref="H41:H42"/>
    <mergeCell ref="H43:H44"/>
    <mergeCell ref="C45:C46"/>
    <mergeCell ref="D43:D44"/>
    <mergeCell ref="C36:D36"/>
    <mergeCell ref="E36:F36"/>
    <mergeCell ref="B17:B18"/>
    <mergeCell ref="C41:C42"/>
    <mergeCell ref="D41:D42"/>
    <mergeCell ref="L6:L7"/>
    <mergeCell ref="L33:L34"/>
    <mergeCell ref="L19:L20"/>
    <mergeCell ref="L17:L18"/>
    <mergeCell ref="L23:L24"/>
    <mergeCell ref="H45:H46"/>
    <mergeCell ref="H11:H12"/>
    <mergeCell ref="J45:J46"/>
    <mergeCell ref="J11:J12"/>
    <mergeCell ref="L45:L46"/>
    <mergeCell ref="J15:J16"/>
    <mergeCell ref="L15:L16"/>
    <mergeCell ref="H13:H14"/>
    <mergeCell ref="H17:H18"/>
    <mergeCell ref="L11:L12"/>
    <mergeCell ref="L13:L14"/>
    <mergeCell ref="J13:J14"/>
    <mergeCell ref="J43:J44"/>
    <mergeCell ref="J41:J42"/>
    <mergeCell ref="H15:H16"/>
    <mergeCell ref="J17:J18"/>
    <mergeCell ref="H33:H34"/>
    <mergeCell ref="J33:J34"/>
    <mergeCell ref="H25:H26"/>
    <mergeCell ref="C134:G134"/>
    <mergeCell ref="L25:L26"/>
    <mergeCell ref="L29:L30"/>
    <mergeCell ref="L31:L32"/>
    <mergeCell ref="L62:L63"/>
    <mergeCell ref="H62:H63"/>
    <mergeCell ref="J62:J63"/>
    <mergeCell ref="H58:H59"/>
    <mergeCell ref="C29:C30"/>
    <mergeCell ref="D29:D30"/>
    <mergeCell ref="J60:J61"/>
    <mergeCell ref="C50:C51"/>
    <mergeCell ref="D50:D51"/>
    <mergeCell ref="C25:C26"/>
    <mergeCell ref="D25:D26"/>
    <mergeCell ref="H29:H30"/>
    <mergeCell ref="J58:J59"/>
    <mergeCell ref="C58:C59"/>
    <mergeCell ref="J25:J26"/>
    <mergeCell ref="H60:H61"/>
    <mergeCell ref="H52:H53"/>
    <mergeCell ref="J52:J53"/>
    <mergeCell ref="C54:C55"/>
    <mergeCell ref="D54:D55"/>
    <mergeCell ref="B86:B87"/>
    <mergeCell ref="C17:C18"/>
    <mergeCell ref="B23:B24"/>
    <mergeCell ref="B13:B14"/>
    <mergeCell ref="C142:G142"/>
    <mergeCell ref="H120:H121"/>
    <mergeCell ref="J122:J123"/>
    <mergeCell ref="D106:D107"/>
    <mergeCell ref="C106:C107"/>
    <mergeCell ref="H108:H109"/>
    <mergeCell ref="J108:J109"/>
    <mergeCell ref="C141:G141"/>
    <mergeCell ref="D122:D123"/>
    <mergeCell ref="J23:J24"/>
    <mergeCell ref="H23:H24"/>
    <mergeCell ref="D19:D20"/>
    <mergeCell ref="D23:D24"/>
    <mergeCell ref="B50:B51"/>
    <mergeCell ref="C19:C20"/>
    <mergeCell ref="H19:H20"/>
    <mergeCell ref="C23:C24"/>
    <mergeCell ref="J19:J20"/>
    <mergeCell ref="H129:H131"/>
    <mergeCell ref="C122:C123"/>
    <mergeCell ref="C113:D113"/>
    <mergeCell ref="L41:L42"/>
    <mergeCell ref="L43:L44"/>
    <mergeCell ref="L39:L40"/>
    <mergeCell ref="L37:L38"/>
    <mergeCell ref="B96:B97"/>
    <mergeCell ref="J106:J107"/>
    <mergeCell ref="H100:H101"/>
    <mergeCell ref="H102:H103"/>
    <mergeCell ref="J102:J103"/>
    <mergeCell ref="L102:L103"/>
    <mergeCell ref="L96:L97"/>
    <mergeCell ref="L100:L101"/>
    <mergeCell ref="L98:L99"/>
    <mergeCell ref="L70:L71"/>
    <mergeCell ref="L50:L51"/>
    <mergeCell ref="L68:L69"/>
    <mergeCell ref="L66:L67"/>
    <mergeCell ref="L58:L59"/>
    <mergeCell ref="L60:L61"/>
    <mergeCell ref="L52:L53"/>
    <mergeCell ref="H54:H55"/>
    <mergeCell ref="J54:J55"/>
    <mergeCell ref="L54:L55"/>
    <mergeCell ref="E105:F105"/>
    <mergeCell ref="L122:L123"/>
    <mergeCell ref="L110:L111"/>
    <mergeCell ref="C119:D119"/>
    <mergeCell ref="C65:D65"/>
    <mergeCell ref="C136:G136"/>
    <mergeCell ref="B92:B93"/>
    <mergeCell ref="C92:C93"/>
    <mergeCell ref="D92:D93"/>
    <mergeCell ref="C108:C109"/>
    <mergeCell ref="C96:C97"/>
    <mergeCell ref="D96:D97"/>
    <mergeCell ref="B72:B73"/>
    <mergeCell ref="C72:C73"/>
    <mergeCell ref="B100:B101"/>
    <mergeCell ref="C100:C101"/>
    <mergeCell ref="D100:D101"/>
    <mergeCell ref="C135:G135"/>
    <mergeCell ref="E119:F119"/>
    <mergeCell ref="C125:D125"/>
    <mergeCell ref="E125:F125"/>
    <mergeCell ref="E65:F65"/>
    <mergeCell ref="E85:F85"/>
    <mergeCell ref="E95:F95"/>
    <mergeCell ref="A142:B142"/>
    <mergeCell ref="B126:B128"/>
    <mergeCell ref="B129:B131"/>
    <mergeCell ref="A134:B134"/>
    <mergeCell ref="A135:B135"/>
    <mergeCell ref="B106:B107"/>
    <mergeCell ref="B108:B109"/>
    <mergeCell ref="B120:B121"/>
    <mergeCell ref="B122:B123"/>
    <mergeCell ref="A141:B141"/>
    <mergeCell ref="A138:B138"/>
    <mergeCell ref="B116:B117"/>
    <mergeCell ref="J29:J30"/>
    <mergeCell ref="B31:B32"/>
    <mergeCell ref="C31:C32"/>
    <mergeCell ref="D31:D32"/>
    <mergeCell ref="H31:H32"/>
    <mergeCell ref="J31:J32"/>
    <mergeCell ref="H50:H51"/>
    <mergeCell ref="J50:J51"/>
    <mergeCell ref="B29:B30"/>
    <mergeCell ref="B33:B34"/>
    <mergeCell ref="C33:C34"/>
    <mergeCell ref="D33:D34"/>
    <mergeCell ref="L86:L87"/>
    <mergeCell ref="L88:L89"/>
    <mergeCell ref="B54:B55"/>
    <mergeCell ref="B60:B61"/>
    <mergeCell ref="B62:B63"/>
    <mergeCell ref="B58:B59"/>
    <mergeCell ref="B82:B83"/>
    <mergeCell ref="H114:H115"/>
    <mergeCell ref="J114:J115"/>
    <mergeCell ref="B102:B103"/>
    <mergeCell ref="C102:C103"/>
    <mergeCell ref="D102:D103"/>
    <mergeCell ref="B98:B99"/>
    <mergeCell ref="C98:C99"/>
    <mergeCell ref="D98:D99"/>
    <mergeCell ref="H72:H73"/>
    <mergeCell ref="J72:J73"/>
    <mergeCell ref="L72:L73"/>
    <mergeCell ref="B66:B67"/>
    <mergeCell ref="C66:C67"/>
    <mergeCell ref="D66:D67"/>
    <mergeCell ref="H66:H67"/>
    <mergeCell ref="J66:J67"/>
    <mergeCell ref="B70:B71"/>
    <mergeCell ref="L116:L117"/>
    <mergeCell ref="L114:L115"/>
    <mergeCell ref="J92:J93"/>
    <mergeCell ref="L90:L91"/>
    <mergeCell ref="L92:L93"/>
    <mergeCell ref="H110:H111"/>
    <mergeCell ref="J110:J111"/>
    <mergeCell ref="J100:J101"/>
    <mergeCell ref="H98:H99"/>
    <mergeCell ref="J98:J99"/>
    <mergeCell ref="H106:H107"/>
    <mergeCell ref="L106:L107"/>
    <mergeCell ref="L108:L109"/>
    <mergeCell ref="H96:H97"/>
    <mergeCell ref="J96:J97"/>
    <mergeCell ref="H92:H93"/>
    <mergeCell ref="H90:H91"/>
    <mergeCell ref="J90:J91"/>
    <mergeCell ref="H70:H71"/>
    <mergeCell ref="J70:J71"/>
    <mergeCell ref="B68:B69"/>
    <mergeCell ref="C68:C69"/>
    <mergeCell ref="D68:D69"/>
    <mergeCell ref="H68:H69"/>
    <mergeCell ref="J68:J69"/>
    <mergeCell ref="H116:H117"/>
    <mergeCell ref="J116:J117"/>
    <mergeCell ref="C86:C87"/>
    <mergeCell ref="D86:D87"/>
    <mergeCell ref="H86:H87"/>
    <mergeCell ref="J86:J87"/>
    <mergeCell ref="B90:B91"/>
    <mergeCell ref="C90:C91"/>
    <mergeCell ref="D90:D91"/>
    <mergeCell ref="B88:B89"/>
    <mergeCell ref="C88:C89"/>
    <mergeCell ref="H88:H89"/>
    <mergeCell ref="J88:J89"/>
    <mergeCell ref="E113:F113"/>
    <mergeCell ref="C105:D105"/>
    <mergeCell ref="C116:C117"/>
    <mergeCell ref="D116:D117"/>
    <mergeCell ref="A6:B6"/>
    <mergeCell ref="A140:B140"/>
    <mergeCell ref="A139:B139"/>
    <mergeCell ref="B114:B115"/>
    <mergeCell ref="C114:C115"/>
    <mergeCell ref="D114:D115"/>
    <mergeCell ref="D72:D73"/>
    <mergeCell ref="B110:B111"/>
    <mergeCell ref="C110:C111"/>
    <mergeCell ref="D110:D111"/>
    <mergeCell ref="B52:B53"/>
    <mergeCell ref="C52:C53"/>
    <mergeCell ref="D52:D53"/>
    <mergeCell ref="B19:B20"/>
    <mergeCell ref="B37:B38"/>
    <mergeCell ref="B39:B40"/>
    <mergeCell ref="B41:B42"/>
    <mergeCell ref="B43:B44"/>
    <mergeCell ref="B45:B46"/>
    <mergeCell ref="B11:B12"/>
    <mergeCell ref="A136:B136"/>
    <mergeCell ref="C10:D10"/>
    <mergeCell ref="C85:D85"/>
    <mergeCell ref="C95:D95"/>
    <mergeCell ref="C62:C63"/>
    <mergeCell ref="D62:D63"/>
    <mergeCell ref="C15:C16"/>
    <mergeCell ref="D15:D16"/>
    <mergeCell ref="D88:D89"/>
    <mergeCell ref="C11:C12"/>
    <mergeCell ref="D13:D14"/>
    <mergeCell ref="E10:F10"/>
    <mergeCell ref="C22:D22"/>
    <mergeCell ref="E22:F22"/>
    <mergeCell ref="C28:D28"/>
    <mergeCell ref="E28:F28"/>
    <mergeCell ref="C49:D49"/>
    <mergeCell ref="E49:F49"/>
    <mergeCell ref="C57:D57"/>
    <mergeCell ref="E57:F57"/>
    <mergeCell ref="C13:C14"/>
    <mergeCell ref="D17:D18"/>
    <mergeCell ref="D11:D12"/>
    <mergeCell ref="C70:C71"/>
    <mergeCell ref="D70:D71"/>
    <mergeCell ref="D58:D59"/>
  </mergeCells>
  <hyperlinks>
    <hyperlink ref="A47:L47" r:id="rId1" display="Настенные сплит-системы инверторные" xr:uid="{50F284EB-A95D-495F-AC10-8022BC33C7D0}"/>
    <hyperlink ref="A118" r:id="rId2" xr:uid="{E5905231-F027-442E-B21A-ECAFEF37F402}"/>
    <hyperlink ref="A124" r:id="rId3" xr:uid="{36A1F4A4-3980-475D-AD8F-EE9166CBC4D0}"/>
    <hyperlink ref="A132:J132" r:id="rId4" display="Системы управления " xr:uid="{4C9A9E5F-263F-4036-86BD-D679858A7773}"/>
    <hyperlink ref="A104" r:id="rId5" xr:uid="{B33CE2EB-7B0B-4515-9170-17090CDABC59}"/>
    <hyperlink ref="A112" r:id="rId6" display="OP INVERTER, ERP Full DC INVERTER, R32  " xr:uid="{D3D47DCB-193E-4331-9236-796E15E166E0}"/>
    <hyperlink ref="A94" r:id="rId7" xr:uid="{AB8F507D-F2B2-4660-B88B-FD3F7C6E7F83}"/>
    <hyperlink ref="A84" r:id="rId8" xr:uid="{3221C31C-F372-4D04-A9C9-8368E5019832}"/>
    <hyperlink ref="A64" r:id="rId9" xr:uid="{E513EC0E-1D1D-4798-A15E-FCDBE586AC9C}"/>
    <hyperlink ref="A56" r:id="rId10" xr:uid="{5066E175-9321-4B50-A7A4-E5775EF25931}"/>
    <hyperlink ref="A48" r:id="rId11" xr:uid="{BBE48922-11CA-4A20-81C2-26144BFAAD59}"/>
    <hyperlink ref="A9" r:id="rId12" xr:uid="{EB7F63D3-087F-4643-9A3B-DD888ECF28F9}"/>
    <hyperlink ref="A21" r:id="rId13" xr:uid="{A4887F18-2474-4725-B4F5-57B23C0C84F0}"/>
    <hyperlink ref="A35" r:id="rId14" xr:uid="{BDA66BDC-3FEC-4289-9AF7-55877FAB6AA8}"/>
    <hyperlink ref="A8:L8" r:id="rId15" display="Настенные сплит-системы ON/OFF " xr:uid="{08721C37-484C-405B-8D68-CD4DE5AAC7FE}"/>
    <hyperlink ref="A5" r:id="rId16" display="Настенные сплит-системы" xr:uid="{B7CF4FC4-BEE2-4063-B190-D32E0A945FBA}"/>
  </hyperlinks>
  <printOptions horizontalCentered="1"/>
  <pageMargins left="0.39370078740157483" right="0.39370078740157483" top="0.59055118110236227" bottom="0.59055118110236227" header="0.51181102362204722" footer="0.51181102362204722"/>
  <pageSetup paperSize="9" scale="26" orientation="portrait" r:id="rId17"/>
  <headerFooter alignWithMargins="0"/>
  <drawing r:id="rId18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E16084-E323-4FAA-AEF8-B485EB4DB1B8}">
  <sheetPr>
    <tabColor theme="3" tint="0.59999389629810485"/>
    <pageSetUpPr fitToPage="1"/>
  </sheetPr>
  <dimension ref="A1:X79"/>
  <sheetViews>
    <sheetView showGridLines="0" zoomScaleNormal="100" zoomScaleSheetLayoutView="100" workbookViewId="0">
      <pane ySplit="7" topLeftCell="A8" activePane="bottomLeft" state="frozen"/>
      <selection sqref="A1:A3"/>
      <selection pane="bottomLeft"/>
    </sheetView>
  </sheetViews>
  <sheetFormatPr defaultColWidth="9.109375" defaultRowHeight="20.399999999999999"/>
  <cols>
    <col min="1" max="1" width="22.33203125" style="448" customWidth="1"/>
    <col min="2" max="2" width="31.33203125" style="456" customWidth="1"/>
    <col min="3" max="4" width="13.44140625" style="445" customWidth="1"/>
    <col min="5" max="5" width="11.88671875" style="445" customWidth="1"/>
    <col min="6" max="6" width="8.44140625" style="445" customWidth="1"/>
    <col min="7" max="7" width="11" style="446" customWidth="1"/>
    <col min="8" max="8" width="11" style="447" customWidth="1"/>
    <col min="9" max="9" width="10" style="448" customWidth="1"/>
    <col min="10" max="10" width="10.109375" style="515" customWidth="1"/>
    <col min="11" max="11" width="11.109375" style="515" customWidth="1"/>
    <col min="12" max="12" width="14.6640625" style="516" customWidth="1"/>
    <col min="13" max="16384" width="9.109375" style="450"/>
  </cols>
  <sheetData>
    <row r="1" spans="1:12" ht="21" thickBot="1">
      <c r="A1" s="443" t="s">
        <v>1344</v>
      </c>
      <c r="B1" s="444">
        <f>'Курсы валют'!D16</f>
        <v>92.591899999999995</v>
      </c>
      <c r="J1" s="776" t="s">
        <v>1813</v>
      </c>
      <c r="K1" s="777"/>
      <c r="L1" s="449">
        <f>SUMPRODUCT(I10:I77,K10:K77)*B1</f>
        <v>0</v>
      </c>
    </row>
    <row r="2" spans="1:12" ht="21" thickBot="1">
      <c r="A2" s="443" t="s">
        <v>1812</v>
      </c>
      <c r="B2" s="451">
        <f>ОБЛОЖКА!B18</f>
        <v>0</v>
      </c>
      <c r="J2" s="452"/>
      <c r="K2" s="453" t="s">
        <v>56</v>
      </c>
      <c r="L2" s="449">
        <f>SUMPRODUCT(E10:E77,K10:K77)</f>
        <v>0</v>
      </c>
    </row>
    <row r="3" spans="1:12" ht="21" thickBot="1">
      <c r="A3" s="454"/>
      <c r="B3" s="454"/>
      <c r="C3" s="454"/>
      <c r="D3" s="454"/>
      <c r="E3" s="454"/>
      <c r="F3" s="454"/>
      <c r="G3" s="454"/>
      <c r="H3" s="454"/>
      <c r="I3" s="454"/>
      <c r="J3" s="452"/>
      <c r="K3" s="453" t="s">
        <v>57</v>
      </c>
      <c r="L3" s="449">
        <f>SUMPRODUCT(F10:F77,K10:K77)</f>
        <v>0</v>
      </c>
    </row>
    <row r="4" spans="1:12" ht="0.75" customHeight="1">
      <c r="A4" s="454"/>
      <c r="B4" s="454"/>
      <c r="C4" s="454"/>
      <c r="D4" s="454"/>
      <c r="E4" s="454"/>
      <c r="F4" s="454"/>
      <c r="G4" s="454"/>
      <c r="H4" s="454"/>
      <c r="I4" s="454"/>
      <c r="J4" s="454"/>
      <c r="K4" s="454"/>
      <c r="L4" s="454"/>
    </row>
    <row r="5" spans="1:12" ht="37.200000000000003" thickBot="1">
      <c r="A5" s="455" t="s">
        <v>1950</v>
      </c>
      <c r="C5" s="454"/>
      <c r="D5" s="454"/>
      <c r="E5" s="454"/>
      <c r="F5" s="454"/>
      <c r="G5" s="454"/>
      <c r="H5" s="454"/>
      <c r="I5" s="454"/>
      <c r="J5" s="454"/>
      <c r="K5" s="454"/>
      <c r="L5" s="454"/>
    </row>
    <row r="6" spans="1:12">
      <c r="A6" s="723" t="s">
        <v>1803</v>
      </c>
      <c r="B6" s="724"/>
      <c r="C6" s="765" t="s">
        <v>262</v>
      </c>
      <c r="D6" s="766"/>
      <c r="E6" s="761" t="s">
        <v>2276</v>
      </c>
      <c r="F6" s="761" t="s">
        <v>1804</v>
      </c>
      <c r="G6" s="767" t="s">
        <v>1345</v>
      </c>
      <c r="H6" s="768"/>
      <c r="I6" s="767" t="s">
        <v>1346</v>
      </c>
      <c r="J6" s="780"/>
      <c r="K6" s="778" t="s">
        <v>58</v>
      </c>
      <c r="L6" s="759" t="s">
        <v>261</v>
      </c>
    </row>
    <row r="7" spans="1:12" ht="21" thickBot="1">
      <c r="A7" s="457" t="s">
        <v>64</v>
      </c>
      <c r="B7" s="458" t="s">
        <v>1802</v>
      </c>
      <c r="C7" s="459" t="s">
        <v>67</v>
      </c>
      <c r="D7" s="459" t="s">
        <v>68</v>
      </c>
      <c r="E7" s="762"/>
      <c r="F7" s="762"/>
      <c r="G7" s="458" t="s">
        <v>59</v>
      </c>
      <c r="H7" s="458" t="s">
        <v>60</v>
      </c>
      <c r="I7" s="460" t="s">
        <v>59</v>
      </c>
      <c r="J7" s="461" t="s">
        <v>60</v>
      </c>
      <c r="K7" s="779"/>
      <c r="L7" s="760"/>
    </row>
    <row r="8" spans="1:12" ht="21" thickBot="1">
      <c r="A8" s="465" t="s">
        <v>1961</v>
      </c>
      <c r="B8" s="466"/>
      <c r="C8" s="466"/>
      <c r="D8" s="466"/>
      <c r="E8" s="466"/>
      <c r="F8" s="466"/>
      <c r="G8" s="466"/>
      <c r="H8" s="466"/>
      <c r="I8" s="466"/>
      <c r="J8" s="466"/>
      <c r="K8" s="466"/>
      <c r="L8" s="467"/>
    </row>
    <row r="9" spans="1:12" s="431" customFormat="1" ht="52.8">
      <c r="A9" s="517" t="s">
        <v>1962</v>
      </c>
      <c r="B9" s="469"/>
      <c r="C9" s="722"/>
      <c r="D9" s="722"/>
      <c r="E9" s="469"/>
      <c r="F9" s="469"/>
      <c r="G9" s="470"/>
      <c r="H9" s="471"/>
      <c r="I9" s="471"/>
      <c r="J9" s="472"/>
      <c r="K9" s="784" t="s">
        <v>1810</v>
      </c>
      <c r="L9" s="785"/>
    </row>
    <row r="10" spans="1:12" s="431" customFormat="1" ht="13.2">
      <c r="A10" s="481" t="s">
        <v>1404</v>
      </c>
      <c r="B10" s="518" t="s">
        <v>78</v>
      </c>
      <c r="C10" s="519" t="s">
        <v>813</v>
      </c>
      <c r="D10" s="519" t="s">
        <v>812</v>
      </c>
      <c r="E10" s="482">
        <v>0.20820825000000001</v>
      </c>
      <c r="F10" s="483">
        <v>34.700000000000003</v>
      </c>
      <c r="G10" s="520">
        <v>1168</v>
      </c>
      <c r="H10" s="521" t="s">
        <v>78</v>
      </c>
      <c r="I10" s="490">
        <f t="shared" ref="I10:I16" si="0">G10*(1-$B$2)</f>
        <v>1168</v>
      </c>
      <c r="J10" s="522">
        <f>I10</f>
        <v>1168</v>
      </c>
      <c r="K10" s="523"/>
      <c r="L10" s="524">
        <v>85700</v>
      </c>
    </row>
    <row r="11" spans="1:12" s="431" customFormat="1" ht="13.2">
      <c r="A11" s="481" t="s">
        <v>1405</v>
      </c>
      <c r="B11" s="518" t="s">
        <v>78</v>
      </c>
      <c r="C11" s="519" t="s">
        <v>811</v>
      </c>
      <c r="D11" s="519" t="s">
        <v>810</v>
      </c>
      <c r="E11" s="482">
        <v>0.20820825000000001</v>
      </c>
      <c r="F11" s="483">
        <v>38</v>
      </c>
      <c r="G11" s="520">
        <v>1501</v>
      </c>
      <c r="H11" s="521" t="s">
        <v>78</v>
      </c>
      <c r="I11" s="490">
        <f t="shared" si="0"/>
        <v>1501</v>
      </c>
      <c r="J11" s="522">
        <f t="shared" ref="J11:J16" si="1">I11</f>
        <v>1501</v>
      </c>
      <c r="K11" s="523"/>
      <c r="L11" s="524">
        <v>110200</v>
      </c>
    </row>
    <row r="12" spans="1:12" s="431" customFormat="1" ht="13.2">
      <c r="A12" s="481" t="s">
        <v>1406</v>
      </c>
      <c r="B12" s="518" t="s">
        <v>78</v>
      </c>
      <c r="C12" s="519" t="s">
        <v>809</v>
      </c>
      <c r="D12" s="519" t="s">
        <v>808</v>
      </c>
      <c r="E12" s="482">
        <v>0.33835499999999996</v>
      </c>
      <c r="F12" s="483">
        <v>47.1</v>
      </c>
      <c r="G12" s="520">
        <v>1590</v>
      </c>
      <c r="H12" s="521" t="s">
        <v>78</v>
      </c>
      <c r="I12" s="490">
        <f t="shared" si="0"/>
        <v>1590</v>
      </c>
      <c r="J12" s="522">
        <f t="shared" si="1"/>
        <v>1590</v>
      </c>
      <c r="K12" s="523"/>
      <c r="L12" s="524">
        <v>116700</v>
      </c>
    </row>
    <row r="13" spans="1:12" s="431" customFormat="1" ht="13.2">
      <c r="A13" s="481" t="s">
        <v>1407</v>
      </c>
      <c r="B13" s="518" t="s">
        <v>78</v>
      </c>
      <c r="C13" s="519" t="s">
        <v>807</v>
      </c>
      <c r="D13" s="519" t="s">
        <v>806</v>
      </c>
      <c r="E13" s="482">
        <v>0.33835499999999996</v>
      </c>
      <c r="F13" s="483">
        <v>51.8</v>
      </c>
      <c r="G13" s="520">
        <v>1754</v>
      </c>
      <c r="H13" s="521" t="s">
        <v>78</v>
      </c>
      <c r="I13" s="490">
        <f t="shared" si="0"/>
        <v>1754</v>
      </c>
      <c r="J13" s="522">
        <f t="shared" si="1"/>
        <v>1754</v>
      </c>
      <c r="K13" s="523"/>
      <c r="L13" s="524">
        <v>128700</v>
      </c>
    </row>
    <row r="14" spans="1:12" s="431" customFormat="1" ht="13.2">
      <c r="A14" s="481" t="s">
        <v>1408</v>
      </c>
      <c r="B14" s="518" t="s">
        <v>78</v>
      </c>
      <c r="C14" s="519" t="s">
        <v>805</v>
      </c>
      <c r="D14" s="519" t="s">
        <v>804</v>
      </c>
      <c r="E14" s="482">
        <v>0.48232500000000006</v>
      </c>
      <c r="F14" s="483">
        <v>67.7</v>
      </c>
      <c r="G14" s="520">
        <v>1792</v>
      </c>
      <c r="H14" s="521" t="s">
        <v>78</v>
      </c>
      <c r="I14" s="490">
        <f t="shared" si="0"/>
        <v>1792</v>
      </c>
      <c r="J14" s="522">
        <f t="shared" si="1"/>
        <v>1792</v>
      </c>
      <c r="K14" s="523"/>
      <c r="L14" s="524">
        <v>131500</v>
      </c>
    </row>
    <row r="15" spans="1:12" s="431" customFormat="1" ht="13.2">
      <c r="A15" s="481" t="s">
        <v>1409</v>
      </c>
      <c r="B15" s="518" t="s">
        <v>78</v>
      </c>
      <c r="C15" s="519" t="s">
        <v>803</v>
      </c>
      <c r="D15" s="519" t="s">
        <v>802</v>
      </c>
      <c r="E15" s="482">
        <v>0.48232500000000006</v>
      </c>
      <c r="F15" s="483">
        <v>75.599999999999994</v>
      </c>
      <c r="G15" s="520">
        <v>3058</v>
      </c>
      <c r="H15" s="521" t="s">
        <v>78</v>
      </c>
      <c r="I15" s="490">
        <f t="shared" si="0"/>
        <v>3058</v>
      </c>
      <c r="J15" s="522">
        <f t="shared" si="1"/>
        <v>3058</v>
      </c>
      <c r="K15" s="523"/>
      <c r="L15" s="524">
        <v>224400</v>
      </c>
    </row>
    <row r="16" spans="1:12" s="431" customFormat="1" ht="13.8" thickBot="1">
      <c r="A16" s="481" t="s">
        <v>1410</v>
      </c>
      <c r="B16" s="518" t="s">
        <v>78</v>
      </c>
      <c r="C16" s="519" t="s">
        <v>801</v>
      </c>
      <c r="D16" s="519" t="s">
        <v>800</v>
      </c>
      <c r="E16" s="482">
        <v>0.48232500000000006</v>
      </c>
      <c r="F16" s="483">
        <v>79.5</v>
      </c>
      <c r="G16" s="520">
        <v>3146</v>
      </c>
      <c r="H16" s="521" t="s">
        <v>78</v>
      </c>
      <c r="I16" s="490">
        <f t="shared" si="0"/>
        <v>3146</v>
      </c>
      <c r="J16" s="522">
        <f t="shared" si="1"/>
        <v>3146</v>
      </c>
      <c r="K16" s="523"/>
      <c r="L16" s="524">
        <v>230800</v>
      </c>
    </row>
    <row r="17" spans="1:14" s="709" customFormat="1" ht="21" thickBot="1">
      <c r="A17" s="706" t="s">
        <v>2282</v>
      </c>
      <c r="B17" s="707"/>
      <c r="C17" s="707"/>
      <c r="D17" s="707"/>
      <c r="E17" s="707"/>
      <c r="F17" s="707"/>
      <c r="G17" s="707"/>
      <c r="H17" s="707"/>
      <c r="I17" s="707"/>
      <c r="J17" s="707"/>
      <c r="K17" s="707"/>
      <c r="L17" s="708"/>
    </row>
    <row r="18" spans="1:14" s="431" customFormat="1" ht="66">
      <c r="A18" s="517" t="s">
        <v>1965</v>
      </c>
      <c r="B18" s="469" t="s">
        <v>1964</v>
      </c>
      <c r="C18" s="722" t="s">
        <v>1963</v>
      </c>
      <c r="D18" s="722"/>
      <c r="E18" s="469"/>
      <c r="F18" s="469"/>
      <c r="G18" s="470"/>
      <c r="H18" s="471"/>
      <c r="I18" s="471"/>
      <c r="J18" s="472"/>
      <c r="K18" s="493" t="s">
        <v>1810</v>
      </c>
      <c r="L18" s="494"/>
      <c r="M18" s="525"/>
      <c r="N18" s="525"/>
    </row>
    <row r="19" spans="1:14" s="431" customFormat="1" ht="13.2">
      <c r="A19" s="481" t="s">
        <v>1372</v>
      </c>
      <c r="B19" s="526" t="s">
        <v>78</v>
      </c>
      <c r="C19" s="519">
        <v>2.0499999999999998</v>
      </c>
      <c r="D19" s="519">
        <v>2.35</v>
      </c>
      <c r="E19" s="482">
        <v>8.926199999999998E-2</v>
      </c>
      <c r="F19" s="483">
        <v>9.6999999999999993</v>
      </c>
      <c r="G19" s="520">
        <v>200</v>
      </c>
      <c r="H19" s="521" t="s">
        <v>78</v>
      </c>
      <c r="I19" s="490">
        <f>G19*(1-$B$2)</f>
        <v>200</v>
      </c>
      <c r="J19" s="522">
        <f>I19</f>
        <v>200</v>
      </c>
      <c r="K19" s="527"/>
      <c r="L19" s="524">
        <v>14000</v>
      </c>
    </row>
    <row r="20" spans="1:14" s="431" customFormat="1" ht="13.2">
      <c r="A20" s="481" t="s">
        <v>1373</v>
      </c>
      <c r="B20" s="526" t="s">
        <v>78</v>
      </c>
      <c r="C20" s="519">
        <v>2.64</v>
      </c>
      <c r="D20" s="519">
        <v>2.93</v>
      </c>
      <c r="E20" s="482">
        <v>8.926199999999998E-2</v>
      </c>
      <c r="F20" s="483">
        <v>9.6999999999999993</v>
      </c>
      <c r="G20" s="489">
        <v>210</v>
      </c>
      <c r="H20" s="521" t="s">
        <v>78</v>
      </c>
      <c r="I20" s="490">
        <f>G20*(1-$B$2)</f>
        <v>210</v>
      </c>
      <c r="J20" s="522">
        <f>I20</f>
        <v>210</v>
      </c>
      <c r="K20" s="527"/>
      <c r="L20" s="524">
        <v>14700</v>
      </c>
    </row>
    <row r="21" spans="1:14" s="431" customFormat="1" ht="13.2">
      <c r="A21" s="481" t="s">
        <v>1374</v>
      </c>
      <c r="B21" s="526" t="s">
        <v>78</v>
      </c>
      <c r="C21" s="519">
        <v>3.52</v>
      </c>
      <c r="D21" s="519">
        <v>3.81</v>
      </c>
      <c r="E21" s="482">
        <v>8.926199999999998E-2</v>
      </c>
      <c r="F21" s="483">
        <v>9.8000000000000007</v>
      </c>
      <c r="G21" s="489">
        <v>243</v>
      </c>
      <c r="H21" s="521" t="s">
        <v>78</v>
      </c>
      <c r="I21" s="490">
        <f>G21*(1-$B$2)</f>
        <v>243</v>
      </c>
      <c r="J21" s="522">
        <f>I21</f>
        <v>243</v>
      </c>
      <c r="K21" s="527"/>
      <c r="L21" s="524">
        <v>17000</v>
      </c>
    </row>
    <row r="22" spans="1:14" s="431" customFormat="1" ht="13.2">
      <c r="A22" s="481" t="s">
        <v>1375</v>
      </c>
      <c r="B22" s="526" t="s">
        <v>78</v>
      </c>
      <c r="C22" s="519">
        <v>5.28</v>
      </c>
      <c r="D22" s="519">
        <v>5.57</v>
      </c>
      <c r="E22" s="482">
        <v>0.11995649999999999</v>
      </c>
      <c r="F22" s="483">
        <v>13</v>
      </c>
      <c r="G22" s="489">
        <v>296</v>
      </c>
      <c r="H22" s="521" t="s">
        <v>78</v>
      </c>
      <c r="I22" s="490">
        <f>G22*(1-$B$2)</f>
        <v>296</v>
      </c>
      <c r="J22" s="522">
        <f>I22</f>
        <v>296</v>
      </c>
      <c r="K22" s="527"/>
      <c r="L22" s="524">
        <v>20700</v>
      </c>
    </row>
    <row r="23" spans="1:14" s="431" customFormat="1" ht="13.8" thickBot="1">
      <c r="A23" s="481" t="s">
        <v>1376</v>
      </c>
      <c r="B23" s="526" t="s">
        <v>78</v>
      </c>
      <c r="C23" s="528">
        <v>7.03</v>
      </c>
      <c r="D23" s="519">
        <v>7.33</v>
      </c>
      <c r="E23" s="482">
        <v>0.14061600000000002</v>
      </c>
      <c r="F23" s="483">
        <v>15.8</v>
      </c>
      <c r="G23" s="489">
        <v>367</v>
      </c>
      <c r="H23" s="521" t="s">
        <v>78</v>
      </c>
      <c r="I23" s="490">
        <f>G23*(1-$B$2)</f>
        <v>367</v>
      </c>
      <c r="J23" s="522">
        <f>I23</f>
        <v>367</v>
      </c>
      <c r="K23" s="527"/>
      <c r="L23" s="524">
        <v>25700</v>
      </c>
    </row>
    <row r="24" spans="1:14" ht="21" thickBot="1">
      <c r="A24" s="465" t="s">
        <v>1966</v>
      </c>
      <c r="B24" s="466"/>
      <c r="C24" s="466"/>
      <c r="D24" s="466"/>
      <c r="E24" s="466"/>
      <c r="F24" s="466"/>
      <c r="G24" s="466"/>
      <c r="H24" s="466"/>
      <c r="I24" s="466"/>
      <c r="J24" s="466"/>
      <c r="K24" s="466"/>
      <c r="L24" s="467"/>
    </row>
    <row r="25" spans="1:14" s="431" customFormat="1" ht="66">
      <c r="A25" s="517" t="s">
        <v>1973</v>
      </c>
      <c r="B25" s="469" t="s">
        <v>1967</v>
      </c>
      <c r="C25" s="722" t="s">
        <v>1974</v>
      </c>
      <c r="D25" s="722"/>
      <c r="E25" s="722"/>
      <c r="F25" s="469"/>
      <c r="G25" s="470"/>
      <c r="H25" s="471"/>
      <c r="I25" s="471"/>
      <c r="J25" s="472"/>
      <c r="K25" s="493" t="s">
        <v>1810</v>
      </c>
      <c r="L25" s="494"/>
      <c r="M25" s="525"/>
      <c r="N25" s="525"/>
    </row>
    <row r="26" spans="1:14" s="431" customFormat="1" ht="13.2">
      <c r="A26" s="491" t="s">
        <v>1377</v>
      </c>
      <c r="B26" s="529" t="s">
        <v>78</v>
      </c>
      <c r="C26" s="519">
        <v>2.0499999999999998</v>
      </c>
      <c r="D26" s="519">
        <v>2.35</v>
      </c>
      <c r="E26" s="482">
        <v>7.8921000000000005E-2</v>
      </c>
      <c r="F26" s="483">
        <v>10.6</v>
      </c>
      <c r="G26" s="520">
        <v>222</v>
      </c>
      <c r="H26" s="521" t="s">
        <v>78</v>
      </c>
      <c r="I26" s="490">
        <f>G26*(1-$B$2)</f>
        <v>222</v>
      </c>
      <c r="J26" s="522">
        <f>I26</f>
        <v>222</v>
      </c>
      <c r="K26" s="527"/>
      <c r="L26" s="524">
        <v>15600</v>
      </c>
    </row>
    <row r="27" spans="1:14" s="431" customFormat="1" ht="13.2">
      <c r="A27" s="491" t="s">
        <v>1378</v>
      </c>
      <c r="B27" s="529" t="s">
        <v>78</v>
      </c>
      <c r="C27" s="519">
        <v>2.64</v>
      </c>
      <c r="D27" s="519">
        <v>2.93</v>
      </c>
      <c r="E27" s="482">
        <v>7.8921000000000005E-2</v>
      </c>
      <c r="F27" s="483">
        <v>10.6</v>
      </c>
      <c r="G27" s="520">
        <v>240</v>
      </c>
      <c r="H27" s="521" t="s">
        <v>78</v>
      </c>
      <c r="I27" s="490">
        <f>G27*(1-$B$2)</f>
        <v>240</v>
      </c>
      <c r="J27" s="522">
        <f>I27</f>
        <v>240</v>
      </c>
      <c r="K27" s="527"/>
      <c r="L27" s="524">
        <v>16800</v>
      </c>
    </row>
    <row r="28" spans="1:14" s="431" customFormat="1" ht="13.2">
      <c r="A28" s="491" t="s">
        <v>1379</v>
      </c>
      <c r="B28" s="529" t="s">
        <v>78</v>
      </c>
      <c r="C28" s="519">
        <v>3.52</v>
      </c>
      <c r="D28" s="519">
        <v>3.81</v>
      </c>
      <c r="E28" s="482">
        <v>9.3515624999999991E-2</v>
      </c>
      <c r="F28" s="483">
        <v>11.5</v>
      </c>
      <c r="G28" s="520">
        <v>278</v>
      </c>
      <c r="H28" s="521" t="s">
        <v>78</v>
      </c>
      <c r="I28" s="490">
        <f>G28*(1-$B$2)</f>
        <v>278</v>
      </c>
      <c r="J28" s="522">
        <f>I28</f>
        <v>278</v>
      </c>
      <c r="K28" s="527"/>
      <c r="L28" s="524">
        <v>19500</v>
      </c>
    </row>
    <row r="29" spans="1:14" s="431" customFormat="1" ht="13.2">
      <c r="A29" s="491" t="s">
        <v>1380</v>
      </c>
      <c r="B29" s="529" t="s">
        <v>78</v>
      </c>
      <c r="C29" s="519">
        <v>5.28</v>
      </c>
      <c r="D29" s="519">
        <v>5.57</v>
      </c>
      <c r="E29" s="482">
        <v>0.12908362500000001</v>
      </c>
      <c r="F29" s="483">
        <v>14.6</v>
      </c>
      <c r="G29" s="520">
        <v>312</v>
      </c>
      <c r="H29" s="521" t="s">
        <v>78</v>
      </c>
      <c r="I29" s="490">
        <f>G29*(1-$B$2)</f>
        <v>312</v>
      </c>
      <c r="J29" s="522">
        <f>I29</f>
        <v>312</v>
      </c>
      <c r="K29" s="527"/>
      <c r="L29" s="524">
        <v>24100</v>
      </c>
    </row>
    <row r="30" spans="1:14" s="431" customFormat="1" ht="13.8" thickBot="1">
      <c r="A30" s="491" t="s">
        <v>1381</v>
      </c>
      <c r="B30" s="529" t="s">
        <v>78</v>
      </c>
      <c r="C30" s="528">
        <v>7.03</v>
      </c>
      <c r="D30" s="519">
        <v>7.33</v>
      </c>
      <c r="E30" s="482">
        <v>0.15098737500000001</v>
      </c>
      <c r="F30" s="483">
        <v>17.399999999999999</v>
      </c>
      <c r="G30" s="520">
        <v>401</v>
      </c>
      <c r="H30" s="521" t="s">
        <v>78</v>
      </c>
      <c r="I30" s="490">
        <f>G30*(1-$B$2)</f>
        <v>401</v>
      </c>
      <c r="J30" s="522">
        <f>I30</f>
        <v>401</v>
      </c>
      <c r="K30" s="527"/>
      <c r="L30" s="524">
        <v>28100</v>
      </c>
    </row>
    <row r="31" spans="1:14" ht="21" thickBot="1">
      <c r="A31" s="465" t="s">
        <v>1969</v>
      </c>
      <c r="B31" s="466"/>
      <c r="C31" s="466"/>
      <c r="D31" s="466"/>
      <c r="E31" s="466"/>
      <c r="F31" s="466"/>
      <c r="G31" s="466"/>
      <c r="H31" s="466"/>
      <c r="I31" s="466"/>
      <c r="J31" s="466"/>
      <c r="K31" s="466"/>
      <c r="L31" s="467"/>
    </row>
    <row r="32" spans="1:14" s="431" customFormat="1" ht="66">
      <c r="A32" s="517" t="s">
        <v>1972</v>
      </c>
      <c r="B32" s="469" t="s">
        <v>1967</v>
      </c>
      <c r="C32" s="722" t="s">
        <v>1968</v>
      </c>
      <c r="D32" s="722"/>
      <c r="E32" s="722"/>
      <c r="F32" s="469"/>
      <c r="G32" s="470"/>
      <c r="H32" s="471"/>
      <c r="I32" s="471"/>
      <c r="J32" s="472"/>
      <c r="K32" s="493" t="s">
        <v>1810</v>
      </c>
      <c r="L32" s="494"/>
      <c r="M32" s="525"/>
    </row>
    <row r="33" spans="1:21" s="431" customFormat="1" ht="13.2">
      <c r="A33" s="496" t="s">
        <v>1382</v>
      </c>
      <c r="B33" s="530" t="s">
        <v>78</v>
      </c>
      <c r="C33" s="519">
        <v>2.0499999999999998</v>
      </c>
      <c r="D33" s="519">
        <v>2.35</v>
      </c>
      <c r="E33" s="482">
        <v>7.8921000000000005E-2</v>
      </c>
      <c r="F33" s="483">
        <v>10.6</v>
      </c>
      <c r="G33" s="520">
        <v>246</v>
      </c>
      <c r="H33" s="521" t="s">
        <v>78</v>
      </c>
      <c r="I33" s="490">
        <f>G33*(1-$B$2)</f>
        <v>246</v>
      </c>
      <c r="J33" s="522">
        <f>I33</f>
        <v>246</v>
      </c>
      <c r="K33" s="527"/>
      <c r="L33" s="524">
        <v>17300</v>
      </c>
    </row>
    <row r="34" spans="1:21" s="431" customFormat="1" ht="13.2">
      <c r="A34" s="496" t="s">
        <v>1362</v>
      </c>
      <c r="B34" s="530" t="s">
        <v>78</v>
      </c>
      <c r="C34" s="519">
        <v>2.64</v>
      </c>
      <c r="D34" s="519">
        <v>2.93</v>
      </c>
      <c r="E34" s="482">
        <v>7.8921000000000005E-2</v>
      </c>
      <c r="F34" s="483">
        <v>10.6</v>
      </c>
      <c r="G34" s="520">
        <v>268</v>
      </c>
      <c r="H34" s="521" t="s">
        <v>78</v>
      </c>
      <c r="I34" s="490">
        <f>G34*(1-$B$2)</f>
        <v>268</v>
      </c>
      <c r="J34" s="522">
        <f>I34</f>
        <v>268</v>
      </c>
      <c r="K34" s="527"/>
      <c r="L34" s="524">
        <v>18800</v>
      </c>
    </row>
    <row r="35" spans="1:21" s="431" customFormat="1" ht="13.2">
      <c r="A35" s="496" t="s">
        <v>1363</v>
      </c>
      <c r="B35" s="530" t="s">
        <v>78</v>
      </c>
      <c r="C35" s="519">
        <v>3.52</v>
      </c>
      <c r="D35" s="519">
        <v>3.81</v>
      </c>
      <c r="E35" s="482">
        <v>9.3515624999999991E-2</v>
      </c>
      <c r="F35" s="483">
        <v>11.5</v>
      </c>
      <c r="G35" s="520">
        <v>304</v>
      </c>
      <c r="H35" s="521" t="s">
        <v>78</v>
      </c>
      <c r="I35" s="490">
        <f>G35*(1-$B$2)</f>
        <v>304</v>
      </c>
      <c r="J35" s="522">
        <f>I35</f>
        <v>304</v>
      </c>
      <c r="K35" s="527"/>
      <c r="L35" s="524">
        <v>21400</v>
      </c>
    </row>
    <row r="36" spans="1:21" s="431" customFormat="1" ht="13.2">
      <c r="A36" s="496" t="s">
        <v>1364</v>
      </c>
      <c r="B36" s="530" t="s">
        <v>78</v>
      </c>
      <c r="C36" s="519">
        <v>5.28</v>
      </c>
      <c r="D36" s="519">
        <v>5.57</v>
      </c>
      <c r="E36" s="482">
        <v>0.12908362500000001</v>
      </c>
      <c r="F36" s="483">
        <v>14.6</v>
      </c>
      <c r="G36" s="520">
        <v>347</v>
      </c>
      <c r="H36" s="521" t="s">
        <v>78</v>
      </c>
      <c r="I36" s="490">
        <f>G36*(1-$B$2)</f>
        <v>347</v>
      </c>
      <c r="J36" s="522">
        <f>I36</f>
        <v>347</v>
      </c>
      <c r="K36" s="527"/>
      <c r="L36" s="524">
        <v>26600</v>
      </c>
    </row>
    <row r="37" spans="1:21" s="431" customFormat="1" ht="13.8" thickBot="1">
      <c r="A37" s="496" t="s">
        <v>1365</v>
      </c>
      <c r="B37" s="530" t="s">
        <v>78</v>
      </c>
      <c r="C37" s="528">
        <v>7.03</v>
      </c>
      <c r="D37" s="519">
        <v>7.33</v>
      </c>
      <c r="E37" s="482">
        <v>0.15098737500000001</v>
      </c>
      <c r="F37" s="483">
        <v>17.399999999999999</v>
      </c>
      <c r="G37" s="520">
        <v>436</v>
      </c>
      <c r="H37" s="521" t="s">
        <v>78</v>
      </c>
      <c r="I37" s="490">
        <f>G37*(1-$B$2)</f>
        <v>436</v>
      </c>
      <c r="J37" s="522">
        <f>I37</f>
        <v>436</v>
      </c>
      <c r="K37" s="527"/>
      <c r="L37" s="524">
        <v>30500</v>
      </c>
    </row>
    <row r="38" spans="1:21" ht="21" thickBot="1">
      <c r="A38" s="465" t="s">
        <v>1971</v>
      </c>
      <c r="B38" s="466"/>
      <c r="C38" s="466"/>
      <c r="D38" s="466"/>
      <c r="E38" s="466"/>
      <c r="F38" s="466"/>
      <c r="G38" s="466"/>
      <c r="H38" s="466"/>
      <c r="I38" s="466"/>
      <c r="J38" s="466"/>
      <c r="K38" s="466"/>
      <c r="L38" s="467"/>
    </row>
    <row r="39" spans="1:21" s="431" customFormat="1" ht="79.2">
      <c r="A39" s="468" t="s">
        <v>1976</v>
      </c>
      <c r="B39" s="469" t="s">
        <v>1975</v>
      </c>
      <c r="C39" s="722" t="s">
        <v>1846</v>
      </c>
      <c r="D39" s="722"/>
      <c r="E39" s="722"/>
      <c r="F39" s="469"/>
      <c r="G39" s="470"/>
      <c r="H39" s="471"/>
      <c r="I39" s="471"/>
      <c r="J39" s="472"/>
      <c r="K39" s="493" t="s">
        <v>1810</v>
      </c>
      <c r="L39" s="494"/>
      <c r="M39" s="525"/>
      <c r="N39" s="525"/>
      <c r="Q39" s="531"/>
      <c r="R39" s="531"/>
      <c r="S39" s="532"/>
      <c r="T39" s="532"/>
      <c r="U39" s="532"/>
    </row>
    <row r="40" spans="1:21" s="431" customFormat="1" ht="13.2">
      <c r="A40" s="491" t="s">
        <v>1621</v>
      </c>
      <c r="B40" s="530" t="s">
        <v>78</v>
      </c>
      <c r="C40" s="497">
        <v>2.64</v>
      </c>
      <c r="D40" s="533">
        <v>2.93</v>
      </c>
      <c r="E40" s="482">
        <v>7.9987500000000003E-2</v>
      </c>
      <c r="F40" s="483">
        <v>10.5</v>
      </c>
      <c r="G40" s="520">
        <v>336</v>
      </c>
      <c r="H40" s="521" t="s">
        <v>78</v>
      </c>
      <c r="I40" s="490">
        <f>G40*(1-$B$2)</f>
        <v>336</v>
      </c>
      <c r="J40" s="522">
        <f>I40</f>
        <v>336</v>
      </c>
      <c r="K40" s="527"/>
      <c r="L40" s="524">
        <v>22400</v>
      </c>
      <c r="Q40" s="534"/>
      <c r="R40" s="534"/>
      <c r="S40" s="535"/>
      <c r="T40" s="535"/>
      <c r="U40" s="535"/>
    </row>
    <row r="41" spans="1:21" s="431" customFormat="1" ht="13.2">
      <c r="A41" s="491" t="s">
        <v>1622</v>
      </c>
      <c r="B41" s="530" t="s">
        <v>78</v>
      </c>
      <c r="C41" s="497">
        <v>3.52</v>
      </c>
      <c r="D41" s="533">
        <v>3.81</v>
      </c>
      <c r="E41" s="482">
        <v>9.3169749999999982E-2</v>
      </c>
      <c r="F41" s="483">
        <v>11.5</v>
      </c>
      <c r="G41" s="520">
        <v>380</v>
      </c>
      <c r="H41" s="521" t="s">
        <v>78</v>
      </c>
      <c r="I41" s="490">
        <f>G41*(1-$B$2)</f>
        <v>380</v>
      </c>
      <c r="J41" s="522">
        <f>I41</f>
        <v>380</v>
      </c>
      <c r="K41" s="527"/>
      <c r="L41" s="524">
        <v>24500</v>
      </c>
      <c r="Q41" s="534"/>
      <c r="R41" s="534"/>
      <c r="S41" s="535"/>
      <c r="T41" s="535"/>
      <c r="U41" s="535"/>
    </row>
    <row r="42" spans="1:21" s="431" customFormat="1" ht="13.2">
      <c r="A42" s="491" t="s">
        <v>1623</v>
      </c>
      <c r="B42" s="530" t="s">
        <v>78</v>
      </c>
      <c r="C42" s="497">
        <v>5.28</v>
      </c>
      <c r="D42" s="533">
        <v>5.56</v>
      </c>
      <c r="E42" s="482">
        <v>0.12908362500000001</v>
      </c>
      <c r="F42" s="483">
        <v>14.6</v>
      </c>
      <c r="G42" s="520">
        <v>456</v>
      </c>
      <c r="H42" s="521" t="s">
        <v>78</v>
      </c>
      <c r="I42" s="490">
        <f>G42*(1-$B$2)</f>
        <v>456</v>
      </c>
      <c r="J42" s="522">
        <f>I42</f>
        <v>456</v>
      </c>
      <c r="K42" s="527"/>
      <c r="L42" s="524">
        <v>29700</v>
      </c>
      <c r="Q42" s="534"/>
      <c r="R42" s="534"/>
      <c r="S42" s="535"/>
      <c r="T42" s="535"/>
      <c r="U42" s="535"/>
    </row>
    <row r="43" spans="1:21" s="431" customFormat="1" ht="13.8" thickBot="1">
      <c r="A43" s="491" t="s">
        <v>1624</v>
      </c>
      <c r="B43" s="530" t="s">
        <v>78</v>
      </c>
      <c r="C43" s="497">
        <v>7.03</v>
      </c>
      <c r="D43" s="533">
        <v>7.32</v>
      </c>
      <c r="E43" s="482">
        <v>0.15098737500000001</v>
      </c>
      <c r="F43" s="483">
        <v>17.3</v>
      </c>
      <c r="G43" s="520">
        <v>576</v>
      </c>
      <c r="H43" s="521" t="s">
        <v>78</v>
      </c>
      <c r="I43" s="490">
        <f>G43*(1-$B$2)</f>
        <v>576</v>
      </c>
      <c r="J43" s="522">
        <f>I43</f>
        <v>576</v>
      </c>
      <c r="K43" s="527"/>
      <c r="L43" s="524">
        <v>36000</v>
      </c>
      <c r="Q43" s="534"/>
      <c r="R43" s="534"/>
      <c r="S43" s="535"/>
      <c r="T43" s="535"/>
      <c r="U43" s="535"/>
    </row>
    <row r="44" spans="1:21" ht="21" thickBot="1">
      <c r="A44" s="465" t="s">
        <v>1977</v>
      </c>
      <c r="B44" s="466"/>
      <c r="C44" s="466"/>
      <c r="D44" s="466"/>
      <c r="E44" s="466"/>
      <c r="F44" s="466"/>
      <c r="G44" s="466"/>
      <c r="H44" s="466"/>
      <c r="I44" s="466"/>
      <c r="J44" s="466"/>
      <c r="K44" s="466"/>
      <c r="L44" s="467"/>
    </row>
    <row r="45" spans="1:21" s="431" customFormat="1" ht="52.8">
      <c r="A45" s="468" t="s">
        <v>1978</v>
      </c>
      <c r="B45" s="469" t="s">
        <v>1979</v>
      </c>
      <c r="C45" s="722" t="s">
        <v>1980</v>
      </c>
      <c r="D45" s="722"/>
      <c r="E45" s="722"/>
      <c r="F45" s="469"/>
      <c r="G45" s="470"/>
      <c r="H45" s="471"/>
      <c r="I45" s="471"/>
      <c r="J45" s="472"/>
      <c r="K45" s="493" t="s">
        <v>1810</v>
      </c>
      <c r="L45" s="494"/>
    </row>
    <row r="46" spans="1:21" s="431" customFormat="1" ht="13.2">
      <c r="A46" s="481" t="s">
        <v>1383</v>
      </c>
      <c r="B46" s="717" t="str">
        <f>_xlfn.CONCAT(A46," / ",A47)</f>
        <v>MDCA4I-07HRFN8 / T-MBQ4-03E</v>
      </c>
      <c r="C46" s="519">
        <v>2.0499999999999998</v>
      </c>
      <c r="D46" s="519">
        <v>2.34</v>
      </c>
      <c r="E46" s="482">
        <v>0.138923348</v>
      </c>
      <c r="F46" s="483">
        <v>17.3</v>
      </c>
      <c r="G46" s="520">
        <v>420</v>
      </c>
      <c r="H46" s="756">
        <f>G46+G47</f>
        <v>534</v>
      </c>
      <c r="I46" s="490">
        <f t="shared" ref="I46:I53" si="2">G46*(1-$B$2)</f>
        <v>420</v>
      </c>
      <c r="J46" s="775">
        <f>I46+I47</f>
        <v>534</v>
      </c>
      <c r="K46" s="480"/>
      <c r="L46" s="749">
        <v>38300</v>
      </c>
    </row>
    <row r="47" spans="1:21" s="431" customFormat="1" ht="13.2">
      <c r="A47" s="481" t="s">
        <v>1411</v>
      </c>
      <c r="B47" s="714"/>
      <c r="C47" s="536" t="s">
        <v>78</v>
      </c>
      <c r="D47" s="536" t="s">
        <v>78</v>
      </c>
      <c r="E47" s="482">
        <v>6.2880674999999997E-2</v>
      </c>
      <c r="F47" s="483">
        <v>4.5</v>
      </c>
      <c r="G47" s="520">
        <v>114</v>
      </c>
      <c r="H47" s="756"/>
      <c r="I47" s="490">
        <f t="shared" si="2"/>
        <v>114</v>
      </c>
      <c r="J47" s="775"/>
      <c r="K47" s="484"/>
      <c r="L47" s="750"/>
    </row>
    <row r="48" spans="1:21" s="431" customFormat="1" ht="13.2">
      <c r="A48" s="481" t="s">
        <v>1369</v>
      </c>
      <c r="B48" s="717" t="str">
        <f>_xlfn.CONCAT(A48," / ",A49)</f>
        <v>MDCA4I-09HRFN8 / T-MBQ4-03E</v>
      </c>
      <c r="C48" s="519">
        <v>2.64</v>
      </c>
      <c r="D48" s="519">
        <v>2.93</v>
      </c>
      <c r="E48" s="482">
        <v>0.138923348</v>
      </c>
      <c r="F48" s="483">
        <v>17.3</v>
      </c>
      <c r="G48" s="520">
        <v>434</v>
      </c>
      <c r="H48" s="756">
        <f>G48+G49</f>
        <v>548</v>
      </c>
      <c r="I48" s="490">
        <f t="shared" si="2"/>
        <v>434</v>
      </c>
      <c r="J48" s="775">
        <f>I48+I49</f>
        <v>548</v>
      </c>
      <c r="K48" s="480"/>
      <c r="L48" s="749">
        <v>39300</v>
      </c>
    </row>
    <row r="49" spans="1:24" s="431" customFormat="1" ht="13.2">
      <c r="A49" s="481" t="s">
        <v>1411</v>
      </c>
      <c r="B49" s="714"/>
      <c r="C49" s="536" t="s">
        <v>78</v>
      </c>
      <c r="D49" s="536" t="s">
        <v>78</v>
      </c>
      <c r="E49" s="482">
        <v>6.2880674999999997E-2</v>
      </c>
      <c r="F49" s="483">
        <v>4.5</v>
      </c>
      <c r="G49" s="520">
        <v>114</v>
      </c>
      <c r="H49" s="756"/>
      <c r="I49" s="490">
        <f t="shared" si="2"/>
        <v>114</v>
      </c>
      <c r="J49" s="775"/>
      <c r="K49" s="484"/>
      <c r="L49" s="750"/>
    </row>
    <row r="50" spans="1:24" s="431" customFormat="1" ht="13.2">
      <c r="A50" s="481" t="s">
        <v>1370</v>
      </c>
      <c r="B50" s="717" t="str">
        <f>_xlfn.CONCAT(A50," / ",A51)</f>
        <v>MDCA4I-12HRFN8 / T-MBQ4-03E</v>
      </c>
      <c r="C50" s="519">
        <v>3.52</v>
      </c>
      <c r="D50" s="519">
        <v>4.0999999999999996</v>
      </c>
      <c r="E50" s="482">
        <v>0.138923348</v>
      </c>
      <c r="F50" s="483">
        <v>21.4</v>
      </c>
      <c r="G50" s="520">
        <v>452</v>
      </c>
      <c r="H50" s="756">
        <f>G50+G51</f>
        <v>566</v>
      </c>
      <c r="I50" s="490">
        <f t="shared" si="2"/>
        <v>452</v>
      </c>
      <c r="J50" s="775">
        <f>I50+I51</f>
        <v>566</v>
      </c>
      <c r="K50" s="480"/>
      <c r="L50" s="749">
        <v>40600</v>
      </c>
    </row>
    <row r="51" spans="1:24" s="431" customFormat="1" ht="13.2">
      <c r="A51" s="481" t="s">
        <v>1411</v>
      </c>
      <c r="B51" s="714"/>
      <c r="C51" s="536" t="s">
        <v>78</v>
      </c>
      <c r="D51" s="536" t="s">
        <v>78</v>
      </c>
      <c r="E51" s="482">
        <v>6.2880674999999997E-2</v>
      </c>
      <c r="F51" s="483">
        <v>4.5</v>
      </c>
      <c r="G51" s="520">
        <v>114</v>
      </c>
      <c r="H51" s="756"/>
      <c r="I51" s="490">
        <f t="shared" si="2"/>
        <v>114</v>
      </c>
      <c r="J51" s="775"/>
      <c r="K51" s="484"/>
      <c r="L51" s="750"/>
    </row>
    <row r="52" spans="1:24" s="431" customFormat="1" ht="13.2">
      <c r="A52" s="481" t="s">
        <v>1371</v>
      </c>
      <c r="B52" s="717" t="str">
        <f>_xlfn.CONCAT(A52," / ",A53)</f>
        <v>MDCA4I-18HRFN8 / T-MBQ4-03E</v>
      </c>
      <c r="C52" s="519">
        <v>5.28</v>
      </c>
      <c r="D52" s="519">
        <v>5.57</v>
      </c>
      <c r="E52" s="482">
        <v>0.138923348</v>
      </c>
      <c r="F52" s="483">
        <v>21.4</v>
      </c>
      <c r="G52" s="520">
        <v>524</v>
      </c>
      <c r="H52" s="756">
        <f>G52+G53</f>
        <v>638</v>
      </c>
      <c r="I52" s="490">
        <f t="shared" si="2"/>
        <v>524</v>
      </c>
      <c r="J52" s="775">
        <f>I52+I53</f>
        <v>638</v>
      </c>
      <c r="K52" s="480"/>
      <c r="L52" s="749">
        <v>45000</v>
      </c>
    </row>
    <row r="53" spans="1:24" s="431" customFormat="1" ht="13.8" thickBot="1">
      <c r="A53" s="481" t="s">
        <v>1411</v>
      </c>
      <c r="B53" s="714"/>
      <c r="C53" s="536" t="s">
        <v>78</v>
      </c>
      <c r="D53" s="536" t="s">
        <v>78</v>
      </c>
      <c r="E53" s="482">
        <v>6.2880674999999997E-2</v>
      </c>
      <c r="F53" s="483">
        <v>4.5</v>
      </c>
      <c r="G53" s="520">
        <v>114</v>
      </c>
      <c r="H53" s="756"/>
      <c r="I53" s="490">
        <f t="shared" si="2"/>
        <v>114</v>
      </c>
      <c r="J53" s="775"/>
      <c r="K53" s="484"/>
      <c r="L53" s="750"/>
    </row>
    <row r="54" spans="1:24" ht="21" thickBot="1">
      <c r="A54" s="465" t="s">
        <v>1982</v>
      </c>
      <c r="B54" s="466"/>
      <c r="C54" s="466"/>
      <c r="D54" s="466"/>
      <c r="E54" s="466"/>
      <c r="F54" s="466"/>
      <c r="G54" s="466"/>
      <c r="H54" s="466"/>
      <c r="I54" s="466"/>
      <c r="J54" s="466"/>
      <c r="K54" s="466"/>
      <c r="L54" s="467"/>
    </row>
    <row r="55" spans="1:24" ht="52.8">
      <c r="A55" s="468" t="s">
        <v>1983</v>
      </c>
      <c r="B55" s="469" t="s">
        <v>1984</v>
      </c>
      <c r="C55" s="722" t="s">
        <v>2024</v>
      </c>
      <c r="D55" s="722"/>
      <c r="E55" s="722"/>
      <c r="F55" s="469"/>
      <c r="G55" s="470"/>
      <c r="H55" s="471"/>
      <c r="I55" s="471"/>
      <c r="J55" s="472"/>
      <c r="K55" s="493" t="s">
        <v>1810</v>
      </c>
      <c r="L55" s="494"/>
    </row>
    <row r="56" spans="1:24" s="431" customFormat="1" ht="13.2">
      <c r="A56" s="491" t="s">
        <v>1617</v>
      </c>
      <c r="B56" s="518" t="s">
        <v>1981</v>
      </c>
      <c r="C56" s="497">
        <v>3.51</v>
      </c>
      <c r="D56" s="533">
        <v>3.95</v>
      </c>
      <c r="E56" s="482">
        <v>0.4803394749999999</v>
      </c>
      <c r="F56" s="483">
        <v>35.799999999999997</v>
      </c>
      <c r="G56" s="520">
        <v>945</v>
      </c>
      <c r="H56" s="521" t="s">
        <v>78</v>
      </c>
      <c r="I56" s="490">
        <f>G56*(1-$B$2)</f>
        <v>945</v>
      </c>
      <c r="J56" s="522">
        <f>I56</f>
        <v>945</v>
      </c>
      <c r="K56" s="527"/>
      <c r="L56" s="524">
        <v>67600</v>
      </c>
      <c r="M56" s="537"/>
      <c r="P56" s="525"/>
      <c r="Q56" s="534"/>
      <c r="R56" s="534"/>
      <c r="S56" s="535"/>
      <c r="T56" s="535"/>
      <c r="U56" s="535"/>
      <c r="V56" s="538"/>
      <c r="W56" s="534"/>
      <c r="X56" s="525"/>
    </row>
    <row r="57" spans="1:24" s="431" customFormat="1" ht="13.8" thickBot="1">
      <c r="A57" s="491" t="s">
        <v>1618</v>
      </c>
      <c r="B57" s="518" t="s">
        <v>1981</v>
      </c>
      <c r="C57" s="497">
        <v>5.17</v>
      </c>
      <c r="D57" s="533">
        <v>5.58</v>
      </c>
      <c r="E57" s="482">
        <v>0.4803394749999999</v>
      </c>
      <c r="F57" s="483">
        <v>35.799999999999997</v>
      </c>
      <c r="G57" s="520">
        <v>966</v>
      </c>
      <c r="H57" s="521" t="s">
        <v>78</v>
      </c>
      <c r="I57" s="490">
        <f>G57*(1-$B$2)</f>
        <v>966</v>
      </c>
      <c r="J57" s="522">
        <f>I57</f>
        <v>966</v>
      </c>
      <c r="K57" s="527"/>
      <c r="L57" s="524">
        <v>68700</v>
      </c>
      <c r="M57" s="537"/>
      <c r="P57" s="525"/>
      <c r="Q57" s="534"/>
      <c r="R57" s="534"/>
      <c r="S57" s="535"/>
      <c r="T57" s="535"/>
      <c r="U57" s="535"/>
      <c r="V57" s="538"/>
      <c r="W57" s="534"/>
      <c r="X57" s="525"/>
    </row>
    <row r="58" spans="1:24" ht="21" thickBot="1">
      <c r="A58" s="465" t="s">
        <v>1985</v>
      </c>
      <c r="B58" s="466"/>
      <c r="C58" s="466"/>
      <c r="D58" s="466"/>
      <c r="E58" s="466"/>
      <c r="F58" s="466"/>
      <c r="G58" s="466"/>
      <c r="H58" s="466"/>
      <c r="I58" s="466"/>
      <c r="J58" s="466"/>
      <c r="K58" s="466"/>
      <c r="L58" s="467"/>
    </row>
    <row r="59" spans="1:24" s="431" customFormat="1" ht="74.25" customHeight="1">
      <c r="A59" s="468" t="s">
        <v>1983</v>
      </c>
      <c r="B59" s="469" t="s">
        <v>1984</v>
      </c>
      <c r="C59" s="722" t="s">
        <v>1986</v>
      </c>
      <c r="D59" s="722"/>
      <c r="E59" s="722"/>
      <c r="F59" s="469"/>
      <c r="G59" s="470"/>
      <c r="H59" s="471"/>
      <c r="I59" s="471"/>
      <c r="J59" s="472"/>
      <c r="K59" s="493" t="s">
        <v>1810</v>
      </c>
      <c r="L59" s="494"/>
      <c r="P59" s="525"/>
      <c r="Q59" s="525"/>
      <c r="R59" s="525"/>
      <c r="S59" s="525"/>
      <c r="T59" s="525"/>
      <c r="U59" s="525"/>
      <c r="V59" s="525"/>
      <c r="W59" s="525"/>
      <c r="X59" s="525"/>
    </row>
    <row r="60" spans="1:24" s="431" customFormat="1" ht="13.2">
      <c r="A60" s="491" t="s">
        <v>1619</v>
      </c>
      <c r="B60" s="518"/>
      <c r="C60" s="497">
        <v>3.52</v>
      </c>
      <c r="D60" s="533">
        <v>3.81</v>
      </c>
      <c r="E60" s="482">
        <v>0.17414180000000001</v>
      </c>
      <c r="F60" s="483">
        <v>18.8</v>
      </c>
      <c r="G60" s="520">
        <v>478</v>
      </c>
      <c r="H60" s="521" t="s">
        <v>78</v>
      </c>
      <c r="I60" s="490">
        <f t="shared" ref="I60:I77" si="3">G60*(1-$B$2)</f>
        <v>478</v>
      </c>
      <c r="J60" s="522">
        <f>I60</f>
        <v>478</v>
      </c>
      <c r="K60" s="527"/>
      <c r="L60" s="524">
        <v>34200</v>
      </c>
      <c r="Q60" s="534"/>
      <c r="R60" s="534"/>
      <c r="S60" s="535"/>
      <c r="T60" s="535"/>
    </row>
    <row r="61" spans="1:24" s="431" customFormat="1" ht="13.8" thickBot="1">
      <c r="A61" s="491" t="s">
        <v>1620</v>
      </c>
      <c r="B61" s="518"/>
      <c r="C61" s="497">
        <v>4.9800000000000004</v>
      </c>
      <c r="D61" s="533">
        <v>5.27</v>
      </c>
      <c r="E61" s="482">
        <v>0.17414180000000001</v>
      </c>
      <c r="F61" s="483">
        <v>18.8</v>
      </c>
      <c r="G61" s="520">
        <v>494</v>
      </c>
      <c r="H61" s="521" t="s">
        <v>78</v>
      </c>
      <c r="I61" s="490">
        <f t="shared" si="3"/>
        <v>494</v>
      </c>
      <c r="J61" s="522">
        <f>I61</f>
        <v>494</v>
      </c>
      <c r="K61" s="527"/>
      <c r="L61" s="524">
        <v>35100</v>
      </c>
      <c r="Q61" s="534"/>
      <c r="R61" s="534"/>
      <c r="S61" s="535"/>
      <c r="T61" s="535"/>
    </row>
    <row r="62" spans="1:24" ht="21" thickBot="1">
      <c r="A62" s="465" t="s">
        <v>1987</v>
      </c>
      <c r="B62" s="466"/>
      <c r="C62" s="466"/>
      <c r="D62" s="466"/>
      <c r="E62" s="466"/>
      <c r="F62" s="466"/>
      <c r="G62" s="466"/>
      <c r="H62" s="466"/>
      <c r="I62" s="466"/>
      <c r="J62" s="466"/>
      <c r="K62" s="466"/>
      <c r="L62" s="467"/>
    </row>
    <row r="63" spans="1:24" s="431" customFormat="1" ht="52.8">
      <c r="A63" s="468" t="s">
        <v>1983</v>
      </c>
      <c r="B63" s="539" t="s">
        <v>1989</v>
      </c>
      <c r="C63" s="722" t="s">
        <v>1988</v>
      </c>
      <c r="D63" s="722"/>
      <c r="E63" s="722"/>
      <c r="F63" s="469"/>
      <c r="G63" s="470"/>
      <c r="H63" s="471"/>
      <c r="I63" s="471"/>
      <c r="J63" s="472"/>
      <c r="K63" s="493" t="s">
        <v>1810</v>
      </c>
      <c r="L63" s="494"/>
    </row>
    <row r="64" spans="1:24" s="431" customFormat="1" ht="13.2">
      <c r="A64" s="481" t="s">
        <v>1384</v>
      </c>
      <c r="B64" s="526" t="s">
        <v>78</v>
      </c>
      <c r="C64" s="519">
        <v>2.0499999999999998</v>
      </c>
      <c r="D64" s="519">
        <v>2.34</v>
      </c>
      <c r="E64" s="482">
        <v>0.120744</v>
      </c>
      <c r="F64" s="483">
        <v>22</v>
      </c>
      <c r="G64" s="489">
        <v>466</v>
      </c>
      <c r="H64" s="521" t="s">
        <v>78</v>
      </c>
      <c r="I64" s="490">
        <f t="shared" si="3"/>
        <v>466</v>
      </c>
      <c r="J64" s="522">
        <f t="shared" ref="J64:J70" si="4">I64</f>
        <v>466</v>
      </c>
      <c r="K64" s="527"/>
      <c r="L64" s="540">
        <v>33100</v>
      </c>
    </row>
    <row r="65" spans="1:12" s="431" customFormat="1" ht="13.2">
      <c r="A65" s="481" t="s">
        <v>1366</v>
      </c>
      <c r="B65" s="526" t="s">
        <v>78</v>
      </c>
      <c r="C65" s="519">
        <v>2.64</v>
      </c>
      <c r="D65" s="519">
        <v>2.93</v>
      </c>
      <c r="E65" s="482">
        <v>0.120744</v>
      </c>
      <c r="F65" s="483">
        <v>22</v>
      </c>
      <c r="G65" s="489">
        <v>479</v>
      </c>
      <c r="H65" s="521" t="s">
        <v>78</v>
      </c>
      <c r="I65" s="490">
        <f t="shared" si="3"/>
        <v>479</v>
      </c>
      <c r="J65" s="522">
        <f t="shared" si="4"/>
        <v>479</v>
      </c>
      <c r="K65" s="527"/>
      <c r="L65" s="540">
        <v>34300</v>
      </c>
    </row>
    <row r="66" spans="1:12" s="431" customFormat="1" ht="13.2">
      <c r="A66" s="481" t="s">
        <v>1367</v>
      </c>
      <c r="B66" s="526" t="s">
        <v>78</v>
      </c>
      <c r="C66" s="519">
        <v>3.52</v>
      </c>
      <c r="D66" s="519">
        <v>3.81</v>
      </c>
      <c r="E66" s="482">
        <v>0.120744</v>
      </c>
      <c r="F66" s="483">
        <v>22</v>
      </c>
      <c r="G66" s="489">
        <v>523</v>
      </c>
      <c r="H66" s="521" t="s">
        <v>78</v>
      </c>
      <c r="I66" s="490">
        <f t="shared" si="3"/>
        <v>523</v>
      </c>
      <c r="J66" s="522">
        <f t="shared" si="4"/>
        <v>523</v>
      </c>
      <c r="K66" s="527"/>
      <c r="L66" s="540">
        <v>37400</v>
      </c>
    </row>
    <row r="67" spans="1:12" s="431" customFormat="1" ht="13.8" thickBot="1">
      <c r="A67" s="481" t="s">
        <v>1368</v>
      </c>
      <c r="B67" s="526" t="s">
        <v>78</v>
      </c>
      <c r="C67" s="519">
        <v>5.28</v>
      </c>
      <c r="D67" s="519">
        <v>5.57</v>
      </c>
      <c r="E67" s="482">
        <v>0.21721000000000001</v>
      </c>
      <c r="F67" s="483">
        <v>29.6</v>
      </c>
      <c r="G67" s="489">
        <v>607</v>
      </c>
      <c r="H67" s="521" t="s">
        <v>78</v>
      </c>
      <c r="I67" s="490">
        <f t="shared" si="3"/>
        <v>607</v>
      </c>
      <c r="J67" s="522">
        <f t="shared" si="4"/>
        <v>607</v>
      </c>
      <c r="K67" s="527"/>
      <c r="L67" s="540">
        <v>43200</v>
      </c>
    </row>
    <row r="68" spans="1:12" ht="21" thickBot="1">
      <c r="A68" s="462" t="s">
        <v>1806</v>
      </c>
      <c r="B68" s="463"/>
      <c r="C68" s="463"/>
      <c r="D68" s="463"/>
      <c r="E68" s="463"/>
      <c r="F68" s="463"/>
      <c r="G68" s="463"/>
      <c r="H68" s="463"/>
      <c r="I68" s="463"/>
      <c r="J68" s="463"/>
      <c r="K68" s="463"/>
      <c r="L68" s="464"/>
    </row>
    <row r="69" spans="1:12" ht="21" thickBot="1">
      <c r="A69" s="465" t="s">
        <v>744</v>
      </c>
      <c r="B69" s="466"/>
      <c r="C69" s="466"/>
      <c r="D69" s="466"/>
      <c r="E69" s="466"/>
      <c r="F69" s="466"/>
      <c r="G69" s="466"/>
      <c r="H69" s="466"/>
      <c r="I69" s="466"/>
      <c r="J69" s="466"/>
      <c r="K69" s="466"/>
      <c r="L69" s="467"/>
    </row>
    <row r="70" spans="1:12" s="431" customFormat="1" ht="13.8" thickBot="1">
      <c r="A70" s="782" t="s">
        <v>1465</v>
      </c>
      <c r="B70" s="783"/>
      <c r="C70" s="781" t="s">
        <v>1992</v>
      </c>
      <c r="D70" s="781"/>
      <c r="E70" s="781"/>
      <c r="F70" s="781"/>
      <c r="G70" s="489">
        <v>90</v>
      </c>
      <c r="H70" s="521" t="s">
        <v>78</v>
      </c>
      <c r="I70" s="490">
        <f t="shared" si="3"/>
        <v>90</v>
      </c>
      <c r="J70" s="522">
        <f t="shared" si="4"/>
        <v>90</v>
      </c>
      <c r="K70" s="541"/>
      <c r="L70" s="540">
        <v>5900</v>
      </c>
    </row>
    <row r="71" spans="1:12" s="431" customFormat="1" ht="13.8" thickBot="1">
      <c r="A71" s="725" t="s">
        <v>1462</v>
      </c>
      <c r="B71" s="726"/>
      <c r="C71" s="781" t="s">
        <v>1993</v>
      </c>
      <c r="D71" s="781"/>
      <c r="E71" s="781"/>
      <c r="F71" s="781"/>
      <c r="G71" s="489">
        <v>45</v>
      </c>
      <c r="H71" s="521" t="s">
        <v>78</v>
      </c>
      <c r="I71" s="490">
        <f>G71*(1-$B$2)</f>
        <v>45</v>
      </c>
      <c r="J71" s="522">
        <f>I71</f>
        <v>45</v>
      </c>
      <c r="K71" s="541"/>
      <c r="L71" s="505">
        <v>3000</v>
      </c>
    </row>
    <row r="72" spans="1:12" ht="21" thickBot="1">
      <c r="A72" s="465" t="s">
        <v>746</v>
      </c>
      <c r="B72" s="466"/>
      <c r="C72" s="466"/>
      <c r="D72" s="466"/>
      <c r="E72" s="466"/>
      <c r="F72" s="466"/>
      <c r="G72" s="466"/>
      <c r="H72" s="466"/>
      <c r="I72" s="466"/>
      <c r="J72" s="466"/>
      <c r="K72" s="466"/>
      <c r="L72" s="467"/>
    </row>
    <row r="73" spans="1:12" s="431" customFormat="1" ht="13.5" customHeight="1">
      <c r="A73" s="542" t="s">
        <v>2121</v>
      </c>
      <c r="B73" s="530"/>
      <c r="C73" s="543" t="s">
        <v>134</v>
      </c>
      <c r="D73" s="544"/>
      <c r="E73" s="544"/>
      <c r="F73" s="545"/>
      <c r="G73" s="546">
        <v>89</v>
      </c>
      <c r="H73" s="521" t="s">
        <v>78</v>
      </c>
      <c r="I73" s="490">
        <f>G73*(1-$B$2)</f>
        <v>89</v>
      </c>
      <c r="J73" s="503">
        <f>I73</f>
        <v>89</v>
      </c>
      <c r="K73" s="504"/>
      <c r="L73" s="547">
        <v>6199</v>
      </c>
    </row>
    <row r="74" spans="1:12" s="431" customFormat="1" ht="13.2">
      <c r="A74" s="542" t="s">
        <v>133</v>
      </c>
      <c r="B74" s="530"/>
      <c r="C74" s="548" t="s">
        <v>134</v>
      </c>
      <c r="D74" s="549"/>
      <c r="E74" s="544"/>
      <c r="F74" s="550"/>
      <c r="G74" s="551">
        <v>90</v>
      </c>
      <c r="H74" s="521" t="s">
        <v>78</v>
      </c>
      <c r="I74" s="490">
        <f t="shared" si="3"/>
        <v>90</v>
      </c>
      <c r="J74" s="503">
        <f>I74</f>
        <v>90</v>
      </c>
      <c r="K74" s="504"/>
      <c r="L74" s="547">
        <v>6200</v>
      </c>
    </row>
    <row r="75" spans="1:12" s="431" customFormat="1" ht="13.2">
      <c r="A75" s="542" t="s">
        <v>245</v>
      </c>
      <c r="B75" s="552"/>
      <c r="C75" s="548" t="s">
        <v>292</v>
      </c>
      <c r="D75" s="553"/>
      <c r="E75" s="553"/>
      <c r="F75" s="553"/>
      <c r="G75" s="554">
        <v>208</v>
      </c>
      <c r="H75" s="521" t="s">
        <v>78</v>
      </c>
      <c r="I75" s="490">
        <f t="shared" si="3"/>
        <v>208</v>
      </c>
      <c r="J75" s="503">
        <f>I75</f>
        <v>208</v>
      </c>
      <c r="K75" s="555"/>
      <c r="L75" s="547">
        <v>14500</v>
      </c>
    </row>
    <row r="76" spans="1:12" s="431" customFormat="1" ht="13.2">
      <c r="A76" s="542" t="s">
        <v>1613</v>
      </c>
      <c r="B76" s="552"/>
      <c r="C76" s="556" t="s">
        <v>1615</v>
      </c>
      <c r="D76" s="553"/>
      <c r="E76" s="553"/>
      <c r="F76" s="553"/>
      <c r="G76" s="554">
        <v>120</v>
      </c>
      <c r="H76" s="521" t="s">
        <v>78</v>
      </c>
      <c r="I76" s="490">
        <f t="shared" si="3"/>
        <v>120</v>
      </c>
      <c r="J76" s="503">
        <f>I76</f>
        <v>120</v>
      </c>
      <c r="K76" s="555"/>
      <c r="L76" s="547">
        <v>9000</v>
      </c>
    </row>
    <row r="77" spans="1:12" s="431" customFormat="1" ht="13.8" thickBot="1">
      <c r="A77" s="557" t="s">
        <v>1614</v>
      </c>
      <c r="B77" s="558"/>
      <c r="C77" s="559" t="s">
        <v>1616</v>
      </c>
      <c r="D77" s="560"/>
      <c r="E77" s="560"/>
      <c r="F77" s="560"/>
      <c r="G77" s="561">
        <v>280</v>
      </c>
      <c r="H77" s="562" t="s">
        <v>78</v>
      </c>
      <c r="I77" s="509">
        <f t="shared" si="3"/>
        <v>280</v>
      </c>
      <c r="J77" s="510">
        <f>I77</f>
        <v>280</v>
      </c>
      <c r="K77" s="563"/>
      <c r="L77" s="564">
        <v>20900</v>
      </c>
    </row>
    <row r="78" spans="1:12">
      <c r="A78" s="513"/>
      <c r="B78" s="514"/>
    </row>
    <row r="79" spans="1:12" s="213" customFormat="1">
      <c r="A79" s="448"/>
      <c r="B79" s="456"/>
      <c r="C79" s="445"/>
      <c r="D79" s="445"/>
      <c r="E79" s="445"/>
      <c r="F79" s="445"/>
      <c r="G79" s="446"/>
      <c r="H79" s="447"/>
      <c r="I79" s="448"/>
      <c r="J79" s="515"/>
      <c r="K79" s="515"/>
      <c r="L79" s="516"/>
    </row>
  </sheetData>
  <mergeCells count="39">
    <mergeCell ref="C18:D18"/>
    <mergeCell ref="C25:E25"/>
    <mergeCell ref="C32:E32"/>
    <mergeCell ref="C39:E39"/>
    <mergeCell ref="C45:E45"/>
    <mergeCell ref="J1:K1"/>
    <mergeCell ref="C9:D9"/>
    <mergeCell ref="K6:K7"/>
    <mergeCell ref="L6:L7"/>
    <mergeCell ref="I6:J6"/>
    <mergeCell ref="K9:L9"/>
    <mergeCell ref="A6:B6"/>
    <mergeCell ref="C6:D6"/>
    <mergeCell ref="E6:E7"/>
    <mergeCell ref="F6:F7"/>
    <mergeCell ref="G6:H6"/>
    <mergeCell ref="B48:B49"/>
    <mergeCell ref="H48:H49"/>
    <mergeCell ref="J48:J49"/>
    <mergeCell ref="L48:L49"/>
    <mergeCell ref="B46:B47"/>
    <mergeCell ref="H46:H47"/>
    <mergeCell ref="J46:J47"/>
    <mergeCell ref="L46:L47"/>
    <mergeCell ref="B50:B51"/>
    <mergeCell ref="H50:H51"/>
    <mergeCell ref="J50:J51"/>
    <mergeCell ref="L50:L51"/>
    <mergeCell ref="A70:B70"/>
    <mergeCell ref="C70:F70"/>
    <mergeCell ref="C55:E55"/>
    <mergeCell ref="J52:J53"/>
    <mergeCell ref="L52:L53"/>
    <mergeCell ref="A71:B71"/>
    <mergeCell ref="B52:B53"/>
    <mergeCell ref="H52:H53"/>
    <mergeCell ref="C71:F71"/>
    <mergeCell ref="C59:E59"/>
    <mergeCell ref="C63:E63"/>
  </mergeCells>
  <hyperlinks>
    <hyperlink ref="A68:J68" r:id="rId1" display="Системы управления " xr:uid="{4B2CD931-892A-49CE-915E-7F9C2F4E31A7}"/>
    <hyperlink ref="A8" r:id="rId2" xr:uid="{2F5A6C20-6B4C-467F-B3E9-0396755B8D0B}"/>
    <hyperlink ref="A17" r:id="rId3" display="Настенные внутренние блоки FOREST INVERTER, ERP inverter, R32 ***" xr:uid="{A67B7545-D597-4243-A0B2-987502B96B24}"/>
    <hyperlink ref="A24" r:id="rId4" xr:uid="{8E55FB1C-4BE5-4452-9BB8-8C718104EA7B}"/>
    <hyperlink ref="A31" r:id="rId5" xr:uid="{01142053-BA9E-4979-B525-3327DB622848}"/>
    <hyperlink ref="A44" r:id="rId6" xr:uid="{82CBA87D-4E3C-4E41-9AA4-E328216A09E9}"/>
    <hyperlink ref="A62" r:id="rId7" xr:uid="{E151C8B3-57E4-475D-8021-2152F269DF21}"/>
    <hyperlink ref="A58" r:id="rId8" xr:uid="{2A2F6B75-A6A5-4A02-92A8-E715C2BFBA8A}"/>
    <hyperlink ref="A54" r:id="rId9" xr:uid="{A9860FD7-D219-4D1F-8556-1152365CE136}"/>
    <hyperlink ref="A38" r:id="rId10" xr:uid="{FFF9701B-F147-42CE-8DCE-F7382593D9D7}"/>
    <hyperlink ref="A5" r:id="rId11" display="МУЛЬТИ-СПЛИТ-СИСТЕМЫ СВОБОДНОЙ КОМПЛЕКТАЦИИ" xr:uid="{FBFAABCD-BEF0-4299-9554-ED6F47B7CA63}"/>
  </hyperlinks>
  <printOptions horizontalCentered="1"/>
  <pageMargins left="0.39370078740157483" right="0.39370078740157483" top="0.59055118110236227" bottom="0.59055118110236227" header="0.51181102362204722" footer="0.51181102362204722"/>
  <pageSetup paperSize="9" scale="49" orientation="portrait" r:id="rId12"/>
  <headerFooter alignWithMargins="0"/>
  <drawing r:id="rId1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theme="3" tint="0.59999389629810485"/>
    <pageSetUpPr fitToPage="1"/>
  </sheetPr>
  <dimension ref="A1:N74"/>
  <sheetViews>
    <sheetView showGridLines="0" zoomScaleNormal="100" zoomScaleSheetLayoutView="59" workbookViewId="0">
      <pane ySplit="7" topLeftCell="A8" activePane="bottomLeft" state="frozen"/>
      <selection pane="bottomLeft" activeCell="A3" sqref="A3"/>
    </sheetView>
  </sheetViews>
  <sheetFormatPr defaultColWidth="9.109375" defaultRowHeight="20.399999999999999"/>
  <cols>
    <col min="1" max="1" width="23.109375" style="599" customWidth="1"/>
    <col min="2" max="2" width="33.5546875" style="599" customWidth="1"/>
    <col min="3" max="3" width="11.109375" style="592" customWidth="1"/>
    <col min="4" max="4" width="10.6640625" style="592" customWidth="1"/>
    <col min="5" max="5" width="10.5546875" style="592" customWidth="1"/>
    <col min="6" max="6" width="9.33203125" style="593" customWidth="1"/>
    <col min="7" max="7" width="12.109375" style="594" customWidth="1"/>
    <col min="8" max="8" width="11" style="595" customWidth="1"/>
    <col min="9" max="9" width="9.44140625" style="596" customWidth="1"/>
    <col min="10" max="10" width="11.33203125" style="597" customWidth="1"/>
    <col min="11" max="11" width="10.109375" style="597" customWidth="1"/>
    <col min="12" max="12" width="14.33203125" style="597" customWidth="1"/>
    <col min="13" max="13" width="12.6640625" style="431" bestFit="1" customWidth="1"/>
    <col min="14" max="14" width="11.44140625" style="598" customWidth="1"/>
    <col min="15" max="16384" width="9.109375" style="598"/>
  </cols>
  <sheetData>
    <row r="1" spans="1:14" s="450" customFormat="1" ht="21" thickBot="1">
      <c r="A1" s="443" t="s">
        <v>1344</v>
      </c>
      <c r="B1" s="444">
        <f>'Курсы валют'!D16</f>
        <v>92.591899999999995</v>
      </c>
      <c r="C1" s="445"/>
      <c r="D1" s="445"/>
      <c r="E1" s="445"/>
      <c r="F1" s="445"/>
      <c r="G1" s="446"/>
      <c r="H1" s="447"/>
      <c r="I1" s="448"/>
      <c r="J1" s="776" t="s">
        <v>1813</v>
      </c>
      <c r="K1" s="777"/>
      <c r="L1" s="449">
        <f>SUMPRODUCT(I10:I71,K10:K71)*B1</f>
        <v>0</v>
      </c>
    </row>
    <row r="2" spans="1:14" s="450" customFormat="1" ht="21" thickBot="1">
      <c r="A2" s="443" t="s">
        <v>1812</v>
      </c>
      <c r="B2" s="451">
        <f>ОБЛОЖКА!B18</f>
        <v>0</v>
      </c>
      <c r="C2" s="445"/>
      <c r="D2" s="445"/>
      <c r="E2" s="445"/>
      <c r="F2" s="445"/>
      <c r="G2" s="446"/>
      <c r="H2" s="447"/>
      <c r="I2" s="448"/>
      <c r="J2" s="452"/>
      <c r="K2" s="453" t="s">
        <v>56</v>
      </c>
      <c r="L2" s="449">
        <f>SUMPRODUCT(E10:E71,K10:K71)</f>
        <v>0</v>
      </c>
    </row>
    <row r="3" spans="1:14" s="450" customFormat="1" ht="21" thickBot="1">
      <c r="A3" s="454"/>
      <c r="B3" s="454"/>
      <c r="C3" s="454"/>
      <c r="D3" s="454"/>
      <c r="E3" s="454"/>
      <c r="F3" s="454"/>
      <c r="G3" s="454"/>
      <c r="H3" s="454"/>
      <c r="I3" s="454"/>
      <c r="J3" s="452"/>
      <c r="K3" s="453" t="s">
        <v>57</v>
      </c>
      <c r="L3" s="449">
        <f>SUMPRODUCT(F10:F71,K10:K71)</f>
        <v>0</v>
      </c>
    </row>
    <row r="4" spans="1:14" s="450" customFormat="1" ht="0.75" customHeight="1">
      <c r="A4" s="454"/>
      <c r="B4" s="454"/>
      <c r="C4" s="454"/>
      <c r="D4" s="454"/>
      <c r="E4" s="454"/>
      <c r="F4" s="454"/>
      <c r="G4" s="454"/>
      <c r="H4" s="454"/>
      <c r="I4" s="454"/>
      <c r="L4" s="565"/>
    </row>
    <row r="5" spans="1:14" s="450" customFormat="1" ht="37.200000000000003" thickBot="1">
      <c r="A5" s="455" t="s">
        <v>1951</v>
      </c>
      <c r="B5" s="456"/>
      <c r="C5" s="454"/>
      <c r="D5" s="454"/>
      <c r="E5" s="454"/>
      <c r="F5" s="454"/>
      <c r="G5" s="454"/>
      <c r="H5" s="454"/>
      <c r="I5" s="454"/>
      <c r="J5" s="454"/>
      <c r="K5" s="454"/>
      <c r="L5" s="454"/>
    </row>
    <row r="6" spans="1:14" s="450" customFormat="1">
      <c r="A6" s="723" t="s">
        <v>1803</v>
      </c>
      <c r="B6" s="724"/>
      <c r="C6" s="765" t="s">
        <v>262</v>
      </c>
      <c r="D6" s="766"/>
      <c r="E6" s="761" t="s">
        <v>2276</v>
      </c>
      <c r="F6" s="761" t="s">
        <v>1804</v>
      </c>
      <c r="G6" s="767" t="s">
        <v>1345</v>
      </c>
      <c r="H6" s="768"/>
      <c r="I6" s="767" t="s">
        <v>1346</v>
      </c>
      <c r="J6" s="780"/>
      <c r="K6" s="778" t="s">
        <v>58</v>
      </c>
      <c r="L6" s="759" t="s">
        <v>261</v>
      </c>
    </row>
    <row r="7" spans="1:14" s="450" customFormat="1" ht="21" thickBot="1">
      <c r="A7" s="457" t="s">
        <v>64</v>
      </c>
      <c r="B7" s="458" t="s">
        <v>1802</v>
      </c>
      <c r="C7" s="459" t="s">
        <v>67</v>
      </c>
      <c r="D7" s="459" t="s">
        <v>68</v>
      </c>
      <c r="E7" s="762"/>
      <c r="F7" s="762"/>
      <c r="G7" s="458" t="s">
        <v>59</v>
      </c>
      <c r="H7" s="458" t="s">
        <v>60</v>
      </c>
      <c r="I7" s="460" t="s">
        <v>59</v>
      </c>
      <c r="J7" s="461" t="s">
        <v>60</v>
      </c>
      <c r="K7" s="779"/>
      <c r="L7" s="760"/>
    </row>
    <row r="8" spans="1:14" s="450" customFormat="1" ht="21" thickBot="1">
      <c r="A8" s="465" t="s">
        <v>2001</v>
      </c>
      <c r="B8" s="466"/>
      <c r="C8" s="466"/>
      <c r="D8" s="466"/>
      <c r="E8" s="466"/>
      <c r="F8" s="466"/>
      <c r="G8" s="466"/>
      <c r="H8" s="466"/>
      <c r="I8" s="466"/>
      <c r="J8" s="466"/>
      <c r="K8" s="466"/>
      <c r="L8" s="467"/>
    </row>
    <row r="9" spans="1:14" s="431" customFormat="1" ht="79.2">
      <c r="A9" s="517" t="s">
        <v>2000</v>
      </c>
      <c r="B9" s="469" t="s">
        <v>1999</v>
      </c>
      <c r="C9" s="722" t="s">
        <v>2010</v>
      </c>
      <c r="D9" s="722"/>
      <c r="E9" s="722"/>
      <c r="F9" s="469"/>
      <c r="G9" s="470"/>
      <c r="H9" s="471" t="s">
        <v>8</v>
      </c>
      <c r="I9" s="471"/>
      <c r="J9" s="472"/>
      <c r="K9" s="493" t="s">
        <v>1810</v>
      </c>
      <c r="L9" s="494"/>
    </row>
    <row r="10" spans="1:14" s="568" customFormat="1" ht="13.2">
      <c r="A10" s="566" t="s">
        <v>1412</v>
      </c>
      <c r="B10" s="745" t="str">
        <f>_xlfn.CONCAT(A10," / ",A11," / ",A12)</f>
        <v>MDCA5-12HRN1 / T-MBQ4-03E / MDOU3-12HN1-L</v>
      </c>
      <c r="C10" s="715">
        <v>3.52</v>
      </c>
      <c r="D10" s="715">
        <v>3.81</v>
      </c>
      <c r="E10" s="482">
        <v>0.1287075</v>
      </c>
      <c r="F10" s="483">
        <v>17.8</v>
      </c>
      <c r="G10" s="554">
        <v>213</v>
      </c>
      <c r="H10" s="791">
        <f>G10+G11+G12</f>
        <v>958</v>
      </c>
      <c r="I10" s="490">
        <f>G10*(1-$B$2)</f>
        <v>213</v>
      </c>
      <c r="J10" s="775">
        <f>I10+I11+I12</f>
        <v>958</v>
      </c>
      <c r="K10" s="480"/>
      <c r="L10" s="793">
        <v>74700</v>
      </c>
      <c r="M10" s="431"/>
      <c r="N10" s="567"/>
    </row>
    <row r="11" spans="1:14" s="569" customFormat="1" ht="13.2">
      <c r="A11" s="566" t="s">
        <v>1411</v>
      </c>
      <c r="B11" s="746"/>
      <c r="C11" s="715"/>
      <c r="D11" s="715"/>
      <c r="E11" s="482">
        <v>6.2880674999999997E-2</v>
      </c>
      <c r="F11" s="483">
        <v>4.5</v>
      </c>
      <c r="G11" s="554">
        <v>114</v>
      </c>
      <c r="H11" s="791"/>
      <c r="I11" s="490">
        <f t="shared" ref="I11:I71" si="0">G11*(1-$B$2)</f>
        <v>114</v>
      </c>
      <c r="J11" s="775"/>
      <c r="K11" s="500"/>
      <c r="L11" s="794"/>
      <c r="M11" s="431"/>
      <c r="N11" s="567"/>
    </row>
    <row r="12" spans="1:14" s="568" customFormat="1" ht="13.2">
      <c r="A12" s="566" t="s">
        <v>1625</v>
      </c>
      <c r="B12" s="747"/>
      <c r="C12" s="715"/>
      <c r="D12" s="715"/>
      <c r="E12" s="482">
        <v>0.20820825000000001</v>
      </c>
      <c r="F12" s="483">
        <v>34.9</v>
      </c>
      <c r="G12" s="554">
        <v>631</v>
      </c>
      <c r="H12" s="792"/>
      <c r="I12" s="490">
        <f t="shared" si="0"/>
        <v>631</v>
      </c>
      <c r="J12" s="775"/>
      <c r="K12" s="484"/>
      <c r="L12" s="795"/>
      <c r="M12" s="431"/>
      <c r="N12" s="567"/>
    </row>
    <row r="13" spans="1:14" s="568" customFormat="1" ht="13.2">
      <c r="A13" s="566" t="s">
        <v>1413</v>
      </c>
      <c r="B13" s="745" t="str">
        <f>_xlfn.CONCAT(A13," / ",A14," / ",A15)</f>
        <v>MDCA5-18HRN1 / T-MBQ4-03E / MDOU3-18HN1-L</v>
      </c>
      <c r="C13" s="715">
        <v>5.28</v>
      </c>
      <c r="D13" s="715">
        <v>5.57</v>
      </c>
      <c r="E13" s="482">
        <v>0.1287075</v>
      </c>
      <c r="F13" s="483">
        <v>20.9</v>
      </c>
      <c r="G13" s="554">
        <v>263</v>
      </c>
      <c r="H13" s="791">
        <f>G13+G14+G15</f>
        <v>1049</v>
      </c>
      <c r="I13" s="490">
        <f t="shared" si="0"/>
        <v>263</v>
      </c>
      <c r="J13" s="775">
        <f>I13+I14+I15</f>
        <v>1049</v>
      </c>
      <c r="K13" s="480"/>
      <c r="L13" s="793">
        <v>82000</v>
      </c>
      <c r="M13" s="431"/>
      <c r="N13" s="567"/>
    </row>
    <row r="14" spans="1:14" s="569" customFormat="1" ht="13.2">
      <c r="A14" s="566" t="s">
        <v>1411</v>
      </c>
      <c r="B14" s="746"/>
      <c r="C14" s="715"/>
      <c r="D14" s="715"/>
      <c r="E14" s="482">
        <v>6.2880674999999997E-2</v>
      </c>
      <c r="F14" s="483">
        <v>4.5</v>
      </c>
      <c r="G14" s="554">
        <v>114</v>
      </c>
      <c r="H14" s="791"/>
      <c r="I14" s="490">
        <f t="shared" si="0"/>
        <v>114</v>
      </c>
      <c r="J14" s="775"/>
      <c r="K14" s="500"/>
      <c r="L14" s="794"/>
      <c r="M14" s="431"/>
      <c r="N14" s="567"/>
    </row>
    <row r="15" spans="1:14" s="568" customFormat="1" ht="13.8" thickBot="1">
      <c r="A15" s="566" t="s">
        <v>1626</v>
      </c>
      <c r="B15" s="747"/>
      <c r="C15" s="715"/>
      <c r="D15" s="715"/>
      <c r="E15" s="482">
        <v>0.20820825000000001</v>
      </c>
      <c r="F15" s="483">
        <v>40.4</v>
      </c>
      <c r="G15" s="554">
        <v>672</v>
      </c>
      <c r="H15" s="792"/>
      <c r="I15" s="490">
        <f t="shared" si="0"/>
        <v>672</v>
      </c>
      <c r="J15" s="775"/>
      <c r="K15" s="484"/>
      <c r="L15" s="795"/>
      <c r="M15" s="431"/>
      <c r="N15" s="567"/>
    </row>
    <row r="16" spans="1:14" s="450" customFormat="1" ht="21" thickBot="1">
      <c r="A16" s="465" t="s">
        <v>2002</v>
      </c>
      <c r="B16" s="466"/>
      <c r="C16" s="466"/>
      <c r="D16" s="466"/>
      <c r="E16" s="466"/>
      <c r="F16" s="466"/>
      <c r="G16" s="466"/>
      <c r="H16" s="466"/>
      <c r="I16" s="466"/>
      <c r="J16" s="466"/>
      <c r="K16" s="466"/>
      <c r="L16" s="467"/>
    </row>
    <row r="17" spans="1:14" s="431" customFormat="1" ht="92.4">
      <c r="A17" s="517" t="s">
        <v>2000</v>
      </c>
      <c r="B17" s="469" t="s">
        <v>2006</v>
      </c>
      <c r="C17" s="722" t="s">
        <v>2011</v>
      </c>
      <c r="D17" s="722"/>
      <c r="E17" s="722"/>
      <c r="F17" s="469"/>
      <c r="G17" s="470"/>
      <c r="H17" s="471" t="s">
        <v>7</v>
      </c>
      <c r="I17" s="471"/>
      <c r="J17" s="472"/>
      <c r="K17" s="493" t="s">
        <v>1810</v>
      </c>
      <c r="L17" s="494"/>
    </row>
    <row r="18" spans="1:14" s="568" customFormat="1" ht="13.2">
      <c r="A18" s="566" t="s">
        <v>1414</v>
      </c>
      <c r="B18" s="745" t="str">
        <f>_xlfn.CONCAT(A18," / ",A19," / ",A20)</f>
        <v>MDCF-24HRN1 / T-MBQ4-04B / MDOU3-24HN1-L</v>
      </c>
      <c r="C18" s="715">
        <v>7.03</v>
      </c>
      <c r="D18" s="715">
        <v>7.62</v>
      </c>
      <c r="E18" s="482">
        <v>0.17577000000000001</v>
      </c>
      <c r="F18" s="483">
        <v>26.6</v>
      </c>
      <c r="G18" s="554">
        <v>410</v>
      </c>
      <c r="H18" s="791">
        <f>G18+G19+G20</f>
        <v>1405</v>
      </c>
      <c r="I18" s="490">
        <f t="shared" si="0"/>
        <v>410</v>
      </c>
      <c r="J18" s="775">
        <f>I18+I19+I20</f>
        <v>1405</v>
      </c>
      <c r="K18" s="480"/>
      <c r="L18" s="793">
        <v>110100</v>
      </c>
      <c r="M18" s="431"/>
      <c r="N18" s="567"/>
    </row>
    <row r="19" spans="1:14" s="569" customFormat="1" ht="13.2">
      <c r="A19" s="566" t="s">
        <v>1435</v>
      </c>
      <c r="B19" s="746"/>
      <c r="C19" s="715"/>
      <c r="D19" s="715"/>
      <c r="E19" s="482">
        <v>9.6410249999999975E-2</v>
      </c>
      <c r="F19" s="483">
        <v>9</v>
      </c>
      <c r="G19" s="554">
        <v>128</v>
      </c>
      <c r="H19" s="791"/>
      <c r="I19" s="490">
        <f t="shared" si="0"/>
        <v>128</v>
      </c>
      <c r="J19" s="775"/>
      <c r="K19" s="500"/>
      <c r="L19" s="794"/>
      <c r="M19" s="431"/>
      <c r="N19" s="567"/>
    </row>
    <row r="20" spans="1:14" s="568" customFormat="1" ht="13.2">
      <c r="A20" s="566" t="s">
        <v>1627</v>
      </c>
      <c r="B20" s="747"/>
      <c r="C20" s="715"/>
      <c r="D20" s="715"/>
      <c r="E20" s="482">
        <v>0.29304740000000001</v>
      </c>
      <c r="F20" s="483">
        <v>55.9</v>
      </c>
      <c r="G20" s="554">
        <v>867</v>
      </c>
      <c r="H20" s="792"/>
      <c r="I20" s="490">
        <f t="shared" si="0"/>
        <v>867</v>
      </c>
      <c r="J20" s="775"/>
      <c r="K20" s="484"/>
      <c r="L20" s="795"/>
      <c r="M20" s="431"/>
      <c r="N20" s="567"/>
    </row>
    <row r="21" spans="1:14" s="568" customFormat="1" ht="13.2">
      <c r="A21" s="566" t="s">
        <v>1415</v>
      </c>
      <c r="B21" s="745" t="str">
        <f>_xlfn.CONCAT(A21," / ",A22," / ",A23)</f>
        <v>MDCF-36HRN1 / T-MBQ4-04B / MDOU-36HN1-L</v>
      </c>
      <c r="C21" s="715">
        <v>10.55</v>
      </c>
      <c r="D21" s="715">
        <v>11.14</v>
      </c>
      <c r="E21" s="482">
        <v>0.20817000000000002</v>
      </c>
      <c r="F21" s="483">
        <v>30.4</v>
      </c>
      <c r="G21" s="554">
        <v>499</v>
      </c>
      <c r="H21" s="791">
        <f>G21+G22+G23</f>
        <v>1965</v>
      </c>
      <c r="I21" s="490">
        <f t="shared" si="0"/>
        <v>499</v>
      </c>
      <c r="J21" s="775">
        <f>I21+I22+I23</f>
        <v>1965</v>
      </c>
      <c r="K21" s="480"/>
      <c r="L21" s="793">
        <v>154000</v>
      </c>
      <c r="M21" s="431"/>
      <c r="N21" s="567"/>
    </row>
    <row r="22" spans="1:14" s="569" customFormat="1" ht="13.2">
      <c r="A22" s="566" t="s">
        <v>1435</v>
      </c>
      <c r="B22" s="746"/>
      <c r="C22" s="715"/>
      <c r="D22" s="715"/>
      <c r="E22" s="482">
        <v>9.6410249999999975E-2</v>
      </c>
      <c r="F22" s="483">
        <v>9</v>
      </c>
      <c r="G22" s="554">
        <v>128</v>
      </c>
      <c r="H22" s="791"/>
      <c r="I22" s="490">
        <f t="shared" si="0"/>
        <v>128</v>
      </c>
      <c r="J22" s="775"/>
      <c r="K22" s="500"/>
      <c r="L22" s="794"/>
      <c r="M22" s="431"/>
      <c r="N22" s="567"/>
    </row>
    <row r="23" spans="1:14" s="568" customFormat="1" ht="13.2">
      <c r="A23" s="566" t="s">
        <v>1431</v>
      </c>
      <c r="B23" s="747"/>
      <c r="C23" s="715"/>
      <c r="D23" s="715"/>
      <c r="E23" s="482">
        <v>0.47687500000000005</v>
      </c>
      <c r="F23" s="483">
        <v>78.900000000000006</v>
      </c>
      <c r="G23" s="554">
        <v>1338</v>
      </c>
      <c r="H23" s="792"/>
      <c r="I23" s="490">
        <f t="shared" si="0"/>
        <v>1338</v>
      </c>
      <c r="J23" s="775"/>
      <c r="K23" s="484"/>
      <c r="L23" s="795"/>
      <c r="M23" s="431"/>
      <c r="N23" s="567"/>
    </row>
    <row r="24" spans="1:14" s="568" customFormat="1" ht="13.2">
      <c r="A24" s="566" t="s">
        <v>1416</v>
      </c>
      <c r="B24" s="745" t="str">
        <f>_xlfn.CONCAT(A24," / ",A25," / ",A26)</f>
        <v>MDCF-48HRN1 / T-MBQ4-04B / MDOU-48HN1-L</v>
      </c>
      <c r="C24" s="715">
        <v>14.07</v>
      </c>
      <c r="D24" s="715">
        <v>15.24</v>
      </c>
      <c r="E24" s="482">
        <v>0.20817000000000002</v>
      </c>
      <c r="F24" s="483">
        <v>32.700000000000003</v>
      </c>
      <c r="G24" s="554">
        <v>500</v>
      </c>
      <c r="H24" s="791">
        <f>G24+G25+G26</f>
        <v>2179</v>
      </c>
      <c r="I24" s="490">
        <f t="shared" si="0"/>
        <v>500</v>
      </c>
      <c r="J24" s="775">
        <f>I24+I25+I26</f>
        <v>2179</v>
      </c>
      <c r="K24" s="480"/>
      <c r="L24" s="793">
        <v>170900</v>
      </c>
      <c r="M24" s="431"/>
      <c r="N24" s="567"/>
    </row>
    <row r="25" spans="1:14" s="569" customFormat="1" ht="13.2">
      <c r="A25" s="566" t="s">
        <v>1435</v>
      </c>
      <c r="B25" s="746"/>
      <c r="C25" s="715"/>
      <c r="D25" s="715"/>
      <c r="E25" s="482">
        <v>9.6410249999999975E-2</v>
      </c>
      <c r="F25" s="483">
        <v>9</v>
      </c>
      <c r="G25" s="554">
        <v>128</v>
      </c>
      <c r="H25" s="791"/>
      <c r="I25" s="490">
        <f t="shared" si="0"/>
        <v>128</v>
      </c>
      <c r="J25" s="775"/>
      <c r="K25" s="500"/>
      <c r="L25" s="794"/>
      <c r="M25" s="431"/>
      <c r="N25" s="567"/>
    </row>
    <row r="26" spans="1:14" s="568" customFormat="1" ht="13.2">
      <c r="A26" s="566" t="s">
        <v>1432</v>
      </c>
      <c r="B26" s="747"/>
      <c r="C26" s="715"/>
      <c r="D26" s="715"/>
      <c r="E26" s="482">
        <v>0.59752903200000007</v>
      </c>
      <c r="F26" s="483">
        <v>109.3</v>
      </c>
      <c r="G26" s="554">
        <v>1551</v>
      </c>
      <c r="H26" s="792"/>
      <c r="I26" s="490">
        <f t="shared" si="0"/>
        <v>1551</v>
      </c>
      <c r="J26" s="775"/>
      <c r="K26" s="484"/>
      <c r="L26" s="795"/>
      <c r="M26" s="431"/>
      <c r="N26" s="567"/>
    </row>
    <row r="27" spans="1:14" s="568" customFormat="1" ht="13.2">
      <c r="A27" s="566" t="s">
        <v>1417</v>
      </c>
      <c r="B27" s="745" t="str">
        <f>_xlfn.CONCAT(A27," / ",A28," / ",A29)</f>
        <v>MDCF-60HRN1 / T-MBQ4-04B / MDOU-60HN1-L</v>
      </c>
      <c r="C27" s="715">
        <v>16.12</v>
      </c>
      <c r="D27" s="715">
        <v>17.88</v>
      </c>
      <c r="E27" s="482">
        <v>0.23651999999999998</v>
      </c>
      <c r="F27" s="483">
        <v>34.9</v>
      </c>
      <c r="G27" s="554">
        <v>738</v>
      </c>
      <c r="H27" s="791">
        <f>G27+G28+G29</f>
        <v>2681</v>
      </c>
      <c r="I27" s="490">
        <f t="shared" si="0"/>
        <v>738</v>
      </c>
      <c r="J27" s="775">
        <f>I27+I28+I29</f>
        <v>2681</v>
      </c>
      <c r="K27" s="480"/>
      <c r="L27" s="793">
        <v>210300</v>
      </c>
      <c r="M27" s="431"/>
      <c r="N27" s="567"/>
    </row>
    <row r="28" spans="1:14" s="569" customFormat="1" ht="13.2">
      <c r="A28" s="566" t="s">
        <v>1435</v>
      </c>
      <c r="B28" s="746"/>
      <c r="C28" s="715"/>
      <c r="D28" s="715"/>
      <c r="E28" s="482">
        <v>9.6410249999999975E-2</v>
      </c>
      <c r="F28" s="483">
        <v>9</v>
      </c>
      <c r="G28" s="554">
        <v>128</v>
      </c>
      <c r="H28" s="791"/>
      <c r="I28" s="490">
        <f t="shared" si="0"/>
        <v>128</v>
      </c>
      <c r="J28" s="775"/>
      <c r="K28" s="500"/>
      <c r="L28" s="794"/>
      <c r="M28" s="431"/>
      <c r="N28" s="567"/>
    </row>
    <row r="29" spans="1:14" s="568" customFormat="1" ht="13.8" thickBot="1">
      <c r="A29" s="566" t="s">
        <v>1433</v>
      </c>
      <c r="B29" s="747"/>
      <c r="C29" s="715"/>
      <c r="D29" s="715"/>
      <c r="E29" s="482">
        <v>0.59752903200000007</v>
      </c>
      <c r="F29" s="483">
        <v>111.2</v>
      </c>
      <c r="G29" s="554">
        <v>1815</v>
      </c>
      <c r="H29" s="792"/>
      <c r="I29" s="490">
        <f t="shared" si="0"/>
        <v>1815</v>
      </c>
      <c r="J29" s="775"/>
      <c r="K29" s="484"/>
      <c r="L29" s="795"/>
      <c r="M29" s="431"/>
      <c r="N29" s="567"/>
    </row>
    <row r="30" spans="1:14" s="450" customFormat="1" ht="21" thickBot="1">
      <c r="A30" s="465" t="s">
        <v>2003</v>
      </c>
      <c r="B30" s="466"/>
      <c r="C30" s="466"/>
      <c r="D30" s="466"/>
      <c r="E30" s="466"/>
      <c r="F30" s="466"/>
      <c r="G30" s="466"/>
      <c r="H30" s="466"/>
      <c r="I30" s="466"/>
      <c r="J30" s="466"/>
      <c r="K30" s="466"/>
      <c r="L30" s="467"/>
    </row>
    <row r="31" spans="1:14" s="450" customFormat="1" ht="79.2">
      <c r="A31" s="517" t="s">
        <v>2014</v>
      </c>
      <c r="B31" s="469" t="s">
        <v>2007</v>
      </c>
      <c r="C31" s="722" t="s">
        <v>2008</v>
      </c>
      <c r="D31" s="722"/>
      <c r="E31" s="722"/>
      <c r="F31" s="469"/>
      <c r="G31" s="470"/>
      <c r="H31" s="471" t="s">
        <v>8</v>
      </c>
      <c r="I31" s="471"/>
      <c r="J31" s="472"/>
      <c r="K31" s="493" t="s">
        <v>1810</v>
      </c>
      <c r="L31" s="494"/>
    </row>
    <row r="32" spans="1:14" s="568" customFormat="1" ht="13.2">
      <c r="A32" s="566" t="s">
        <v>1418</v>
      </c>
      <c r="B32" s="717" t="str">
        <f>_xlfn.CONCAT(A32," / ",A33)</f>
        <v>MDTJ-18HWN1 / MDOU3-18HN1-L</v>
      </c>
      <c r="C32" s="715">
        <v>5.28</v>
      </c>
      <c r="D32" s="715">
        <v>5.57</v>
      </c>
      <c r="E32" s="482">
        <v>0.20945250000000001</v>
      </c>
      <c r="F32" s="483">
        <v>29.6</v>
      </c>
      <c r="G32" s="554">
        <v>365</v>
      </c>
      <c r="H32" s="790">
        <f>G32+G33</f>
        <v>1037</v>
      </c>
      <c r="I32" s="490">
        <f t="shared" si="0"/>
        <v>365</v>
      </c>
      <c r="J32" s="775">
        <f>I32+I33</f>
        <v>1037</v>
      </c>
      <c r="K32" s="480"/>
      <c r="L32" s="788">
        <v>81400</v>
      </c>
      <c r="M32" s="431"/>
      <c r="N32" s="567"/>
    </row>
    <row r="33" spans="1:14" s="568" customFormat="1" ht="13.2">
      <c r="A33" s="566" t="s">
        <v>1626</v>
      </c>
      <c r="B33" s="714"/>
      <c r="C33" s="715"/>
      <c r="D33" s="715"/>
      <c r="E33" s="482">
        <v>0.20820825000000001</v>
      </c>
      <c r="F33" s="483">
        <v>40.4</v>
      </c>
      <c r="G33" s="554">
        <v>672</v>
      </c>
      <c r="H33" s="790"/>
      <c r="I33" s="490">
        <f t="shared" si="0"/>
        <v>672</v>
      </c>
      <c r="J33" s="775"/>
      <c r="K33" s="484"/>
      <c r="L33" s="789"/>
      <c r="M33" s="431"/>
      <c r="N33" s="567"/>
    </row>
    <row r="34" spans="1:14" s="568" customFormat="1" ht="13.2">
      <c r="A34" s="566" t="s">
        <v>1419</v>
      </c>
      <c r="B34" s="717" t="str">
        <f t="shared" ref="B34:B40" si="1">_xlfn.CONCAT(A34," / ",A35)</f>
        <v>MDTJ-24HWN1 / MDOU3-24HN1-L</v>
      </c>
      <c r="C34" s="715">
        <v>7.03</v>
      </c>
      <c r="D34" s="715">
        <v>7.62</v>
      </c>
      <c r="E34" s="482">
        <v>0.32041012499999999</v>
      </c>
      <c r="F34" s="483">
        <v>39.6</v>
      </c>
      <c r="G34" s="554">
        <v>521</v>
      </c>
      <c r="H34" s="790">
        <f>G34+G35</f>
        <v>1388</v>
      </c>
      <c r="I34" s="490">
        <f t="shared" si="0"/>
        <v>521</v>
      </c>
      <c r="J34" s="775">
        <f>I34+I35</f>
        <v>1388</v>
      </c>
      <c r="K34" s="480"/>
      <c r="L34" s="788">
        <v>108900</v>
      </c>
      <c r="M34" s="431"/>
      <c r="N34" s="567"/>
    </row>
    <row r="35" spans="1:14" s="568" customFormat="1" ht="13.2">
      <c r="A35" s="566" t="s">
        <v>1627</v>
      </c>
      <c r="B35" s="714"/>
      <c r="C35" s="715"/>
      <c r="D35" s="715"/>
      <c r="E35" s="482">
        <v>0.29304740000000001</v>
      </c>
      <c r="F35" s="483">
        <v>55.9</v>
      </c>
      <c r="G35" s="554">
        <v>867</v>
      </c>
      <c r="H35" s="790"/>
      <c r="I35" s="490">
        <f t="shared" si="0"/>
        <v>867</v>
      </c>
      <c r="J35" s="775"/>
      <c r="K35" s="484"/>
      <c r="L35" s="789"/>
      <c r="M35" s="431"/>
      <c r="N35" s="567"/>
    </row>
    <row r="36" spans="1:14" s="568" customFormat="1" ht="13.2">
      <c r="A36" s="566" t="s">
        <v>1420</v>
      </c>
      <c r="B36" s="717" t="str">
        <f t="shared" si="1"/>
        <v>MDTI-36HWN1 / MDOU-36HN1-L</v>
      </c>
      <c r="C36" s="715">
        <v>10.55</v>
      </c>
      <c r="D36" s="715">
        <v>11.72</v>
      </c>
      <c r="E36" s="482">
        <v>0.32041012499999999</v>
      </c>
      <c r="F36" s="483">
        <v>39.4</v>
      </c>
      <c r="G36" s="554">
        <v>683</v>
      </c>
      <c r="H36" s="790">
        <f>G36+G37</f>
        <v>2021</v>
      </c>
      <c r="I36" s="490">
        <f t="shared" si="0"/>
        <v>683</v>
      </c>
      <c r="J36" s="775">
        <f>I36+I37</f>
        <v>2021</v>
      </c>
      <c r="K36" s="480"/>
      <c r="L36" s="788">
        <v>158400</v>
      </c>
      <c r="M36" s="431"/>
      <c r="N36" s="567"/>
    </row>
    <row r="37" spans="1:14" s="568" customFormat="1" ht="13.2">
      <c r="A37" s="566" t="s">
        <v>1431</v>
      </c>
      <c r="B37" s="714"/>
      <c r="C37" s="715">
        <v>10.55</v>
      </c>
      <c r="D37" s="715">
        <v>11.72</v>
      </c>
      <c r="E37" s="482">
        <v>0.47687500000000005</v>
      </c>
      <c r="F37" s="483">
        <v>78.900000000000006</v>
      </c>
      <c r="G37" s="554">
        <v>1338</v>
      </c>
      <c r="H37" s="790"/>
      <c r="I37" s="490">
        <f t="shared" si="0"/>
        <v>1338</v>
      </c>
      <c r="J37" s="775"/>
      <c r="K37" s="484"/>
      <c r="L37" s="789"/>
      <c r="M37" s="431"/>
      <c r="N37" s="567"/>
    </row>
    <row r="38" spans="1:14" s="568" customFormat="1" ht="13.2">
      <c r="A38" s="566" t="s">
        <v>1421</v>
      </c>
      <c r="B38" s="717" t="str">
        <f t="shared" si="1"/>
        <v>MDTI-48HWN1 / MDOU-48HN1-L</v>
      </c>
      <c r="C38" s="715">
        <v>14.07</v>
      </c>
      <c r="D38" s="715">
        <v>16.12</v>
      </c>
      <c r="E38" s="482">
        <v>0.456379125</v>
      </c>
      <c r="F38" s="483">
        <v>54.5</v>
      </c>
      <c r="G38" s="554">
        <v>915</v>
      </c>
      <c r="H38" s="790">
        <f>G38+G39</f>
        <v>2466</v>
      </c>
      <c r="I38" s="490">
        <f t="shared" si="0"/>
        <v>915</v>
      </c>
      <c r="J38" s="775">
        <f>I38+I39</f>
        <v>2466</v>
      </c>
      <c r="K38" s="480"/>
      <c r="L38" s="788">
        <v>193500</v>
      </c>
      <c r="M38" s="431"/>
      <c r="N38" s="567"/>
    </row>
    <row r="39" spans="1:14" s="568" customFormat="1" ht="13.2">
      <c r="A39" s="566" t="s">
        <v>1432</v>
      </c>
      <c r="B39" s="714"/>
      <c r="C39" s="715">
        <v>14.07</v>
      </c>
      <c r="D39" s="715">
        <v>16.12</v>
      </c>
      <c r="E39" s="482">
        <v>0.59752903200000007</v>
      </c>
      <c r="F39" s="483">
        <v>109.3</v>
      </c>
      <c r="G39" s="554">
        <v>1551</v>
      </c>
      <c r="H39" s="790"/>
      <c r="I39" s="490">
        <f t="shared" si="0"/>
        <v>1551</v>
      </c>
      <c r="J39" s="775"/>
      <c r="K39" s="484"/>
      <c r="L39" s="789"/>
      <c r="M39" s="431"/>
      <c r="N39" s="567"/>
    </row>
    <row r="40" spans="1:14" s="568" customFormat="1" ht="13.2">
      <c r="A40" s="566" t="s">
        <v>1422</v>
      </c>
      <c r="B40" s="717" t="str">
        <f t="shared" si="1"/>
        <v>MDTI-60HWN1 / MDOU-60HN1-L</v>
      </c>
      <c r="C40" s="715">
        <v>16.12</v>
      </c>
      <c r="D40" s="715">
        <v>17.579999999999998</v>
      </c>
      <c r="E40" s="482">
        <v>0.456379125</v>
      </c>
      <c r="F40" s="483">
        <v>54.5</v>
      </c>
      <c r="G40" s="554">
        <v>781</v>
      </c>
      <c r="H40" s="790">
        <f>G40+G41</f>
        <v>2596</v>
      </c>
      <c r="I40" s="490">
        <f t="shared" si="0"/>
        <v>781</v>
      </c>
      <c r="J40" s="775">
        <f>I40+I41</f>
        <v>2596</v>
      </c>
      <c r="K40" s="480"/>
      <c r="L40" s="788">
        <v>203600</v>
      </c>
      <c r="M40" s="431"/>
      <c r="N40" s="567"/>
    </row>
    <row r="41" spans="1:14" s="568" customFormat="1" ht="13.8" thickBot="1">
      <c r="A41" s="566" t="s">
        <v>1433</v>
      </c>
      <c r="B41" s="714"/>
      <c r="C41" s="715">
        <v>16.12</v>
      </c>
      <c r="D41" s="715">
        <v>17.579999999999998</v>
      </c>
      <c r="E41" s="482">
        <v>0.59752903200000007</v>
      </c>
      <c r="F41" s="483">
        <v>111.2</v>
      </c>
      <c r="G41" s="554">
        <v>1815</v>
      </c>
      <c r="H41" s="790"/>
      <c r="I41" s="490">
        <f t="shared" si="0"/>
        <v>1815</v>
      </c>
      <c r="J41" s="775"/>
      <c r="K41" s="484"/>
      <c r="L41" s="789"/>
      <c r="M41" s="431"/>
      <c r="N41" s="567"/>
    </row>
    <row r="42" spans="1:14" s="450" customFormat="1" ht="21" thickBot="1">
      <c r="A42" s="465" t="s">
        <v>2004</v>
      </c>
      <c r="B42" s="466"/>
      <c r="C42" s="466"/>
      <c r="D42" s="466"/>
      <c r="E42" s="466"/>
      <c r="F42" s="466"/>
      <c r="G42" s="466"/>
      <c r="H42" s="466"/>
      <c r="I42" s="466"/>
      <c r="J42" s="466"/>
      <c r="K42" s="466"/>
      <c r="L42" s="467"/>
    </row>
    <row r="43" spans="1:14" s="431" customFormat="1" ht="66">
      <c r="A43" s="517" t="s">
        <v>2009</v>
      </c>
      <c r="B43" s="469" t="s">
        <v>2007</v>
      </c>
      <c r="C43" s="722" t="s">
        <v>2012</v>
      </c>
      <c r="D43" s="722"/>
      <c r="E43" s="722"/>
      <c r="F43" s="469"/>
      <c r="G43" s="470"/>
      <c r="H43" s="471" t="s">
        <v>7</v>
      </c>
      <c r="I43" s="471"/>
      <c r="J43" s="472"/>
      <c r="K43" s="493" t="s">
        <v>1810</v>
      </c>
      <c r="L43" s="494"/>
    </row>
    <row r="44" spans="1:14" s="568" customFormat="1" ht="13.2">
      <c r="A44" s="566" t="s">
        <v>1423</v>
      </c>
      <c r="B44" s="717" t="str">
        <f t="shared" ref="B44:B52" si="2">_xlfn.CONCAT(A44," / ",A45)</f>
        <v>MDUE-18HRN1 / MDOU3-18HN1-L</v>
      </c>
      <c r="C44" s="715" t="s">
        <v>1279</v>
      </c>
      <c r="D44" s="715" t="s">
        <v>1280</v>
      </c>
      <c r="E44" s="482">
        <v>0.27490304999999998</v>
      </c>
      <c r="F44" s="483">
        <v>30.4</v>
      </c>
      <c r="G44" s="554">
        <v>400</v>
      </c>
      <c r="H44" s="790">
        <f>G44+G45</f>
        <v>1072</v>
      </c>
      <c r="I44" s="490">
        <f t="shared" si="0"/>
        <v>400</v>
      </c>
      <c r="J44" s="775">
        <f>I44+I45</f>
        <v>1072</v>
      </c>
      <c r="K44" s="480"/>
      <c r="L44" s="788">
        <v>84200</v>
      </c>
      <c r="M44" s="431"/>
      <c r="N44" s="567"/>
    </row>
    <row r="45" spans="1:14" s="568" customFormat="1" ht="13.2">
      <c r="A45" s="566" t="s">
        <v>1626</v>
      </c>
      <c r="B45" s="714"/>
      <c r="C45" s="715"/>
      <c r="D45" s="715"/>
      <c r="E45" s="482">
        <v>0.20820825000000001</v>
      </c>
      <c r="F45" s="483">
        <v>40.4</v>
      </c>
      <c r="G45" s="554">
        <v>672</v>
      </c>
      <c r="H45" s="790"/>
      <c r="I45" s="490">
        <f t="shared" si="0"/>
        <v>672</v>
      </c>
      <c r="J45" s="775"/>
      <c r="K45" s="484"/>
      <c r="L45" s="789"/>
      <c r="M45" s="431"/>
      <c r="N45" s="567"/>
    </row>
    <row r="46" spans="1:14" s="568" customFormat="1" ht="13.2">
      <c r="A46" s="566" t="s">
        <v>1424</v>
      </c>
      <c r="B46" s="717" t="str">
        <f t="shared" si="2"/>
        <v>MDUE-24HRN1 / MDOU3-24HN1-L</v>
      </c>
      <c r="C46" s="715">
        <v>7.03</v>
      </c>
      <c r="D46" s="715">
        <v>7.62</v>
      </c>
      <c r="E46" s="482">
        <v>0.27058067499999999</v>
      </c>
      <c r="F46" s="483">
        <v>29.8</v>
      </c>
      <c r="G46" s="554">
        <v>503</v>
      </c>
      <c r="H46" s="790">
        <f>G46+G47</f>
        <v>1370</v>
      </c>
      <c r="I46" s="490">
        <f t="shared" si="0"/>
        <v>503</v>
      </c>
      <c r="J46" s="775">
        <f>I46+I47</f>
        <v>1370</v>
      </c>
      <c r="K46" s="480"/>
      <c r="L46" s="788">
        <v>107400</v>
      </c>
      <c r="M46" s="431"/>
      <c r="N46" s="567"/>
    </row>
    <row r="47" spans="1:14" s="568" customFormat="1" ht="13.2">
      <c r="A47" s="566" t="s">
        <v>1627</v>
      </c>
      <c r="B47" s="714"/>
      <c r="C47" s="715"/>
      <c r="D47" s="715"/>
      <c r="E47" s="482">
        <v>0.29159887500000004</v>
      </c>
      <c r="F47" s="483">
        <v>56.1</v>
      </c>
      <c r="G47" s="554">
        <v>867</v>
      </c>
      <c r="H47" s="790"/>
      <c r="I47" s="490">
        <f t="shared" si="0"/>
        <v>867</v>
      </c>
      <c r="J47" s="775"/>
      <c r="K47" s="484"/>
      <c r="L47" s="789"/>
      <c r="M47" s="431"/>
      <c r="N47" s="567"/>
    </row>
    <row r="48" spans="1:14" s="568" customFormat="1" ht="13.2">
      <c r="A48" s="566" t="s">
        <v>1425</v>
      </c>
      <c r="B48" s="717" t="str">
        <f t="shared" si="2"/>
        <v>MDUE-36HRN1 / MDOU-36HN1-L</v>
      </c>
      <c r="C48" s="715">
        <v>10.55</v>
      </c>
      <c r="D48" s="715">
        <v>11.14</v>
      </c>
      <c r="E48" s="482">
        <v>0.32138840000000007</v>
      </c>
      <c r="F48" s="483">
        <v>35.5</v>
      </c>
      <c r="G48" s="554">
        <v>661</v>
      </c>
      <c r="H48" s="790">
        <f>G48+G49</f>
        <v>1999</v>
      </c>
      <c r="I48" s="490">
        <f t="shared" si="0"/>
        <v>661</v>
      </c>
      <c r="J48" s="775">
        <f>I48+I49</f>
        <v>1999</v>
      </c>
      <c r="K48" s="480"/>
      <c r="L48" s="788">
        <v>156700</v>
      </c>
      <c r="M48" s="431"/>
      <c r="N48" s="567"/>
    </row>
    <row r="49" spans="1:14" s="568" customFormat="1" ht="13.2">
      <c r="A49" s="566" t="s">
        <v>1431</v>
      </c>
      <c r="B49" s="714"/>
      <c r="C49" s="715"/>
      <c r="D49" s="715"/>
      <c r="E49" s="482">
        <v>0.47687500000000005</v>
      </c>
      <c r="F49" s="483">
        <v>78.900000000000006</v>
      </c>
      <c r="G49" s="554">
        <v>1338</v>
      </c>
      <c r="H49" s="790"/>
      <c r="I49" s="490">
        <f t="shared" si="0"/>
        <v>1338</v>
      </c>
      <c r="J49" s="775"/>
      <c r="K49" s="484"/>
      <c r="L49" s="789"/>
      <c r="M49" s="431"/>
      <c r="N49" s="567"/>
    </row>
    <row r="50" spans="1:14" s="568" customFormat="1" ht="13.2">
      <c r="A50" s="566" t="s">
        <v>1426</v>
      </c>
      <c r="B50" s="717" t="str">
        <f t="shared" si="2"/>
        <v>MDUE-48HRN1 / MDOU-48HN1-L</v>
      </c>
      <c r="C50" s="715">
        <v>14.07</v>
      </c>
      <c r="D50" s="715">
        <v>16.12</v>
      </c>
      <c r="E50" s="482">
        <v>0.40764337500000003</v>
      </c>
      <c r="F50" s="483">
        <v>45</v>
      </c>
      <c r="G50" s="554">
        <v>850</v>
      </c>
      <c r="H50" s="790">
        <f>G50+G51</f>
        <v>2401</v>
      </c>
      <c r="I50" s="490">
        <f t="shared" si="0"/>
        <v>850</v>
      </c>
      <c r="J50" s="775">
        <f>I50+I51</f>
        <v>2401</v>
      </c>
      <c r="K50" s="480"/>
      <c r="L50" s="788">
        <v>188400</v>
      </c>
      <c r="M50" s="431"/>
      <c r="N50" s="567"/>
    </row>
    <row r="51" spans="1:14" s="568" customFormat="1" ht="13.2">
      <c r="A51" s="566" t="s">
        <v>1432</v>
      </c>
      <c r="B51" s="714"/>
      <c r="C51" s="715"/>
      <c r="D51" s="715"/>
      <c r="E51" s="482">
        <v>0.59752903200000007</v>
      </c>
      <c r="F51" s="483">
        <v>109.3</v>
      </c>
      <c r="G51" s="554">
        <v>1551</v>
      </c>
      <c r="H51" s="790"/>
      <c r="I51" s="490">
        <f t="shared" si="0"/>
        <v>1551</v>
      </c>
      <c r="J51" s="775"/>
      <c r="K51" s="484"/>
      <c r="L51" s="789"/>
      <c r="M51" s="431"/>
      <c r="N51" s="567"/>
    </row>
    <row r="52" spans="1:14" s="568" customFormat="1" ht="13.2">
      <c r="A52" s="566" t="s">
        <v>1427</v>
      </c>
      <c r="B52" s="717" t="str">
        <f t="shared" si="2"/>
        <v>MDUE-60HRN1 / MDOU-60HN1-L</v>
      </c>
      <c r="C52" s="715">
        <v>16.12</v>
      </c>
      <c r="D52" s="715">
        <v>17.579999999999998</v>
      </c>
      <c r="E52" s="482">
        <v>0.40764337500000003</v>
      </c>
      <c r="F52" s="483">
        <v>45</v>
      </c>
      <c r="G52" s="554">
        <v>776</v>
      </c>
      <c r="H52" s="790">
        <f>G52+G53</f>
        <v>2591</v>
      </c>
      <c r="I52" s="490">
        <f t="shared" si="0"/>
        <v>776</v>
      </c>
      <c r="J52" s="775">
        <f>I52+I53</f>
        <v>2591</v>
      </c>
      <c r="K52" s="480"/>
      <c r="L52" s="788">
        <v>203300</v>
      </c>
      <c r="M52" s="431"/>
      <c r="N52" s="567"/>
    </row>
    <row r="53" spans="1:14" s="568" customFormat="1" ht="13.8" thickBot="1">
      <c r="A53" s="566" t="s">
        <v>1433</v>
      </c>
      <c r="B53" s="714"/>
      <c r="C53" s="715"/>
      <c r="D53" s="715"/>
      <c r="E53" s="482">
        <v>0.59752903200000007</v>
      </c>
      <c r="F53" s="483">
        <v>111.2</v>
      </c>
      <c r="G53" s="554">
        <v>1815</v>
      </c>
      <c r="H53" s="790"/>
      <c r="I53" s="490">
        <f t="shared" si="0"/>
        <v>1815</v>
      </c>
      <c r="J53" s="775"/>
      <c r="K53" s="484"/>
      <c r="L53" s="789"/>
      <c r="M53" s="431"/>
      <c r="N53" s="567"/>
    </row>
    <row r="54" spans="1:14" s="450" customFormat="1" ht="21" thickBot="1">
      <c r="A54" s="465" t="s">
        <v>2005</v>
      </c>
      <c r="B54" s="466"/>
      <c r="C54" s="466"/>
      <c r="D54" s="466"/>
      <c r="E54" s="466"/>
      <c r="F54" s="466"/>
      <c r="G54" s="466"/>
      <c r="H54" s="466"/>
      <c r="I54" s="466"/>
      <c r="J54" s="466"/>
      <c r="K54" s="466"/>
      <c r="L54" s="467"/>
    </row>
    <row r="55" spans="1:14" s="431" customFormat="1" ht="52.8">
      <c r="A55" s="517" t="s">
        <v>2015</v>
      </c>
      <c r="B55" s="469" t="s">
        <v>2017</v>
      </c>
      <c r="C55" s="722" t="s">
        <v>2016</v>
      </c>
      <c r="D55" s="722"/>
      <c r="E55" s="722"/>
      <c r="F55" s="469"/>
      <c r="G55" s="470"/>
      <c r="H55" s="471" t="s">
        <v>8</v>
      </c>
      <c r="I55" s="471"/>
      <c r="J55" s="472"/>
      <c r="K55" s="493" t="s">
        <v>1810</v>
      </c>
      <c r="L55" s="494"/>
    </row>
    <row r="56" spans="1:14" s="568" customFormat="1" ht="13.2">
      <c r="A56" s="570" t="s">
        <v>1428</v>
      </c>
      <c r="B56" s="717" t="str">
        <f>_xlfn.CONCAT(A56," / ",A57)</f>
        <v>MDFPA4-24ARN1 / MDOFPA4-24AN1</v>
      </c>
      <c r="C56" s="787">
        <v>7.03</v>
      </c>
      <c r="D56" s="787" t="s">
        <v>816</v>
      </c>
      <c r="E56" s="482">
        <v>0.51441075000000003</v>
      </c>
      <c r="F56" s="483">
        <v>49</v>
      </c>
      <c r="G56" s="554">
        <v>419</v>
      </c>
      <c r="H56" s="790">
        <f>G56+G57</f>
        <v>1686</v>
      </c>
      <c r="I56" s="490">
        <f t="shared" si="0"/>
        <v>419</v>
      </c>
      <c r="J56" s="775">
        <f>I56+I57</f>
        <v>1686</v>
      </c>
      <c r="K56" s="480"/>
      <c r="L56" s="788">
        <v>132200</v>
      </c>
      <c r="M56" s="431"/>
      <c r="N56" s="567"/>
    </row>
    <row r="57" spans="1:14" s="568" customFormat="1" ht="13.2">
      <c r="A57" s="570" t="s">
        <v>1434</v>
      </c>
      <c r="B57" s="714"/>
      <c r="C57" s="787"/>
      <c r="D57" s="787"/>
      <c r="E57" s="482">
        <v>0.29304740000000001</v>
      </c>
      <c r="F57" s="483">
        <v>58.7</v>
      </c>
      <c r="G57" s="554">
        <v>1267</v>
      </c>
      <c r="H57" s="790"/>
      <c r="I57" s="490">
        <f t="shared" si="0"/>
        <v>1267</v>
      </c>
      <c r="J57" s="775"/>
      <c r="K57" s="484"/>
      <c r="L57" s="789"/>
      <c r="M57" s="431"/>
      <c r="N57" s="567"/>
    </row>
    <row r="58" spans="1:14" s="568" customFormat="1" ht="13.2">
      <c r="A58" s="570" t="s">
        <v>1429</v>
      </c>
      <c r="B58" s="717" t="str">
        <f>_xlfn.CONCAT(A58," / ",A59)</f>
        <v>MDFJ2-48ARN1 / MDOU-48HN1-L</v>
      </c>
      <c r="C58" s="787">
        <v>14.07</v>
      </c>
      <c r="D58" s="787" t="s">
        <v>743</v>
      </c>
      <c r="E58" s="482">
        <v>0.732159</v>
      </c>
      <c r="F58" s="483">
        <v>69.400000000000006</v>
      </c>
      <c r="G58" s="554">
        <v>1024</v>
      </c>
      <c r="H58" s="790">
        <f>G58+G59</f>
        <v>2575</v>
      </c>
      <c r="I58" s="490">
        <f t="shared" si="0"/>
        <v>1024</v>
      </c>
      <c r="J58" s="775">
        <f>I58+I59</f>
        <v>2575</v>
      </c>
      <c r="K58" s="480"/>
      <c r="L58" s="788">
        <v>202000</v>
      </c>
      <c r="M58" s="431"/>
      <c r="N58" s="567"/>
    </row>
    <row r="59" spans="1:14" s="568" customFormat="1" ht="13.2">
      <c r="A59" s="570" t="s">
        <v>1432</v>
      </c>
      <c r="B59" s="714"/>
      <c r="C59" s="787"/>
      <c r="D59" s="787"/>
      <c r="E59" s="482">
        <v>0.59752903200000007</v>
      </c>
      <c r="F59" s="483">
        <v>109.3</v>
      </c>
      <c r="G59" s="554">
        <v>1551</v>
      </c>
      <c r="H59" s="790"/>
      <c r="I59" s="490">
        <f t="shared" si="0"/>
        <v>1551</v>
      </c>
      <c r="J59" s="775"/>
      <c r="K59" s="484"/>
      <c r="L59" s="789"/>
      <c r="M59" s="431"/>
      <c r="N59" s="567"/>
    </row>
    <row r="60" spans="1:14" s="568" customFormat="1" ht="13.2">
      <c r="A60" s="571" t="s">
        <v>1430</v>
      </c>
      <c r="B60" s="717" t="str">
        <f>_xlfn.CONCAT(A60," / ",A61)</f>
        <v>MDFM-60ARN1 / MDOU-60HN1-L</v>
      </c>
      <c r="C60" s="787">
        <v>17.149999999999999</v>
      </c>
      <c r="D60" s="787" t="s">
        <v>815</v>
      </c>
      <c r="E60" s="482">
        <v>0.91868399999999995</v>
      </c>
      <c r="F60" s="483">
        <v>85.6</v>
      </c>
      <c r="G60" s="554">
        <v>1379</v>
      </c>
      <c r="H60" s="790">
        <f>G60+G61</f>
        <v>3194</v>
      </c>
      <c r="I60" s="490">
        <f t="shared" si="0"/>
        <v>1379</v>
      </c>
      <c r="J60" s="775">
        <f>I60+I61</f>
        <v>3194</v>
      </c>
      <c r="K60" s="480"/>
      <c r="L60" s="788">
        <v>250600</v>
      </c>
      <c r="M60" s="431"/>
      <c r="N60" s="567"/>
    </row>
    <row r="61" spans="1:14" s="568" customFormat="1" ht="13.8" thickBot="1">
      <c r="A61" s="572" t="s">
        <v>1433</v>
      </c>
      <c r="B61" s="714"/>
      <c r="C61" s="787">
        <v>17</v>
      </c>
      <c r="D61" s="787"/>
      <c r="E61" s="482">
        <v>0.59752903200000007</v>
      </c>
      <c r="F61" s="483">
        <v>111.2</v>
      </c>
      <c r="G61" s="554">
        <v>1815</v>
      </c>
      <c r="H61" s="790"/>
      <c r="I61" s="490">
        <f t="shared" si="0"/>
        <v>1815</v>
      </c>
      <c r="J61" s="775"/>
      <c r="K61" s="484"/>
      <c r="L61" s="789"/>
      <c r="M61" s="431"/>
      <c r="N61" s="567"/>
    </row>
    <row r="62" spans="1:14" s="450" customFormat="1" ht="21" thickBot="1">
      <c r="A62" s="462" t="s">
        <v>1806</v>
      </c>
      <c r="B62" s="463"/>
      <c r="C62" s="463"/>
      <c r="D62" s="463"/>
      <c r="E62" s="463"/>
      <c r="F62" s="463"/>
      <c r="G62" s="463"/>
      <c r="H62" s="463"/>
      <c r="I62" s="463"/>
      <c r="J62" s="463"/>
      <c r="K62" s="463"/>
      <c r="L62" s="464"/>
    </row>
    <row r="63" spans="1:14" s="450" customFormat="1" ht="21" thickBot="1">
      <c r="A63" s="465" t="s">
        <v>744</v>
      </c>
      <c r="B63" s="466"/>
      <c r="C63" s="466"/>
      <c r="D63" s="466"/>
      <c r="E63" s="466"/>
      <c r="F63" s="466"/>
      <c r="G63" s="466"/>
      <c r="H63" s="466"/>
      <c r="I63" s="466"/>
      <c r="J63" s="466"/>
      <c r="K63" s="466"/>
      <c r="L63" s="467"/>
    </row>
    <row r="64" spans="1:14" s="431" customFormat="1" ht="24.75" customHeight="1" thickBot="1">
      <c r="A64" s="725" t="s">
        <v>1518</v>
      </c>
      <c r="B64" s="726"/>
      <c r="C64" s="786" t="s">
        <v>2013</v>
      </c>
      <c r="D64" s="786"/>
      <c r="E64" s="786"/>
      <c r="F64" s="786"/>
      <c r="G64" s="554">
        <v>90</v>
      </c>
      <c r="H64" s="573" t="s">
        <v>78</v>
      </c>
      <c r="I64" s="490">
        <f>G64*(1-$B$2)</f>
        <v>90</v>
      </c>
      <c r="J64" s="522">
        <f>I64</f>
        <v>90</v>
      </c>
      <c r="K64" s="504"/>
      <c r="L64" s="547">
        <v>5900</v>
      </c>
      <c r="N64" s="567"/>
    </row>
    <row r="65" spans="1:14" s="450" customFormat="1" ht="21" thickBot="1">
      <c r="A65" s="465" t="s">
        <v>746</v>
      </c>
      <c r="B65" s="466"/>
      <c r="C65" s="466"/>
      <c r="D65" s="466"/>
      <c r="E65" s="466"/>
      <c r="F65" s="466"/>
      <c r="G65" s="466"/>
      <c r="H65" s="466"/>
      <c r="I65" s="466"/>
      <c r="J65" s="466"/>
      <c r="K65" s="466"/>
      <c r="L65" s="467"/>
    </row>
    <row r="66" spans="1:14" s="450" customFormat="1" ht="13.5" customHeight="1">
      <c r="A66" s="542" t="s">
        <v>2121</v>
      </c>
      <c r="B66" s="574" t="s">
        <v>78</v>
      </c>
      <c r="C66" s="556" t="s">
        <v>134</v>
      </c>
      <c r="D66" s="575"/>
      <c r="E66" s="575"/>
      <c r="F66" s="576"/>
      <c r="G66" s="554">
        <v>90</v>
      </c>
      <c r="H66" s="577" t="s">
        <v>78</v>
      </c>
      <c r="I66" s="490">
        <f>G66*(1-$B$2)</f>
        <v>90</v>
      </c>
      <c r="J66" s="522">
        <f t="shared" ref="J66:J71" si="3">I66</f>
        <v>90</v>
      </c>
      <c r="K66" s="578"/>
      <c r="L66" s="547">
        <v>6200</v>
      </c>
    </row>
    <row r="67" spans="1:14" s="568" customFormat="1" ht="13.2">
      <c r="A67" s="542" t="s">
        <v>246</v>
      </c>
      <c r="B67" s="574" t="s">
        <v>78</v>
      </c>
      <c r="C67" s="748" t="s">
        <v>208</v>
      </c>
      <c r="D67" s="748"/>
      <c r="E67" s="748"/>
      <c r="F67" s="748"/>
      <c r="G67" s="554">
        <v>101</v>
      </c>
      <c r="H67" s="577" t="s">
        <v>78</v>
      </c>
      <c r="I67" s="490">
        <f>G67*(1-$B$2)</f>
        <v>101</v>
      </c>
      <c r="J67" s="522">
        <f t="shared" si="3"/>
        <v>101</v>
      </c>
      <c r="K67" s="578"/>
      <c r="L67" s="579">
        <v>6900</v>
      </c>
      <c r="M67" s="431"/>
      <c r="N67" s="567"/>
    </row>
    <row r="68" spans="1:14" s="568" customFormat="1" ht="13.2">
      <c r="A68" s="542" t="s">
        <v>133</v>
      </c>
      <c r="B68" s="574" t="s">
        <v>78</v>
      </c>
      <c r="C68" s="556" t="s">
        <v>134</v>
      </c>
      <c r="D68" s="575"/>
      <c r="E68" s="575"/>
      <c r="F68" s="576"/>
      <c r="G68" s="554">
        <v>90</v>
      </c>
      <c r="H68" s="577" t="s">
        <v>78</v>
      </c>
      <c r="I68" s="490">
        <f t="shared" si="0"/>
        <v>90</v>
      </c>
      <c r="J68" s="522">
        <f t="shared" si="3"/>
        <v>90</v>
      </c>
      <c r="K68" s="578"/>
      <c r="L68" s="547">
        <v>6200</v>
      </c>
      <c r="M68" s="431"/>
      <c r="N68" s="567"/>
    </row>
    <row r="69" spans="1:14" s="568" customFormat="1" ht="27.75" customHeight="1">
      <c r="A69" s="542" t="s">
        <v>245</v>
      </c>
      <c r="B69" s="574" t="s">
        <v>78</v>
      </c>
      <c r="C69" s="786" t="s">
        <v>292</v>
      </c>
      <c r="D69" s="786"/>
      <c r="E69" s="786"/>
      <c r="F69" s="786"/>
      <c r="G69" s="554">
        <v>208</v>
      </c>
      <c r="H69" s="577" t="s">
        <v>78</v>
      </c>
      <c r="I69" s="490">
        <f t="shared" si="0"/>
        <v>208</v>
      </c>
      <c r="J69" s="522">
        <f t="shared" si="3"/>
        <v>208</v>
      </c>
      <c r="K69" s="578"/>
      <c r="L69" s="547">
        <v>14500</v>
      </c>
      <c r="M69" s="431"/>
      <c r="N69" s="567"/>
    </row>
    <row r="70" spans="1:14" s="568" customFormat="1" ht="13.2">
      <c r="A70" s="542" t="s">
        <v>1613</v>
      </c>
      <c r="B70" s="574" t="s">
        <v>78</v>
      </c>
      <c r="C70" s="786" t="s">
        <v>1997</v>
      </c>
      <c r="D70" s="786"/>
      <c r="E70" s="786"/>
      <c r="F70" s="786"/>
      <c r="G70" s="554">
        <v>120</v>
      </c>
      <c r="H70" s="577" t="s">
        <v>78</v>
      </c>
      <c r="I70" s="490">
        <f t="shared" si="0"/>
        <v>120</v>
      </c>
      <c r="J70" s="522">
        <f t="shared" si="3"/>
        <v>120</v>
      </c>
      <c r="K70" s="578"/>
      <c r="L70" s="547">
        <v>9000</v>
      </c>
      <c r="M70" s="431"/>
      <c r="N70" s="567"/>
    </row>
    <row r="71" spans="1:14" s="568" customFormat="1" ht="13.8" thickBot="1">
      <c r="A71" s="557" t="s">
        <v>1614</v>
      </c>
      <c r="B71" s="580" t="s">
        <v>78</v>
      </c>
      <c r="C71" s="559" t="s">
        <v>1998</v>
      </c>
      <c r="D71" s="581"/>
      <c r="E71" s="581"/>
      <c r="F71" s="581"/>
      <c r="G71" s="561">
        <v>280</v>
      </c>
      <c r="H71" s="582" t="s">
        <v>78</v>
      </c>
      <c r="I71" s="509">
        <f t="shared" si="0"/>
        <v>280</v>
      </c>
      <c r="J71" s="583">
        <f t="shared" si="3"/>
        <v>280</v>
      </c>
      <c r="K71" s="584"/>
      <c r="L71" s="564">
        <v>20900</v>
      </c>
      <c r="M71" s="431"/>
      <c r="N71" s="567"/>
    </row>
    <row r="72" spans="1:14" s="568" customFormat="1" ht="13.2">
      <c r="A72" s="585"/>
      <c r="B72" s="585"/>
      <c r="C72" s="586"/>
      <c r="D72" s="586"/>
      <c r="E72" s="586"/>
      <c r="F72" s="587"/>
      <c r="G72" s="588"/>
      <c r="H72" s="589"/>
      <c r="I72" s="590"/>
      <c r="J72" s="591"/>
      <c r="K72" s="591"/>
      <c r="L72" s="591"/>
      <c r="M72" s="431"/>
    </row>
    <row r="74" spans="1:14">
      <c r="A74" s="513"/>
      <c r="B74" s="513"/>
    </row>
  </sheetData>
  <mergeCells count="133">
    <mergeCell ref="A6:B6"/>
    <mergeCell ref="C6:D6"/>
    <mergeCell ref="E6:E7"/>
    <mergeCell ref="L13:L15"/>
    <mergeCell ref="L10:L12"/>
    <mergeCell ref="J10:J12"/>
    <mergeCell ref="C21:C23"/>
    <mergeCell ref="D21:D23"/>
    <mergeCell ref="H21:H23"/>
    <mergeCell ref="H13:H15"/>
    <mergeCell ref="J13:J15"/>
    <mergeCell ref="H18:H20"/>
    <mergeCell ref="J21:J23"/>
    <mergeCell ref="B21:B23"/>
    <mergeCell ref="F6:F7"/>
    <mergeCell ref="G6:H6"/>
    <mergeCell ref="I6:J6"/>
    <mergeCell ref="K6:K7"/>
    <mergeCell ref="L6:L7"/>
    <mergeCell ref="C9:E9"/>
    <mergeCell ref="C10:C12"/>
    <mergeCell ref="D10:D12"/>
    <mergeCell ref="C13:C15"/>
    <mergeCell ref="D13:D15"/>
    <mergeCell ref="J1:K1"/>
    <mergeCell ref="H10:H12"/>
    <mergeCell ref="D58:D59"/>
    <mergeCell ref="L24:L26"/>
    <mergeCell ref="L27:L29"/>
    <mergeCell ref="L18:L20"/>
    <mergeCell ref="L21:L23"/>
    <mergeCell ref="C17:E17"/>
    <mergeCell ref="L36:L37"/>
    <mergeCell ref="L38:L39"/>
    <mergeCell ref="L32:L33"/>
    <mergeCell ref="L34:L35"/>
    <mergeCell ref="L46:L47"/>
    <mergeCell ref="L40:L41"/>
    <mergeCell ref="L44:L45"/>
    <mergeCell ref="L58:L59"/>
    <mergeCell ref="J18:J20"/>
    <mergeCell ref="D24:D26"/>
    <mergeCell ref="C50:C51"/>
    <mergeCell ref="C52:C53"/>
    <mergeCell ref="D52:D53"/>
    <mergeCell ref="C48:C49"/>
    <mergeCell ref="D48:D49"/>
    <mergeCell ref="D56:D57"/>
    <mergeCell ref="D34:D35"/>
    <mergeCell ref="C32:C33"/>
    <mergeCell ref="D32:D33"/>
    <mergeCell ref="C36:C37"/>
    <mergeCell ref="D36:D37"/>
    <mergeCell ref="H27:H29"/>
    <mergeCell ref="J27:J29"/>
    <mergeCell ref="J38:J39"/>
    <mergeCell ref="D46:D47"/>
    <mergeCell ref="C46:C47"/>
    <mergeCell ref="D40:D41"/>
    <mergeCell ref="H46:H47"/>
    <mergeCell ref="D38:D39"/>
    <mergeCell ref="C38:C39"/>
    <mergeCell ref="D18:D20"/>
    <mergeCell ref="C31:E31"/>
    <mergeCell ref="C43:E43"/>
    <mergeCell ref="C55:E55"/>
    <mergeCell ref="H34:H35"/>
    <mergeCell ref="H52:H53"/>
    <mergeCell ref="H38:H39"/>
    <mergeCell ref="J36:J37"/>
    <mergeCell ref="H44:H45"/>
    <mergeCell ref="J44:J45"/>
    <mergeCell ref="H32:H33"/>
    <mergeCell ref="J46:J47"/>
    <mergeCell ref="H40:H41"/>
    <mergeCell ref="J40:J41"/>
    <mergeCell ref="H36:H37"/>
    <mergeCell ref="D44:D45"/>
    <mergeCell ref="C40:C41"/>
    <mergeCell ref="C44:C45"/>
    <mergeCell ref="J24:J26"/>
    <mergeCell ref="J34:J35"/>
    <mergeCell ref="C18:C20"/>
    <mergeCell ref="H24:H26"/>
    <mergeCell ref="J32:J33"/>
    <mergeCell ref="C34:C35"/>
    <mergeCell ref="C70:F70"/>
    <mergeCell ref="A64:B64"/>
    <mergeCell ref="B10:B12"/>
    <mergeCell ref="B13:B15"/>
    <mergeCell ref="B18:B20"/>
    <mergeCell ref="B24:B26"/>
    <mergeCell ref="B27:B29"/>
    <mergeCell ref="B32:B33"/>
    <mergeCell ref="B34:B35"/>
    <mergeCell ref="B36:B37"/>
    <mergeCell ref="B38:B39"/>
    <mergeCell ref="B40:B41"/>
    <mergeCell ref="B44:B45"/>
    <mergeCell ref="B46:B47"/>
    <mergeCell ref="B48:B49"/>
    <mergeCell ref="B50:B51"/>
    <mergeCell ref="B52:B53"/>
    <mergeCell ref="B56:B57"/>
    <mergeCell ref="B58:B59"/>
    <mergeCell ref="C67:F67"/>
    <mergeCell ref="C58:C59"/>
    <mergeCell ref="C27:C29"/>
    <mergeCell ref="D27:D29"/>
    <mergeCell ref="C24:C26"/>
    <mergeCell ref="B60:B61"/>
    <mergeCell ref="C64:F64"/>
    <mergeCell ref="C60:C61"/>
    <mergeCell ref="D60:D61"/>
    <mergeCell ref="L56:L57"/>
    <mergeCell ref="L52:L53"/>
    <mergeCell ref="L48:L49"/>
    <mergeCell ref="L50:L51"/>
    <mergeCell ref="C69:F69"/>
    <mergeCell ref="H58:H59"/>
    <mergeCell ref="J58:J59"/>
    <mergeCell ref="L60:L61"/>
    <mergeCell ref="J60:J61"/>
    <mergeCell ref="H60:H61"/>
    <mergeCell ref="D50:D51"/>
    <mergeCell ref="H50:H51"/>
    <mergeCell ref="J50:J51"/>
    <mergeCell ref="H56:H57"/>
    <mergeCell ref="J56:J57"/>
    <mergeCell ref="C56:C57"/>
    <mergeCell ref="J52:J53"/>
    <mergeCell ref="H48:H49"/>
    <mergeCell ref="J48:J49"/>
  </mergeCells>
  <hyperlinks>
    <hyperlink ref="A62:J62" r:id="rId1" display="Системы управления " xr:uid="{4821DA91-3DED-4454-B7A9-F51D346D07FC}"/>
    <hyperlink ref="A5" r:id="rId2" xr:uid="{4098BD08-FD62-4E13-9C37-6E868ED5693B}"/>
    <hyperlink ref="A8" r:id="rId3" xr:uid="{C76ADC7E-1F15-4776-9885-559B126D6256}"/>
    <hyperlink ref="A16" r:id="rId4" xr:uid="{0A1BB1FB-E751-4E59-9FC6-9C1786AD6AD1}"/>
    <hyperlink ref="A30" r:id="rId5" xr:uid="{855F3F57-66AC-4F1B-B653-39AB490362D5}"/>
    <hyperlink ref="A42" r:id="rId6" xr:uid="{5E382C02-24B7-4D75-937B-A7DFE9A828F0}"/>
    <hyperlink ref="A54" r:id="rId7" xr:uid="{77660287-B389-41DC-8FF2-016E16268ACF}"/>
  </hyperlinks>
  <printOptions horizontalCentered="1"/>
  <pageMargins left="0.25" right="0.25" top="0.75" bottom="0.75" header="0.3" footer="0.3"/>
  <pageSetup paperSize="9" scale="56" orientation="portrait" r:id="rId8"/>
  <headerFooter alignWithMargins="0"/>
  <drawing r:id="rId9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theme="3" tint="0.59999389629810485"/>
    <pageSetUpPr fitToPage="1"/>
  </sheetPr>
  <dimension ref="A1:X89"/>
  <sheetViews>
    <sheetView showGridLines="0" zoomScaleNormal="100" zoomScaleSheetLayoutView="100" workbookViewId="0">
      <pane ySplit="7" topLeftCell="A8" activePane="bottomLeft" state="frozen"/>
      <selection pane="bottomLeft" activeCell="A3" sqref="A3"/>
    </sheetView>
  </sheetViews>
  <sheetFormatPr defaultColWidth="9.109375" defaultRowHeight="20.399999999999999"/>
  <cols>
    <col min="1" max="1" width="20.109375" style="599" customWidth="1"/>
    <col min="2" max="2" width="31.44140625" style="614" customWidth="1"/>
    <col min="3" max="3" width="15.109375" style="592" customWidth="1"/>
    <col min="4" max="4" width="15.5546875" style="592" customWidth="1"/>
    <col min="5" max="5" width="12.44140625" style="592" customWidth="1"/>
    <col min="6" max="6" width="7.33203125" style="593" customWidth="1"/>
    <col min="7" max="7" width="10.33203125" style="592" customWidth="1"/>
    <col min="8" max="8" width="9.44140625" style="613" customWidth="1"/>
    <col min="9" max="9" width="9.44140625" style="596" customWidth="1"/>
    <col min="10" max="11" width="10.88671875" style="597" customWidth="1"/>
    <col min="12" max="12" width="13.44140625" style="597" customWidth="1"/>
    <col min="13" max="13" width="10.33203125" style="431" customWidth="1"/>
    <col min="14" max="14" width="16.88671875" style="598" bestFit="1" customWidth="1"/>
    <col min="15" max="16384" width="9.109375" style="598"/>
  </cols>
  <sheetData>
    <row r="1" spans="1:13" s="450" customFormat="1" ht="21" thickBot="1">
      <c r="A1" s="443" t="s">
        <v>1344</v>
      </c>
      <c r="B1" s="444">
        <f>'Курсы валют'!D16</f>
        <v>92.591899999999995</v>
      </c>
      <c r="C1" s="445"/>
      <c r="D1" s="445"/>
      <c r="E1" s="445"/>
      <c r="F1" s="445"/>
      <c r="G1" s="446"/>
      <c r="H1" s="447"/>
      <c r="I1" s="448"/>
      <c r="J1" s="776" t="s">
        <v>1813</v>
      </c>
      <c r="K1" s="777"/>
      <c r="L1" s="449">
        <f>SUMPRODUCT(I10:I88,K10:K88)*B1</f>
        <v>0</v>
      </c>
    </row>
    <row r="2" spans="1:13" s="450" customFormat="1" ht="21" thickBot="1">
      <c r="A2" s="443" t="s">
        <v>1812</v>
      </c>
      <c r="B2" s="451">
        <f>ОБЛОЖКА!B18</f>
        <v>0</v>
      </c>
      <c r="C2" s="445"/>
      <c r="D2" s="445"/>
      <c r="E2" s="445"/>
      <c r="F2" s="445"/>
      <c r="G2" s="446"/>
      <c r="H2" s="447"/>
      <c r="I2" s="448"/>
      <c r="J2" s="452"/>
      <c r="K2" s="453" t="s">
        <v>56</v>
      </c>
      <c r="L2" s="449">
        <f>SUMPRODUCT(E10:E88,K10:K88)</f>
        <v>0</v>
      </c>
    </row>
    <row r="3" spans="1:13" s="450" customFormat="1" ht="21" thickBot="1">
      <c r="A3" s="454"/>
      <c r="B3" s="454"/>
      <c r="C3" s="454"/>
      <c r="D3" s="454"/>
      <c r="E3" s="454"/>
      <c r="F3" s="454"/>
      <c r="G3" s="454"/>
      <c r="H3" s="454"/>
      <c r="I3" s="454"/>
      <c r="J3" s="452"/>
      <c r="K3" s="453" t="s">
        <v>57</v>
      </c>
      <c r="L3" s="449">
        <f>SUMPRODUCT(F10:F88,K10:K88)</f>
        <v>0</v>
      </c>
    </row>
    <row r="4" spans="1:13" s="450" customFormat="1" ht="0.75" customHeight="1">
      <c r="A4" s="454"/>
      <c r="B4" s="454"/>
      <c r="C4" s="454"/>
      <c r="D4" s="454"/>
      <c r="E4" s="454"/>
      <c r="F4" s="454"/>
      <c r="G4" s="454"/>
      <c r="H4" s="454"/>
      <c r="I4" s="454"/>
    </row>
    <row r="5" spans="1:13" s="450" customFormat="1" ht="37.200000000000003" thickBot="1">
      <c r="A5" s="455" t="s">
        <v>2123</v>
      </c>
      <c r="B5" s="456"/>
      <c r="C5" s="454"/>
      <c r="D5" s="454"/>
      <c r="E5" s="454"/>
      <c r="F5" s="454"/>
      <c r="G5" s="454"/>
      <c r="H5" s="454"/>
      <c r="I5" s="454"/>
      <c r="J5" s="454"/>
      <c r="K5" s="454"/>
      <c r="L5" s="454"/>
    </row>
    <row r="6" spans="1:13" s="450" customFormat="1">
      <c r="A6" s="723" t="s">
        <v>1803</v>
      </c>
      <c r="B6" s="724"/>
      <c r="C6" s="765" t="s">
        <v>262</v>
      </c>
      <c r="D6" s="766"/>
      <c r="E6" s="761" t="s">
        <v>2276</v>
      </c>
      <c r="F6" s="761" t="s">
        <v>1804</v>
      </c>
      <c r="G6" s="767" t="s">
        <v>1345</v>
      </c>
      <c r="H6" s="768"/>
      <c r="I6" s="767" t="s">
        <v>1346</v>
      </c>
      <c r="J6" s="780"/>
      <c r="K6" s="778" t="s">
        <v>58</v>
      </c>
      <c r="L6" s="759" t="s">
        <v>261</v>
      </c>
    </row>
    <row r="7" spans="1:13" s="450" customFormat="1" ht="21" thickBot="1">
      <c r="A7" s="457" t="s">
        <v>64</v>
      </c>
      <c r="B7" s="458" t="s">
        <v>1802</v>
      </c>
      <c r="C7" s="459" t="s">
        <v>67</v>
      </c>
      <c r="D7" s="459" t="s">
        <v>68</v>
      </c>
      <c r="E7" s="762"/>
      <c r="F7" s="762"/>
      <c r="G7" s="458" t="s">
        <v>59</v>
      </c>
      <c r="H7" s="458" t="s">
        <v>60</v>
      </c>
      <c r="I7" s="460" t="s">
        <v>59</v>
      </c>
      <c r="J7" s="461" t="s">
        <v>60</v>
      </c>
      <c r="K7" s="779"/>
      <c r="L7" s="760"/>
    </row>
    <row r="8" spans="1:13" s="450" customFormat="1" ht="21" thickBot="1">
      <c r="A8" s="465" t="s">
        <v>2018</v>
      </c>
      <c r="B8" s="466"/>
      <c r="C8" s="466"/>
      <c r="D8" s="466"/>
      <c r="E8" s="466"/>
      <c r="F8" s="466"/>
      <c r="G8" s="466"/>
      <c r="H8" s="466"/>
      <c r="I8" s="466"/>
      <c r="J8" s="466"/>
      <c r="K8" s="466"/>
      <c r="L8" s="467"/>
    </row>
    <row r="9" spans="1:13" s="431" customFormat="1" ht="76.5" customHeight="1">
      <c r="A9" s="517" t="s">
        <v>2032</v>
      </c>
      <c r="B9" s="469" t="s">
        <v>2045</v>
      </c>
      <c r="C9" s="722" t="s">
        <v>2040</v>
      </c>
      <c r="D9" s="722"/>
      <c r="E9" s="722"/>
      <c r="F9" s="798"/>
      <c r="G9" s="470"/>
      <c r="H9" s="471" t="s">
        <v>8</v>
      </c>
      <c r="I9" s="471"/>
      <c r="J9" s="472"/>
      <c r="K9" s="493" t="s">
        <v>1810</v>
      </c>
      <c r="L9" s="494"/>
    </row>
    <row r="10" spans="1:13" s="568" customFormat="1" ht="13.2">
      <c r="A10" s="600" t="s">
        <v>1436</v>
      </c>
      <c r="B10" s="745" t="str">
        <f>_xlfn.CONCAT(A10," / ",A11," / ",A12)</f>
        <v>MDCA4-12HRFN8 / T-MBQ4-03E / MDOU-12HFN8</v>
      </c>
      <c r="C10" s="715" t="s">
        <v>849</v>
      </c>
      <c r="D10" s="715" t="s">
        <v>848</v>
      </c>
      <c r="E10" s="482">
        <v>0.138923348</v>
      </c>
      <c r="F10" s="483">
        <v>20.399999999999999</v>
      </c>
      <c r="G10" s="554">
        <v>481</v>
      </c>
      <c r="H10" s="791">
        <f>G10+G11+G12</f>
        <v>1453</v>
      </c>
      <c r="I10" s="490">
        <f>G10*(1-$B$2)</f>
        <v>481</v>
      </c>
      <c r="J10" s="775">
        <f>I10+I11+I12</f>
        <v>1453</v>
      </c>
      <c r="K10" s="601"/>
      <c r="L10" s="793">
        <v>113600</v>
      </c>
      <c r="M10" s="431"/>
    </row>
    <row r="11" spans="1:13" s="569" customFormat="1" ht="13.2">
      <c r="A11" s="600" t="s">
        <v>1411</v>
      </c>
      <c r="B11" s="746"/>
      <c r="C11" s="715"/>
      <c r="D11" s="715"/>
      <c r="E11" s="482">
        <v>6.2880674999999997E-2</v>
      </c>
      <c r="F11" s="483">
        <v>4.5</v>
      </c>
      <c r="G11" s="554">
        <v>114</v>
      </c>
      <c r="H11" s="791"/>
      <c r="I11" s="490">
        <f t="shared" ref="I11:I88" si="0">G11*(1-$B$2)</f>
        <v>114</v>
      </c>
      <c r="J11" s="775"/>
      <c r="K11" s="602"/>
      <c r="L11" s="794"/>
      <c r="M11" s="431"/>
    </row>
    <row r="12" spans="1:13" s="568" customFormat="1" ht="13.2">
      <c r="A12" s="603" t="s">
        <v>1453</v>
      </c>
      <c r="B12" s="747"/>
      <c r="C12" s="715"/>
      <c r="D12" s="715"/>
      <c r="E12" s="482">
        <v>0.18234059</v>
      </c>
      <c r="F12" s="483">
        <v>29</v>
      </c>
      <c r="G12" s="554">
        <v>858</v>
      </c>
      <c r="H12" s="792"/>
      <c r="I12" s="490">
        <f t="shared" si="0"/>
        <v>858</v>
      </c>
      <c r="J12" s="775"/>
      <c r="K12" s="604"/>
      <c r="L12" s="795"/>
      <c r="M12" s="431"/>
    </row>
    <row r="13" spans="1:13" s="568" customFormat="1" ht="13.2">
      <c r="A13" s="600" t="s">
        <v>1437</v>
      </c>
      <c r="B13" s="745" t="str">
        <f>_xlfn.CONCAT(A13," / ",A14," / ",A15)</f>
        <v>MDCA4-18HRFN8 / T-MBQ4-03E / MDOU-18HFN8</v>
      </c>
      <c r="C13" s="715" t="s">
        <v>847</v>
      </c>
      <c r="D13" s="715" t="s">
        <v>846</v>
      </c>
      <c r="E13" s="482">
        <v>0.138923348</v>
      </c>
      <c r="F13" s="483">
        <v>20.6</v>
      </c>
      <c r="G13" s="554">
        <v>502</v>
      </c>
      <c r="H13" s="791">
        <f>G13+G14+G15</f>
        <v>1649</v>
      </c>
      <c r="I13" s="490">
        <f t="shared" si="0"/>
        <v>502</v>
      </c>
      <c r="J13" s="775">
        <f>I13+I14+I15</f>
        <v>1649</v>
      </c>
      <c r="K13" s="601"/>
      <c r="L13" s="793">
        <v>128900</v>
      </c>
      <c r="M13" s="431"/>
    </row>
    <row r="14" spans="1:13" s="569" customFormat="1" ht="13.2">
      <c r="A14" s="600" t="s">
        <v>1411</v>
      </c>
      <c r="B14" s="746"/>
      <c r="C14" s="715"/>
      <c r="D14" s="715"/>
      <c r="E14" s="482">
        <v>6.2880674999999997E-2</v>
      </c>
      <c r="F14" s="483">
        <v>4.5</v>
      </c>
      <c r="G14" s="554">
        <v>114</v>
      </c>
      <c r="H14" s="791"/>
      <c r="I14" s="490">
        <f t="shared" si="0"/>
        <v>114</v>
      </c>
      <c r="J14" s="775"/>
      <c r="K14" s="602"/>
      <c r="L14" s="794"/>
      <c r="M14" s="431"/>
    </row>
    <row r="15" spans="1:13" s="568" customFormat="1" ht="13.8" thickBot="1">
      <c r="A15" s="605" t="s">
        <v>1454</v>
      </c>
      <c r="B15" s="747"/>
      <c r="C15" s="715"/>
      <c r="D15" s="715"/>
      <c r="E15" s="482">
        <v>0.20820825000000001</v>
      </c>
      <c r="F15" s="483">
        <v>35.200000000000003</v>
      </c>
      <c r="G15" s="554">
        <v>1033</v>
      </c>
      <c r="H15" s="792"/>
      <c r="I15" s="490">
        <f t="shared" si="0"/>
        <v>1033</v>
      </c>
      <c r="J15" s="775"/>
      <c r="K15" s="604"/>
      <c r="L15" s="795"/>
      <c r="M15" s="431"/>
    </row>
    <row r="16" spans="1:13" s="450" customFormat="1" ht="21" thickBot="1">
      <c r="A16" s="465" t="s">
        <v>2283</v>
      </c>
      <c r="B16" s="466"/>
      <c r="C16" s="466"/>
      <c r="D16" s="466"/>
      <c r="E16" s="466"/>
      <c r="F16" s="466"/>
      <c r="G16" s="466"/>
      <c r="H16" s="466"/>
      <c r="I16" s="466"/>
      <c r="J16" s="466"/>
      <c r="K16" s="466"/>
      <c r="L16" s="467"/>
    </row>
    <row r="17" spans="1:24" s="568" customFormat="1" ht="63.75" customHeight="1">
      <c r="A17" s="468" t="s">
        <v>2038</v>
      </c>
      <c r="B17" s="469" t="s">
        <v>2039</v>
      </c>
      <c r="C17" s="722" t="s">
        <v>1980</v>
      </c>
      <c r="D17" s="722"/>
      <c r="E17" s="722"/>
      <c r="F17" s="798"/>
      <c r="G17" s="470"/>
      <c r="H17" s="471"/>
      <c r="I17" s="471"/>
      <c r="J17" s="472"/>
      <c r="K17" s="493" t="s">
        <v>1810</v>
      </c>
      <c r="L17" s="494"/>
      <c r="M17" s="431"/>
    </row>
    <row r="18" spans="1:24" s="568" customFormat="1" ht="13.2">
      <c r="A18" s="600" t="s">
        <v>1369</v>
      </c>
      <c r="B18" s="745" t="str">
        <f>_xlfn.CONCAT(A18," / ",A19," / ",A20)</f>
        <v>MDCA4I-09HRFN8 / T-MBQ4-03E / MDOAG-09HFN8</v>
      </c>
      <c r="C18" s="715" t="s">
        <v>2026</v>
      </c>
      <c r="D18" s="715" t="s">
        <v>2029</v>
      </c>
      <c r="E18" s="482">
        <v>0.138923348</v>
      </c>
      <c r="F18" s="483">
        <v>17.3</v>
      </c>
      <c r="G18" s="520">
        <v>434</v>
      </c>
      <c r="H18" s="791">
        <f>G18+G19+G20</f>
        <v>957</v>
      </c>
      <c r="I18" s="490">
        <f t="shared" ref="I18:I26" si="1">G18*(1-$B$2)</f>
        <v>434</v>
      </c>
      <c r="J18" s="775">
        <f>I18+I19+I20</f>
        <v>957</v>
      </c>
      <c r="K18" s="601"/>
      <c r="L18" s="796">
        <v>68000</v>
      </c>
      <c r="M18" s="431"/>
    </row>
    <row r="19" spans="1:24" s="569" customFormat="1" ht="13.2">
      <c r="A19" s="600" t="s">
        <v>1411</v>
      </c>
      <c r="B19" s="746"/>
      <c r="C19" s="715"/>
      <c r="D19" s="715"/>
      <c r="E19" s="482">
        <v>6.2880674999999997E-2</v>
      </c>
      <c r="F19" s="483">
        <v>4.5</v>
      </c>
      <c r="G19" s="520">
        <v>114</v>
      </c>
      <c r="H19" s="791"/>
      <c r="I19" s="490">
        <f t="shared" si="1"/>
        <v>114</v>
      </c>
      <c r="J19" s="775"/>
      <c r="K19" s="602"/>
      <c r="L19" s="797"/>
      <c r="M19" s="431"/>
    </row>
    <row r="20" spans="1:24" s="568" customFormat="1" ht="13.2">
      <c r="A20" s="600" t="s">
        <v>1400</v>
      </c>
      <c r="B20" s="747"/>
      <c r="C20" s="715"/>
      <c r="D20" s="715"/>
      <c r="E20" s="482">
        <v>0.13324175999999999</v>
      </c>
      <c r="F20" s="483">
        <v>25.4</v>
      </c>
      <c r="G20" s="520">
        <v>409</v>
      </c>
      <c r="H20" s="792"/>
      <c r="I20" s="490">
        <f t="shared" si="1"/>
        <v>409</v>
      </c>
      <c r="J20" s="775"/>
      <c r="K20" s="604"/>
      <c r="L20" s="803"/>
      <c r="M20" s="431"/>
      <c r="N20" s="431"/>
      <c r="O20" s="431"/>
      <c r="P20" s="431"/>
      <c r="Q20" s="431"/>
      <c r="R20" s="431"/>
      <c r="S20" s="431"/>
    </row>
    <row r="21" spans="1:24" s="568" customFormat="1" ht="13.2">
      <c r="A21" s="600" t="s">
        <v>1370</v>
      </c>
      <c r="B21" s="745" t="str">
        <f>_xlfn.CONCAT(A21," / ",A22," / ",A23)</f>
        <v>MDCA4I-12HRFN8 / T-MBQ4-03E / MDOAG-12HFN8</v>
      </c>
      <c r="C21" s="715" t="s">
        <v>2027</v>
      </c>
      <c r="D21" s="715" t="s">
        <v>2030</v>
      </c>
      <c r="E21" s="482">
        <v>0.138923348</v>
      </c>
      <c r="F21" s="483">
        <v>21.4</v>
      </c>
      <c r="G21" s="520">
        <v>451</v>
      </c>
      <c r="H21" s="791">
        <f>G21+G22+G23</f>
        <v>1018</v>
      </c>
      <c r="I21" s="490">
        <f t="shared" si="1"/>
        <v>451</v>
      </c>
      <c r="J21" s="775">
        <f>I21+I22+I23</f>
        <v>1018</v>
      </c>
      <c r="K21" s="601"/>
      <c r="L21" s="796">
        <v>72300</v>
      </c>
      <c r="M21" s="431"/>
      <c r="N21" s="431"/>
      <c r="O21" s="431"/>
      <c r="P21" s="431"/>
      <c r="Q21" s="431"/>
      <c r="R21" s="431"/>
      <c r="S21" s="431"/>
    </row>
    <row r="22" spans="1:24" s="569" customFormat="1" ht="13.2">
      <c r="A22" s="600" t="s">
        <v>1411</v>
      </c>
      <c r="B22" s="746"/>
      <c r="C22" s="715"/>
      <c r="D22" s="715"/>
      <c r="E22" s="482">
        <v>6.2880674999999997E-2</v>
      </c>
      <c r="F22" s="483">
        <v>4.5</v>
      </c>
      <c r="G22" s="520">
        <v>114</v>
      </c>
      <c r="H22" s="791"/>
      <c r="I22" s="490">
        <f t="shared" si="1"/>
        <v>114</v>
      </c>
      <c r="J22" s="775"/>
      <c r="K22" s="602"/>
      <c r="L22" s="797"/>
      <c r="M22" s="431"/>
      <c r="N22" s="431"/>
      <c r="O22" s="431"/>
      <c r="P22" s="431"/>
      <c r="Q22" s="431"/>
      <c r="R22" s="431"/>
      <c r="S22" s="431"/>
    </row>
    <row r="23" spans="1:24" s="568" customFormat="1" ht="13.2">
      <c r="A23" s="600" t="s">
        <v>1401</v>
      </c>
      <c r="B23" s="747"/>
      <c r="C23" s="715"/>
      <c r="D23" s="715"/>
      <c r="E23" s="482">
        <v>0.13324175999999999</v>
      </c>
      <c r="F23" s="483">
        <v>25.5</v>
      </c>
      <c r="G23" s="520">
        <v>453</v>
      </c>
      <c r="H23" s="792"/>
      <c r="I23" s="490">
        <f t="shared" si="1"/>
        <v>453</v>
      </c>
      <c r="J23" s="775"/>
      <c r="K23" s="604"/>
      <c r="L23" s="803"/>
      <c r="M23" s="431"/>
      <c r="N23" s="431"/>
      <c r="O23" s="431"/>
      <c r="P23" s="431"/>
      <c r="Q23" s="431"/>
      <c r="R23" s="431"/>
      <c r="S23" s="431"/>
    </row>
    <row r="24" spans="1:24" s="568" customFormat="1" ht="13.2">
      <c r="A24" s="600" t="s">
        <v>1371</v>
      </c>
      <c r="B24" s="745" t="str">
        <f>_xlfn.CONCAT(A24," / ",A25," / ",A26)</f>
        <v>MDCA4I-18HRFN8 / T-MBQ4-03E / MDOAG-18HFN8</v>
      </c>
      <c r="C24" s="715" t="s">
        <v>2028</v>
      </c>
      <c r="D24" s="715" t="s">
        <v>2031</v>
      </c>
      <c r="E24" s="482">
        <v>0.138923348</v>
      </c>
      <c r="F24" s="483">
        <v>21.4</v>
      </c>
      <c r="G24" s="520">
        <v>514</v>
      </c>
      <c r="H24" s="791">
        <f>G24+G25+G26</f>
        <v>1373</v>
      </c>
      <c r="I24" s="490">
        <f t="shared" si="1"/>
        <v>514</v>
      </c>
      <c r="J24" s="775">
        <f>I24+I25+I26</f>
        <v>1373</v>
      </c>
      <c r="K24" s="601"/>
      <c r="L24" s="796">
        <v>95000</v>
      </c>
      <c r="M24" s="431"/>
      <c r="N24" s="431"/>
      <c r="O24" s="431"/>
      <c r="P24" s="431"/>
      <c r="Q24" s="431"/>
      <c r="R24" s="431"/>
      <c r="S24" s="431"/>
    </row>
    <row r="25" spans="1:24" s="569" customFormat="1" ht="13.2">
      <c r="A25" s="600" t="s">
        <v>1411</v>
      </c>
      <c r="B25" s="746"/>
      <c r="C25" s="715"/>
      <c r="D25" s="715"/>
      <c r="E25" s="482">
        <v>6.2880674999999997E-2</v>
      </c>
      <c r="F25" s="483">
        <v>4.5</v>
      </c>
      <c r="G25" s="520">
        <v>114</v>
      </c>
      <c r="H25" s="791"/>
      <c r="I25" s="490">
        <f t="shared" si="1"/>
        <v>114</v>
      </c>
      <c r="J25" s="775"/>
      <c r="K25" s="602"/>
      <c r="L25" s="797"/>
      <c r="M25" s="431"/>
      <c r="N25" s="431"/>
      <c r="O25" s="431"/>
      <c r="P25" s="431"/>
      <c r="Q25" s="431"/>
      <c r="R25" s="431"/>
      <c r="S25" s="431"/>
    </row>
    <row r="26" spans="1:24" s="568" customFormat="1" ht="13.8" thickBot="1">
      <c r="A26" s="606" t="s">
        <v>1402</v>
      </c>
      <c r="B26" s="747"/>
      <c r="C26" s="715"/>
      <c r="D26" s="715"/>
      <c r="E26" s="482">
        <v>0.20820825000000001</v>
      </c>
      <c r="F26" s="483">
        <v>36.1</v>
      </c>
      <c r="G26" s="520">
        <v>745</v>
      </c>
      <c r="H26" s="792"/>
      <c r="I26" s="490">
        <f t="shared" si="1"/>
        <v>745</v>
      </c>
      <c r="J26" s="775"/>
      <c r="K26" s="604"/>
      <c r="L26" s="804"/>
      <c r="M26" s="431"/>
      <c r="N26" s="431"/>
      <c r="O26" s="431"/>
      <c r="P26" s="431"/>
      <c r="Q26" s="431"/>
      <c r="R26" s="431"/>
      <c r="S26" s="431"/>
    </row>
    <row r="27" spans="1:24" s="450" customFormat="1" ht="21" thickBot="1">
      <c r="A27" s="465" t="s">
        <v>2284</v>
      </c>
      <c r="B27" s="466"/>
      <c r="C27" s="466"/>
      <c r="D27" s="466"/>
      <c r="E27" s="466"/>
      <c r="F27" s="466"/>
      <c r="G27" s="466"/>
      <c r="H27" s="466"/>
      <c r="I27" s="466"/>
      <c r="J27" s="466"/>
      <c r="K27" s="466"/>
      <c r="L27" s="467"/>
    </row>
    <row r="28" spans="1:24" s="568" customFormat="1" ht="70.5" customHeight="1">
      <c r="A28" s="468" t="s">
        <v>2037</v>
      </c>
      <c r="B28" s="469" t="s">
        <v>2039</v>
      </c>
      <c r="C28" s="722" t="s">
        <v>1980</v>
      </c>
      <c r="D28" s="722"/>
      <c r="E28" s="722"/>
      <c r="F28" s="798"/>
      <c r="G28" s="470"/>
      <c r="H28" s="471"/>
      <c r="I28" s="471"/>
      <c r="J28" s="472"/>
      <c r="K28" s="493" t="s">
        <v>1810</v>
      </c>
      <c r="L28" s="494"/>
      <c r="M28" s="431"/>
    </row>
    <row r="29" spans="1:24" s="431" customFormat="1" ht="13.2">
      <c r="A29" s="491" t="s">
        <v>1617</v>
      </c>
      <c r="B29" s="717" t="str">
        <f>_xlfn.CONCAT(A29," / ",A30)</f>
        <v>MDCA1I-12HRFN8 / MDOAG-12HFN8</v>
      </c>
      <c r="C29" s="715" t="s">
        <v>2027</v>
      </c>
      <c r="D29" s="715" t="s">
        <v>2030</v>
      </c>
      <c r="E29" s="482">
        <v>0.4803394749999999</v>
      </c>
      <c r="F29" s="483">
        <v>35.799999999999997</v>
      </c>
      <c r="G29" s="520">
        <v>945</v>
      </c>
      <c r="H29" s="790">
        <f>G29+G30</f>
        <v>1398</v>
      </c>
      <c r="I29" s="490">
        <f>G29*(1-$B$2)</f>
        <v>945</v>
      </c>
      <c r="J29" s="732">
        <f>I29+I30</f>
        <v>1398</v>
      </c>
      <c r="K29" s="480"/>
      <c r="L29" s="796">
        <v>99300</v>
      </c>
      <c r="M29" s="537"/>
      <c r="P29" s="525"/>
      <c r="Q29" s="534"/>
      <c r="R29" s="534"/>
      <c r="S29" s="535"/>
      <c r="T29" s="535"/>
      <c r="U29" s="535"/>
      <c r="V29" s="538"/>
      <c r="W29" s="534"/>
      <c r="X29" s="525"/>
    </row>
    <row r="30" spans="1:24" s="568" customFormat="1" ht="13.2">
      <c r="A30" s="481" t="s">
        <v>1401</v>
      </c>
      <c r="B30" s="714"/>
      <c r="C30" s="715"/>
      <c r="D30" s="715"/>
      <c r="E30" s="482">
        <v>0.13324175999999999</v>
      </c>
      <c r="F30" s="483">
        <v>25.5</v>
      </c>
      <c r="G30" s="520">
        <v>453</v>
      </c>
      <c r="H30" s="790"/>
      <c r="I30" s="490">
        <f>G30*(1-$B$2)</f>
        <v>453</v>
      </c>
      <c r="J30" s="733"/>
      <c r="K30" s="484"/>
      <c r="L30" s="797"/>
      <c r="M30" s="431"/>
    </row>
    <row r="31" spans="1:24" s="431" customFormat="1" ht="13.2">
      <c r="A31" s="491" t="s">
        <v>1618</v>
      </c>
      <c r="B31" s="717" t="str">
        <f>_xlfn.CONCAT(A31," / ",A32)</f>
        <v>MDCA1I-18HRFN8 / MDOAG-18HFN8</v>
      </c>
      <c r="C31" s="715" t="s">
        <v>2028</v>
      </c>
      <c r="D31" s="715" t="s">
        <v>2031</v>
      </c>
      <c r="E31" s="482">
        <v>0.4803394749999999</v>
      </c>
      <c r="F31" s="483">
        <v>35.799999999999997</v>
      </c>
      <c r="G31" s="520">
        <v>966</v>
      </c>
      <c r="H31" s="790">
        <f>G31+G32</f>
        <v>1711</v>
      </c>
      <c r="I31" s="490">
        <f>G31*(1-$B$2)</f>
        <v>966</v>
      </c>
      <c r="J31" s="732">
        <f>I31</f>
        <v>966</v>
      </c>
      <c r="K31" s="480"/>
      <c r="L31" s="796">
        <v>118700</v>
      </c>
      <c r="M31" s="537"/>
      <c r="P31" s="525"/>
      <c r="Q31" s="534"/>
      <c r="R31" s="534"/>
      <c r="S31" s="535"/>
      <c r="T31" s="535"/>
      <c r="U31" s="535"/>
      <c r="V31" s="538"/>
      <c r="W31" s="534"/>
      <c r="X31" s="525"/>
    </row>
    <row r="32" spans="1:24" s="568" customFormat="1" ht="13.8" thickBot="1">
      <c r="A32" s="481" t="s">
        <v>1402</v>
      </c>
      <c r="B32" s="714"/>
      <c r="C32" s="715"/>
      <c r="D32" s="715"/>
      <c r="E32" s="482">
        <v>0.20820825000000001</v>
      </c>
      <c r="F32" s="483">
        <v>36.1</v>
      </c>
      <c r="G32" s="520">
        <v>745</v>
      </c>
      <c r="H32" s="790"/>
      <c r="I32" s="490">
        <f>G32*(1-$B$2)</f>
        <v>745</v>
      </c>
      <c r="J32" s="733"/>
      <c r="K32" s="484"/>
      <c r="L32" s="797"/>
      <c r="M32" s="431"/>
    </row>
    <row r="33" spans="1:13" s="450" customFormat="1" ht="21" thickBot="1">
      <c r="A33" s="465" t="s">
        <v>2019</v>
      </c>
      <c r="B33" s="466"/>
      <c r="C33" s="466"/>
      <c r="D33" s="466"/>
      <c r="E33" s="466"/>
      <c r="F33" s="466"/>
      <c r="G33" s="466"/>
      <c r="H33" s="466"/>
      <c r="I33" s="466"/>
      <c r="J33" s="466"/>
      <c r="K33" s="466"/>
      <c r="L33" s="467"/>
    </row>
    <row r="34" spans="1:13" s="568" customFormat="1" ht="75.75" customHeight="1">
      <c r="A34" s="468" t="s">
        <v>2042</v>
      </c>
      <c r="B34" s="469" t="s">
        <v>2036</v>
      </c>
      <c r="C34" s="722" t="s">
        <v>2033</v>
      </c>
      <c r="D34" s="722"/>
      <c r="E34" s="722"/>
      <c r="F34" s="798"/>
      <c r="G34" s="470"/>
      <c r="H34" s="471"/>
      <c r="I34" s="471"/>
      <c r="J34" s="472"/>
      <c r="K34" s="493" t="s">
        <v>1810</v>
      </c>
      <c r="L34" s="494"/>
      <c r="M34" s="431"/>
    </row>
    <row r="35" spans="1:13" s="568" customFormat="1" ht="13.2">
      <c r="A35" s="566" t="s">
        <v>1438</v>
      </c>
      <c r="B35" s="745" t="str">
        <f>_xlfn.CONCAT(A35," / ",A36," / ",A37)</f>
        <v>MDCD-24HRFN8 / T-MBQ4-04BD / MDOU-24HFN8</v>
      </c>
      <c r="C35" s="715" t="s">
        <v>845</v>
      </c>
      <c r="D35" s="715" t="s">
        <v>844</v>
      </c>
      <c r="E35" s="482">
        <v>0.20702500000000001</v>
      </c>
      <c r="F35" s="483">
        <v>25.4</v>
      </c>
      <c r="G35" s="554">
        <v>648</v>
      </c>
      <c r="H35" s="791">
        <f>G35+G36+G37</f>
        <v>2124</v>
      </c>
      <c r="I35" s="490">
        <f t="shared" si="0"/>
        <v>648</v>
      </c>
      <c r="J35" s="775">
        <f>I35+I36+I37</f>
        <v>2124</v>
      </c>
      <c r="K35" s="601"/>
      <c r="L35" s="793">
        <v>166600</v>
      </c>
      <c r="M35" s="431"/>
    </row>
    <row r="36" spans="1:13" s="569" customFormat="1" ht="13.2">
      <c r="A36" s="571" t="s">
        <v>1459</v>
      </c>
      <c r="B36" s="746"/>
      <c r="C36" s="715"/>
      <c r="D36" s="715"/>
      <c r="E36" s="482">
        <v>9.6410249999999975E-2</v>
      </c>
      <c r="F36" s="483">
        <v>9</v>
      </c>
      <c r="G36" s="554">
        <v>142</v>
      </c>
      <c r="H36" s="791"/>
      <c r="I36" s="490">
        <f t="shared" si="0"/>
        <v>142</v>
      </c>
      <c r="J36" s="775"/>
      <c r="K36" s="602"/>
      <c r="L36" s="794"/>
      <c r="M36" s="431"/>
    </row>
    <row r="37" spans="1:13" s="568" customFormat="1" ht="13.2">
      <c r="A37" s="571" t="s">
        <v>1455</v>
      </c>
      <c r="B37" s="747"/>
      <c r="C37" s="715"/>
      <c r="D37" s="715"/>
      <c r="E37" s="482">
        <v>0.29304740000000001</v>
      </c>
      <c r="F37" s="483">
        <v>46.9</v>
      </c>
      <c r="G37" s="554">
        <v>1334</v>
      </c>
      <c r="H37" s="791"/>
      <c r="I37" s="490">
        <f t="shared" si="0"/>
        <v>1334</v>
      </c>
      <c r="J37" s="775"/>
      <c r="K37" s="604"/>
      <c r="L37" s="795"/>
      <c r="M37" s="431"/>
    </row>
    <row r="38" spans="1:13" s="568" customFormat="1" ht="13.2">
      <c r="A38" s="566" t="s">
        <v>1439</v>
      </c>
      <c r="B38" s="745" t="str">
        <f>_xlfn.CONCAT(A38," / ",A39," / ",A40)</f>
        <v>MDCD-36HRFN8 / T-MBQ4-04BD / MDOU-36HFN8</v>
      </c>
      <c r="C38" s="715" t="s">
        <v>843</v>
      </c>
      <c r="D38" s="715" t="s">
        <v>842</v>
      </c>
      <c r="E38" s="482">
        <v>0.24014899999999997</v>
      </c>
      <c r="F38" s="483">
        <v>31.2</v>
      </c>
      <c r="G38" s="554">
        <v>1016</v>
      </c>
      <c r="H38" s="791">
        <f>G38+G39+G40</f>
        <v>3304</v>
      </c>
      <c r="I38" s="490">
        <f t="shared" si="0"/>
        <v>1016</v>
      </c>
      <c r="J38" s="775">
        <f>I38+I39+I40</f>
        <v>3304</v>
      </c>
      <c r="K38" s="601"/>
      <c r="L38" s="793">
        <v>259200</v>
      </c>
      <c r="M38" s="431"/>
    </row>
    <row r="39" spans="1:13" s="568" customFormat="1" ht="13.2">
      <c r="A39" s="571" t="s">
        <v>1459</v>
      </c>
      <c r="B39" s="746"/>
      <c r="C39" s="715"/>
      <c r="D39" s="715"/>
      <c r="E39" s="482">
        <v>9.6410249999999975E-2</v>
      </c>
      <c r="F39" s="483">
        <v>9</v>
      </c>
      <c r="G39" s="554">
        <v>142</v>
      </c>
      <c r="H39" s="791"/>
      <c r="I39" s="490">
        <f t="shared" si="0"/>
        <v>142</v>
      </c>
      <c r="J39" s="775"/>
      <c r="K39" s="602"/>
      <c r="L39" s="794"/>
      <c r="M39" s="431"/>
    </row>
    <row r="40" spans="1:13" s="568" customFormat="1" ht="13.2">
      <c r="A40" s="571" t="s">
        <v>1456</v>
      </c>
      <c r="B40" s="747"/>
      <c r="C40" s="715"/>
      <c r="D40" s="715"/>
      <c r="E40" s="482">
        <v>0.48232500000000006</v>
      </c>
      <c r="F40" s="483">
        <v>85</v>
      </c>
      <c r="G40" s="554">
        <v>2146</v>
      </c>
      <c r="H40" s="791"/>
      <c r="I40" s="490">
        <f t="shared" si="0"/>
        <v>2146</v>
      </c>
      <c r="J40" s="775"/>
      <c r="K40" s="604"/>
      <c r="L40" s="795"/>
      <c r="M40" s="431"/>
    </row>
    <row r="41" spans="1:13" s="568" customFormat="1" ht="13.2">
      <c r="A41" s="566" t="s">
        <v>1440</v>
      </c>
      <c r="B41" s="745" t="str">
        <f>_xlfn.CONCAT(A41," / ",A42," / ",A43)</f>
        <v>MDCD-48HRFN8 / T-MBQ4-04BD / MDOU-48HFN8</v>
      </c>
      <c r="C41" s="715" t="s">
        <v>841</v>
      </c>
      <c r="D41" s="715" t="s">
        <v>840</v>
      </c>
      <c r="E41" s="482">
        <v>0.27327300000000004</v>
      </c>
      <c r="F41" s="483">
        <v>33.5</v>
      </c>
      <c r="G41" s="554">
        <v>1116</v>
      </c>
      <c r="H41" s="791">
        <f>G41+G42+G43</f>
        <v>3575</v>
      </c>
      <c r="I41" s="490">
        <f t="shared" si="0"/>
        <v>1116</v>
      </c>
      <c r="J41" s="775">
        <f>I41+I42+I43</f>
        <v>3575</v>
      </c>
      <c r="K41" s="601"/>
      <c r="L41" s="793">
        <v>280400</v>
      </c>
      <c r="M41" s="431"/>
    </row>
    <row r="42" spans="1:13" s="568" customFormat="1" ht="13.2">
      <c r="A42" s="571" t="s">
        <v>1459</v>
      </c>
      <c r="B42" s="746"/>
      <c r="C42" s="715"/>
      <c r="D42" s="715"/>
      <c r="E42" s="482">
        <v>9.6410249999999975E-2</v>
      </c>
      <c r="F42" s="483">
        <v>9</v>
      </c>
      <c r="G42" s="554">
        <v>142</v>
      </c>
      <c r="H42" s="791"/>
      <c r="I42" s="490">
        <f t="shared" si="0"/>
        <v>142</v>
      </c>
      <c r="J42" s="775"/>
      <c r="K42" s="602"/>
      <c r="L42" s="794"/>
      <c r="M42" s="431"/>
    </row>
    <row r="43" spans="1:13" s="568" customFormat="1" ht="13.2">
      <c r="A43" s="571" t="s">
        <v>1457</v>
      </c>
      <c r="B43" s="747"/>
      <c r="C43" s="715"/>
      <c r="D43" s="715"/>
      <c r="E43" s="482">
        <v>0.80219700000000005</v>
      </c>
      <c r="F43" s="483">
        <v>118.3</v>
      </c>
      <c r="G43" s="554">
        <v>2317</v>
      </c>
      <c r="H43" s="792"/>
      <c r="I43" s="490">
        <f t="shared" si="0"/>
        <v>2317</v>
      </c>
      <c r="J43" s="775"/>
      <c r="K43" s="604"/>
      <c r="L43" s="795"/>
      <c r="M43" s="431"/>
    </row>
    <row r="44" spans="1:13" s="568" customFormat="1" ht="13.2">
      <c r="A44" s="566" t="s">
        <v>1441</v>
      </c>
      <c r="B44" s="745" t="str">
        <f>_xlfn.CONCAT(A44," / ",A45," / ",A46)</f>
        <v>MDCD-60HRFN8 / T-MBQ4-04BD / MDOU-60HFN8</v>
      </c>
      <c r="C44" s="715" t="s">
        <v>839</v>
      </c>
      <c r="D44" s="715" t="s">
        <v>838</v>
      </c>
      <c r="E44" s="482">
        <v>0.27327300000000004</v>
      </c>
      <c r="F44" s="483">
        <v>33.5</v>
      </c>
      <c r="G44" s="554">
        <v>1284</v>
      </c>
      <c r="H44" s="791">
        <f>G44+G45+G46</f>
        <v>4429</v>
      </c>
      <c r="I44" s="490">
        <f t="shared" si="0"/>
        <v>1284</v>
      </c>
      <c r="J44" s="775">
        <f>I44+I45+I46</f>
        <v>4429</v>
      </c>
      <c r="K44" s="601"/>
      <c r="L44" s="793">
        <v>347500</v>
      </c>
      <c r="M44" s="431"/>
    </row>
    <row r="45" spans="1:13" s="568" customFormat="1" ht="13.2">
      <c r="A45" s="571" t="s">
        <v>1459</v>
      </c>
      <c r="B45" s="746"/>
      <c r="C45" s="715"/>
      <c r="D45" s="715"/>
      <c r="E45" s="482">
        <v>9.6410249999999975E-2</v>
      </c>
      <c r="F45" s="483">
        <v>9</v>
      </c>
      <c r="G45" s="554">
        <v>142</v>
      </c>
      <c r="H45" s="791"/>
      <c r="I45" s="490">
        <f t="shared" si="0"/>
        <v>142</v>
      </c>
      <c r="J45" s="775"/>
      <c r="K45" s="602"/>
      <c r="L45" s="794"/>
      <c r="M45" s="431"/>
    </row>
    <row r="46" spans="1:13" s="568" customFormat="1" ht="13.8" thickBot="1">
      <c r="A46" s="607" t="s">
        <v>1458</v>
      </c>
      <c r="B46" s="747"/>
      <c r="C46" s="715"/>
      <c r="D46" s="715"/>
      <c r="E46" s="482">
        <v>0.80219700000000005</v>
      </c>
      <c r="F46" s="483">
        <v>121.2</v>
      </c>
      <c r="G46" s="554">
        <v>3003</v>
      </c>
      <c r="H46" s="792"/>
      <c r="I46" s="490">
        <f t="shared" si="0"/>
        <v>3003</v>
      </c>
      <c r="J46" s="775"/>
      <c r="K46" s="604"/>
      <c r="L46" s="795"/>
      <c r="M46" s="431"/>
    </row>
    <row r="47" spans="1:13" s="450" customFormat="1" ht="21" thickBot="1">
      <c r="A47" s="465" t="s">
        <v>2020</v>
      </c>
      <c r="B47" s="466"/>
      <c r="C47" s="466"/>
      <c r="D47" s="466"/>
      <c r="E47" s="466"/>
      <c r="F47" s="466"/>
      <c r="G47" s="466"/>
      <c r="H47" s="466"/>
      <c r="I47" s="466"/>
      <c r="J47" s="466"/>
      <c r="K47" s="466"/>
      <c r="L47" s="467"/>
    </row>
    <row r="48" spans="1:13" s="568" customFormat="1" ht="65.25" customHeight="1">
      <c r="A48" s="468" t="s">
        <v>2035</v>
      </c>
      <c r="B48" s="469" t="s">
        <v>2044</v>
      </c>
      <c r="C48" s="722" t="s">
        <v>2041</v>
      </c>
      <c r="D48" s="722"/>
      <c r="E48" s="722"/>
      <c r="F48" s="798"/>
      <c r="G48" s="470"/>
      <c r="H48" s="471"/>
      <c r="I48" s="471"/>
      <c r="J48" s="472"/>
      <c r="K48" s="493" t="s">
        <v>1810</v>
      </c>
      <c r="L48" s="494"/>
      <c r="M48" s="431"/>
    </row>
    <row r="49" spans="1:16" s="568" customFormat="1" ht="13.2">
      <c r="A49" s="566" t="s">
        <v>1442</v>
      </c>
      <c r="B49" s="717" t="str">
        <f t="shared" ref="B49:B59" si="2">_xlfn.CONCAT(A49," / ",A50)</f>
        <v>MDTI-12HWFN8 / MDOU-12HFN8</v>
      </c>
      <c r="C49" s="715" t="s">
        <v>837</v>
      </c>
      <c r="D49" s="715" t="s">
        <v>836</v>
      </c>
      <c r="E49" s="482">
        <v>0.132354</v>
      </c>
      <c r="F49" s="483">
        <v>21.5</v>
      </c>
      <c r="G49" s="554">
        <v>567</v>
      </c>
      <c r="H49" s="790">
        <f>G49+G50</f>
        <v>1425</v>
      </c>
      <c r="I49" s="490">
        <f t="shared" si="0"/>
        <v>567</v>
      </c>
      <c r="J49" s="775">
        <f>I49+I50</f>
        <v>1425</v>
      </c>
      <c r="K49" s="480"/>
      <c r="L49" s="800">
        <v>111700</v>
      </c>
      <c r="M49" s="431"/>
    </row>
    <row r="50" spans="1:16" s="568" customFormat="1" ht="13.2">
      <c r="A50" s="571" t="s">
        <v>1453</v>
      </c>
      <c r="B50" s="714"/>
      <c r="C50" s="715"/>
      <c r="D50" s="715"/>
      <c r="E50" s="482">
        <v>0.18234059</v>
      </c>
      <c r="F50" s="483">
        <v>29</v>
      </c>
      <c r="G50" s="554">
        <v>858</v>
      </c>
      <c r="H50" s="790"/>
      <c r="I50" s="490">
        <f t="shared" si="0"/>
        <v>858</v>
      </c>
      <c r="J50" s="775"/>
      <c r="K50" s="484"/>
      <c r="L50" s="800"/>
      <c r="M50" s="431"/>
    </row>
    <row r="51" spans="1:16" s="568" customFormat="1" ht="13.2">
      <c r="A51" s="566" t="s">
        <v>1443</v>
      </c>
      <c r="B51" s="717" t="str">
        <f t="shared" si="2"/>
        <v>MDTI-18HWFN8 / MDOU-18HFN8</v>
      </c>
      <c r="C51" s="715" t="s">
        <v>835</v>
      </c>
      <c r="D51" s="715" t="s">
        <v>834</v>
      </c>
      <c r="E51" s="482">
        <v>0.21721000000000001</v>
      </c>
      <c r="F51" s="483">
        <v>29.6</v>
      </c>
      <c r="G51" s="554">
        <v>606</v>
      </c>
      <c r="H51" s="790">
        <f>G51+G52</f>
        <v>1639</v>
      </c>
      <c r="I51" s="490">
        <f t="shared" si="0"/>
        <v>606</v>
      </c>
      <c r="J51" s="775">
        <f>I51+I52</f>
        <v>1639</v>
      </c>
      <c r="K51" s="480"/>
      <c r="L51" s="800">
        <v>128600</v>
      </c>
      <c r="M51" s="431"/>
    </row>
    <row r="52" spans="1:16" s="568" customFormat="1" ht="13.2">
      <c r="A52" s="571" t="s">
        <v>1454</v>
      </c>
      <c r="B52" s="714"/>
      <c r="C52" s="715"/>
      <c r="D52" s="715"/>
      <c r="E52" s="482">
        <v>0.20820825000000001</v>
      </c>
      <c r="F52" s="483">
        <v>35.200000000000003</v>
      </c>
      <c r="G52" s="554">
        <v>1033</v>
      </c>
      <c r="H52" s="790"/>
      <c r="I52" s="490">
        <f t="shared" si="0"/>
        <v>1033</v>
      </c>
      <c r="J52" s="775"/>
      <c r="K52" s="484"/>
      <c r="L52" s="800"/>
      <c r="M52" s="431"/>
    </row>
    <row r="53" spans="1:16" s="568" customFormat="1" ht="13.2">
      <c r="A53" s="566" t="s">
        <v>1444</v>
      </c>
      <c r="B53" s="717" t="str">
        <f t="shared" si="2"/>
        <v>MDTI-24HWFN8 / MDOU-24HFN8</v>
      </c>
      <c r="C53" s="715" t="s">
        <v>833</v>
      </c>
      <c r="D53" s="715" t="s">
        <v>832</v>
      </c>
      <c r="E53" s="482">
        <v>0.33091537500000001</v>
      </c>
      <c r="F53" s="483">
        <v>39.1</v>
      </c>
      <c r="G53" s="554">
        <v>765</v>
      </c>
      <c r="H53" s="790">
        <f>G53+G54</f>
        <v>2099</v>
      </c>
      <c r="I53" s="490">
        <f t="shared" si="0"/>
        <v>765</v>
      </c>
      <c r="J53" s="775">
        <f>I53+I54</f>
        <v>2099</v>
      </c>
      <c r="K53" s="480"/>
      <c r="L53" s="800">
        <v>164600</v>
      </c>
      <c r="M53" s="431"/>
    </row>
    <row r="54" spans="1:16" s="568" customFormat="1" ht="13.2">
      <c r="A54" s="571" t="s">
        <v>1455</v>
      </c>
      <c r="B54" s="714"/>
      <c r="C54" s="715"/>
      <c r="D54" s="715"/>
      <c r="E54" s="482">
        <v>0.29304740000000001</v>
      </c>
      <c r="F54" s="483">
        <v>46.9</v>
      </c>
      <c r="G54" s="554">
        <v>1334</v>
      </c>
      <c r="H54" s="790"/>
      <c r="I54" s="490">
        <f t="shared" si="0"/>
        <v>1334</v>
      </c>
      <c r="J54" s="775"/>
      <c r="K54" s="484"/>
      <c r="L54" s="800"/>
      <c r="M54" s="431"/>
    </row>
    <row r="55" spans="1:16" s="568" customFormat="1" ht="13.2">
      <c r="A55" s="566" t="s">
        <v>1445</v>
      </c>
      <c r="B55" s="717" t="str">
        <f t="shared" si="2"/>
        <v>MDTI-36HWFN8 / MDOU-36HFN8</v>
      </c>
      <c r="C55" s="715" t="s">
        <v>822</v>
      </c>
      <c r="D55" s="715" t="s">
        <v>831</v>
      </c>
      <c r="E55" s="482">
        <v>0.41707050000000001</v>
      </c>
      <c r="F55" s="483">
        <v>48.2</v>
      </c>
      <c r="G55" s="554">
        <v>1087</v>
      </c>
      <c r="H55" s="790">
        <f>G55+G56</f>
        <v>3233</v>
      </c>
      <c r="I55" s="490">
        <f t="shared" si="0"/>
        <v>1087</v>
      </c>
      <c r="J55" s="775">
        <f>I55+I56</f>
        <v>3233</v>
      </c>
      <c r="K55" s="480"/>
      <c r="L55" s="800">
        <v>253500</v>
      </c>
      <c r="M55" s="431"/>
    </row>
    <row r="56" spans="1:16" s="568" customFormat="1" ht="13.2">
      <c r="A56" s="571" t="s">
        <v>1456</v>
      </c>
      <c r="B56" s="714"/>
      <c r="C56" s="715"/>
      <c r="D56" s="715"/>
      <c r="E56" s="482">
        <v>0.48232500000000006</v>
      </c>
      <c r="F56" s="483">
        <v>85</v>
      </c>
      <c r="G56" s="554">
        <v>2146</v>
      </c>
      <c r="H56" s="790"/>
      <c r="I56" s="490">
        <f t="shared" si="0"/>
        <v>2146</v>
      </c>
      <c r="J56" s="775"/>
      <c r="K56" s="484"/>
      <c r="L56" s="800"/>
      <c r="M56" s="431"/>
    </row>
    <row r="57" spans="1:16" s="568" customFormat="1" ht="13.2">
      <c r="A57" s="566" t="s">
        <v>1446</v>
      </c>
      <c r="B57" s="717" t="str">
        <f t="shared" si="2"/>
        <v>MDTI-48HWFN8 / MDOU-48HFN8</v>
      </c>
      <c r="C57" s="715" t="s">
        <v>830</v>
      </c>
      <c r="D57" s="715" t="s">
        <v>829</v>
      </c>
      <c r="E57" s="482">
        <v>0.469234875</v>
      </c>
      <c r="F57" s="483">
        <v>55.8</v>
      </c>
      <c r="G57" s="554">
        <v>1199</v>
      </c>
      <c r="H57" s="790">
        <f>G57+G58</f>
        <v>3516</v>
      </c>
      <c r="I57" s="490">
        <f t="shared" si="0"/>
        <v>1199</v>
      </c>
      <c r="J57" s="775">
        <f>I57+I58</f>
        <v>3516</v>
      </c>
      <c r="K57" s="480"/>
      <c r="L57" s="800">
        <v>275800</v>
      </c>
      <c r="M57" s="431"/>
    </row>
    <row r="58" spans="1:16" s="568" customFormat="1" ht="13.2">
      <c r="A58" s="571" t="s">
        <v>1457</v>
      </c>
      <c r="B58" s="714"/>
      <c r="C58" s="715"/>
      <c r="D58" s="715"/>
      <c r="E58" s="482">
        <v>0.80219700000000005</v>
      </c>
      <c r="F58" s="483">
        <v>118.3</v>
      </c>
      <c r="G58" s="554">
        <v>2317</v>
      </c>
      <c r="H58" s="790"/>
      <c r="I58" s="490">
        <f t="shared" si="0"/>
        <v>2317</v>
      </c>
      <c r="J58" s="775"/>
      <c r="K58" s="484"/>
      <c r="L58" s="800"/>
      <c r="M58" s="431"/>
    </row>
    <row r="59" spans="1:16" s="568" customFormat="1" ht="13.2">
      <c r="A59" s="566" t="s">
        <v>1447</v>
      </c>
      <c r="B59" s="717" t="str">
        <f t="shared" si="2"/>
        <v>MDTI-60HWFN8 / MDOU-60HFN8</v>
      </c>
      <c r="C59" s="715" t="s">
        <v>828</v>
      </c>
      <c r="D59" s="715" t="s">
        <v>827</v>
      </c>
      <c r="E59" s="482">
        <v>0.469234875</v>
      </c>
      <c r="F59" s="483">
        <v>56.1</v>
      </c>
      <c r="G59" s="554">
        <v>1370</v>
      </c>
      <c r="H59" s="790">
        <f>G59+G60</f>
        <v>4373</v>
      </c>
      <c r="I59" s="490">
        <f t="shared" si="0"/>
        <v>1370</v>
      </c>
      <c r="J59" s="775">
        <f>I59+I60</f>
        <v>4373</v>
      </c>
      <c r="K59" s="480"/>
      <c r="L59" s="800">
        <v>343100</v>
      </c>
      <c r="M59" s="431"/>
    </row>
    <row r="60" spans="1:16" s="568" customFormat="1" ht="13.8" thickBot="1">
      <c r="A60" s="607" t="s">
        <v>1458</v>
      </c>
      <c r="B60" s="714"/>
      <c r="C60" s="715"/>
      <c r="D60" s="715"/>
      <c r="E60" s="482">
        <v>0.80219700000000005</v>
      </c>
      <c r="F60" s="483">
        <v>121.2</v>
      </c>
      <c r="G60" s="554">
        <v>3003</v>
      </c>
      <c r="H60" s="790"/>
      <c r="I60" s="490">
        <f t="shared" si="0"/>
        <v>3003</v>
      </c>
      <c r="J60" s="775"/>
      <c r="K60" s="484"/>
      <c r="L60" s="800"/>
      <c r="M60" s="431"/>
    </row>
    <row r="61" spans="1:16" s="450" customFormat="1" ht="21" thickBot="1">
      <c r="A61" s="465" t="s">
        <v>2025</v>
      </c>
      <c r="B61" s="466"/>
      <c r="C61" s="466"/>
      <c r="D61" s="466"/>
      <c r="E61" s="466"/>
      <c r="F61" s="466"/>
      <c r="G61" s="466"/>
      <c r="H61" s="466"/>
      <c r="I61" s="466"/>
      <c r="J61" s="466"/>
      <c r="K61" s="466"/>
      <c r="L61" s="467"/>
    </row>
    <row r="62" spans="1:16" s="568" customFormat="1" ht="65.25" customHeight="1">
      <c r="A62" s="468" t="s">
        <v>2034</v>
      </c>
      <c r="B62" s="469" t="s">
        <v>2044</v>
      </c>
      <c r="C62" s="722" t="s">
        <v>2043</v>
      </c>
      <c r="D62" s="722"/>
      <c r="E62" s="722"/>
      <c r="F62" s="798"/>
      <c r="G62" s="470"/>
      <c r="H62" s="471"/>
      <c r="I62" s="471"/>
      <c r="J62" s="472"/>
      <c r="K62" s="493" t="s">
        <v>1810</v>
      </c>
      <c r="L62" s="494"/>
      <c r="M62" s="431"/>
    </row>
    <row r="63" spans="1:16" s="431" customFormat="1" ht="13.2">
      <c r="A63" s="481" t="s">
        <v>1366</v>
      </c>
      <c r="B63" s="717" t="str">
        <f>_xlfn.CONCAT(A63," / ",A64)</f>
        <v>MDTII-09HWFN8 / MDOAG-09HFN8</v>
      </c>
      <c r="C63" s="718" t="s">
        <v>2026</v>
      </c>
      <c r="D63" s="718" t="s">
        <v>2029</v>
      </c>
      <c r="E63" s="482">
        <v>0.120744</v>
      </c>
      <c r="F63" s="483">
        <v>22</v>
      </c>
      <c r="G63" s="489">
        <v>479</v>
      </c>
      <c r="H63" s="790">
        <f>G63+G64</f>
        <v>888</v>
      </c>
      <c r="I63" s="490">
        <f t="shared" ref="I63:I68" si="3">G63*(1-$B$2)</f>
        <v>479</v>
      </c>
      <c r="J63" s="775">
        <f>I63+I64</f>
        <v>888</v>
      </c>
      <c r="K63" s="480"/>
      <c r="L63" s="801">
        <v>63000</v>
      </c>
      <c r="O63" s="568"/>
    </row>
    <row r="64" spans="1:16" s="568" customFormat="1" ht="13.2">
      <c r="A64" s="481" t="s">
        <v>1400</v>
      </c>
      <c r="B64" s="714"/>
      <c r="C64" s="719"/>
      <c r="D64" s="719"/>
      <c r="E64" s="482">
        <v>0.13324175999999999</v>
      </c>
      <c r="F64" s="483">
        <v>25.4</v>
      </c>
      <c r="G64" s="520">
        <v>409</v>
      </c>
      <c r="H64" s="790"/>
      <c r="I64" s="490">
        <f t="shared" si="3"/>
        <v>409</v>
      </c>
      <c r="J64" s="775"/>
      <c r="K64" s="484"/>
      <c r="L64" s="802"/>
      <c r="M64" s="431"/>
      <c r="P64" s="431"/>
    </row>
    <row r="65" spans="1:16" s="431" customFormat="1" ht="13.2">
      <c r="A65" s="481" t="s">
        <v>1367</v>
      </c>
      <c r="B65" s="717" t="str">
        <f>_xlfn.CONCAT(A65," / ",A66)</f>
        <v>MDTII-12HWFN8 / MDOAG-12HFN8</v>
      </c>
      <c r="C65" s="718" t="s">
        <v>2027</v>
      </c>
      <c r="D65" s="718" t="s">
        <v>2030</v>
      </c>
      <c r="E65" s="482">
        <v>0.120744</v>
      </c>
      <c r="F65" s="483">
        <v>22</v>
      </c>
      <c r="G65" s="489">
        <v>523</v>
      </c>
      <c r="H65" s="790">
        <f>G65+G66</f>
        <v>976</v>
      </c>
      <c r="I65" s="490">
        <f t="shared" si="3"/>
        <v>523</v>
      </c>
      <c r="J65" s="775">
        <f>I65+I66</f>
        <v>976</v>
      </c>
      <c r="K65" s="480"/>
      <c r="L65" s="801">
        <v>69100</v>
      </c>
      <c r="O65" s="568"/>
    </row>
    <row r="66" spans="1:16" s="568" customFormat="1" ht="13.2">
      <c r="A66" s="481" t="s">
        <v>1401</v>
      </c>
      <c r="B66" s="714"/>
      <c r="C66" s="719"/>
      <c r="D66" s="719"/>
      <c r="E66" s="482">
        <v>0.13324175999999999</v>
      </c>
      <c r="F66" s="483">
        <v>25.5</v>
      </c>
      <c r="G66" s="520">
        <v>453</v>
      </c>
      <c r="H66" s="790"/>
      <c r="I66" s="490">
        <f t="shared" si="3"/>
        <v>453</v>
      </c>
      <c r="J66" s="775"/>
      <c r="K66" s="484"/>
      <c r="L66" s="802"/>
      <c r="M66" s="431"/>
      <c r="P66" s="431"/>
    </row>
    <row r="67" spans="1:16" s="431" customFormat="1" ht="13.2">
      <c r="A67" s="481" t="s">
        <v>1368</v>
      </c>
      <c r="B67" s="717" t="str">
        <f>_xlfn.CONCAT(A67," / ",A68)</f>
        <v>MDTII-18HWFN8 / MDOAG-18HFN8</v>
      </c>
      <c r="C67" s="718" t="s">
        <v>2028</v>
      </c>
      <c r="D67" s="718" t="s">
        <v>2031</v>
      </c>
      <c r="E67" s="482">
        <v>0.21721000000000001</v>
      </c>
      <c r="F67" s="483">
        <v>29.6</v>
      </c>
      <c r="G67" s="489">
        <v>607</v>
      </c>
      <c r="H67" s="790">
        <f>G67+G68</f>
        <v>1352</v>
      </c>
      <c r="I67" s="490">
        <f t="shared" si="3"/>
        <v>607</v>
      </c>
      <c r="J67" s="775">
        <f>I67+I68</f>
        <v>1352</v>
      </c>
      <c r="K67" s="480"/>
      <c r="L67" s="801">
        <v>93200</v>
      </c>
      <c r="O67" s="568"/>
    </row>
    <row r="68" spans="1:16" s="568" customFormat="1" ht="13.8" thickBot="1">
      <c r="A68" s="608" t="s">
        <v>1402</v>
      </c>
      <c r="B68" s="714"/>
      <c r="C68" s="805"/>
      <c r="D68" s="805"/>
      <c r="E68" s="482">
        <v>0.20820825000000001</v>
      </c>
      <c r="F68" s="483">
        <v>36.1</v>
      </c>
      <c r="G68" s="520">
        <v>745</v>
      </c>
      <c r="H68" s="790"/>
      <c r="I68" s="490">
        <f t="shared" si="3"/>
        <v>745</v>
      </c>
      <c r="J68" s="775"/>
      <c r="K68" s="484"/>
      <c r="L68" s="806"/>
      <c r="M68" s="431"/>
      <c r="P68" s="431"/>
    </row>
    <row r="69" spans="1:16" s="450" customFormat="1" ht="21" thickBot="1">
      <c r="A69" s="465" t="s">
        <v>2021</v>
      </c>
      <c r="B69" s="466"/>
      <c r="C69" s="466"/>
      <c r="D69" s="466"/>
      <c r="E69" s="466"/>
      <c r="F69" s="466"/>
      <c r="G69" s="466"/>
      <c r="H69" s="466"/>
      <c r="I69" s="466"/>
      <c r="J69" s="466"/>
      <c r="K69" s="466"/>
      <c r="L69" s="467"/>
    </row>
    <row r="70" spans="1:16" s="568" customFormat="1" ht="73.5" customHeight="1">
      <c r="A70" s="468" t="s">
        <v>2034</v>
      </c>
      <c r="B70" s="469" t="s">
        <v>2046</v>
      </c>
      <c r="C70" s="722" t="s">
        <v>2047</v>
      </c>
      <c r="D70" s="722"/>
      <c r="E70" s="722"/>
      <c r="F70" s="798"/>
      <c r="G70" s="470"/>
      <c r="H70" s="471"/>
      <c r="I70" s="471"/>
      <c r="J70" s="472"/>
      <c r="K70" s="493" t="s">
        <v>1810</v>
      </c>
      <c r="L70" s="494"/>
      <c r="M70" s="431"/>
    </row>
    <row r="71" spans="1:16" s="568" customFormat="1" ht="13.2">
      <c r="A71" s="566" t="s">
        <v>1448</v>
      </c>
      <c r="B71" s="717" t="str">
        <f t="shared" ref="B71:B79" si="4">_xlfn.CONCAT(A71," / ",A72)</f>
        <v>MDUE-18HRFN8 / MDOU-18HFN8</v>
      </c>
      <c r="C71" s="715" t="s">
        <v>826</v>
      </c>
      <c r="D71" s="715" t="s">
        <v>825</v>
      </c>
      <c r="E71" s="482">
        <v>0.27490304999999998</v>
      </c>
      <c r="F71" s="483">
        <v>33.299999999999997</v>
      </c>
      <c r="G71" s="554">
        <v>565</v>
      </c>
      <c r="H71" s="790">
        <f>G71+G72</f>
        <v>1598</v>
      </c>
      <c r="I71" s="490">
        <f t="shared" si="0"/>
        <v>565</v>
      </c>
      <c r="J71" s="775">
        <f>I71+I72</f>
        <v>1598</v>
      </c>
      <c r="K71" s="480"/>
      <c r="L71" s="788">
        <v>125400</v>
      </c>
      <c r="M71" s="431"/>
      <c r="P71" s="431"/>
    </row>
    <row r="72" spans="1:16" s="568" customFormat="1" ht="13.2">
      <c r="A72" s="571" t="s">
        <v>1454</v>
      </c>
      <c r="B72" s="714"/>
      <c r="C72" s="715"/>
      <c r="D72" s="715"/>
      <c r="E72" s="482">
        <v>0.20820825000000001</v>
      </c>
      <c r="F72" s="483">
        <v>35.200000000000003</v>
      </c>
      <c r="G72" s="554">
        <v>1033</v>
      </c>
      <c r="H72" s="790"/>
      <c r="I72" s="490">
        <f t="shared" si="0"/>
        <v>1033</v>
      </c>
      <c r="J72" s="775"/>
      <c r="K72" s="484"/>
      <c r="L72" s="789"/>
      <c r="M72" s="431"/>
      <c r="P72" s="431"/>
    </row>
    <row r="73" spans="1:16" s="568" customFormat="1" ht="13.2">
      <c r="A73" s="566" t="s">
        <v>1449</v>
      </c>
      <c r="B73" s="717" t="str">
        <f t="shared" si="4"/>
        <v>MDUE-24HRFN8 / MDOU-24HFN8</v>
      </c>
      <c r="C73" s="715" t="s">
        <v>824</v>
      </c>
      <c r="D73" s="715" t="s">
        <v>823</v>
      </c>
      <c r="E73" s="482">
        <v>0.27490304999999998</v>
      </c>
      <c r="F73" s="483">
        <v>33.1</v>
      </c>
      <c r="G73" s="554">
        <v>716</v>
      </c>
      <c r="H73" s="790">
        <f>G73+G74</f>
        <v>2050</v>
      </c>
      <c r="I73" s="490">
        <f t="shared" si="0"/>
        <v>716</v>
      </c>
      <c r="J73" s="775">
        <f>I73+I74</f>
        <v>2050</v>
      </c>
      <c r="K73" s="480"/>
      <c r="L73" s="788">
        <v>160800</v>
      </c>
      <c r="M73" s="431"/>
    </row>
    <row r="74" spans="1:16" s="568" customFormat="1" ht="13.2">
      <c r="A74" s="571" t="s">
        <v>1455</v>
      </c>
      <c r="B74" s="714"/>
      <c r="C74" s="715"/>
      <c r="D74" s="715"/>
      <c r="E74" s="482">
        <v>0.29304740000000001</v>
      </c>
      <c r="F74" s="483">
        <v>46.9</v>
      </c>
      <c r="G74" s="554">
        <v>1334</v>
      </c>
      <c r="H74" s="790"/>
      <c r="I74" s="490">
        <f t="shared" si="0"/>
        <v>1334</v>
      </c>
      <c r="J74" s="775"/>
      <c r="K74" s="484"/>
      <c r="L74" s="789"/>
      <c r="M74" s="431"/>
    </row>
    <row r="75" spans="1:16" s="568" customFormat="1" ht="13.2">
      <c r="A75" s="566" t="s">
        <v>1450</v>
      </c>
      <c r="B75" s="717" t="str">
        <f t="shared" si="4"/>
        <v>MDUE-36HRFN8 / MDOU-36HFN8</v>
      </c>
      <c r="C75" s="715" t="s">
        <v>822</v>
      </c>
      <c r="D75" s="715" t="s">
        <v>821</v>
      </c>
      <c r="E75" s="482">
        <v>0.41415524999999997</v>
      </c>
      <c r="F75" s="483">
        <v>48</v>
      </c>
      <c r="G75" s="554">
        <v>1118</v>
      </c>
      <c r="H75" s="790">
        <f>G75+G76</f>
        <v>3264</v>
      </c>
      <c r="I75" s="490">
        <f t="shared" si="0"/>
        <v>1118</v>
      </c>
      <c r="J75" s="775">
        <f>I75+I76</f>
        <v>3264</v>
      </c>
      <c r="K75" s="480"/>
      <c r="L75" s="788">
        <v>256000</v>
      </c>
      <c r="M75" s="431"/>
    </row>
    <row r="76" spans="1:16" s="568" customFormat="1" ht="13.2">
      <c r="A76" s="571" t="s">
        <v>1456</v>
      </c>
      <c r="B76" s="714"/>
      <c r="C76" s="715"/>
      <c r="D76" s="715"/>
      <c r="E76" s="482">
        <v>0.48232500000000006</v>
      </c>
      <c r="F76" s="483">
        <v>85</v>
      </c>
      <c r="G76" s="554">
        <v>2146</v>
      </c>
      <c r="H76" s="790"/>
      <c r="I76" s="490">
        <f t="shared" si="0"/>
        <v>2146</v>
      </c>
      <c r="J76" s="775"/>
      <c r="K76" s="484"/>
      <c r="L76" s="789"/>
      <c r="M76" s="431"/>
    </row>
    <row r="77" spans="1:16" s="568" customFormat="1" ht="13.2">
      <c r="A77" s="566" t="s">
        <v>1451</v>
      </c>
      <c r="B77" s="717" t="str">
        <f t="shared" si="4"/>
        <v>MDUE-48HRFN8 / MDOU-48HFN8</v>
      </c>
      <c r="C77" s="715" t="s">
        <v>820</v>
      </c>
      <c r="D77" s="715" t="s">
        <v>819</v>
      </c>
      <c r="E77" s="482">
        <v>0.41415524999999997</v>
      </c>
      <c r="F77" s="483">
        <v>48.5</v>
      </c>
      <c r="G77" s="554">
        <v>1154</v>
      </c>
      <c r="H77" s="790">
        <f>G77+G78</f>
        <v>3471</v>
      </c>
      <c r="I77" s="490">
        <f t="shared" si="0"/>
        <v>1154</v>
      </c>
      <c r="J77" s="775">
        <f>I77+I78</f>
        <v>3471</v>
      </c>
      <c r="K77" s="480"/>
      <c r="L77" s="788">
        <v>272200</v>
      </c>
      <c r="M77" s="431"/>
    </row>
    <row r="78" spans="1:16" s="568" customFormat="1" ht="13.2">
      <c r="A78" s="571" t="s">
        <v>1457</v>
      </c>
      <c r="B78" s="714"/>
      <c r="C78" s="715"/>
      <c r="D78" s="715"/>
      <c r="E78" s="482">
        <v>0.80219700000000005</v>
      </c>
      <c r="F78" s="483">
        <v>118.3</v>
      </c>
      <c r="G78" s="554">
        <v>2317</v>
      </c>
      <c r="H78" s="790"/>
      <c r="I78" s="490">
        <f t="shared" si="0"/>
        <v>2317</v>
      </c>
      <c r="J78" s="775"/>
      <c r="K78" s="484"/>
      <c r="L78" s="789"/>
      <c r="M78" s="431"/>
    </row>
    <row r="79" spans="1:16" s="568" customFormat="1" ht="13.2">
      <c r="A79" s="566" t="s">
        <v>1452</v>
      </c>
      <c r="B79" s="717" t="str">
        <f t="shared" si="4"/>
        <v>MDUE-60HRFN8 / MDOU-60HFN8</v>
      </c>
      <c r="C79" s="715" t="s">
        <v>818</v>
      </c>
      <c r="D79" s="715" t="s">
        <v>817</v>
      </c>
      <c r="E79" s="482">
        <v>0.41415524999999997</v>
      </c>
      <c r="F79" s="483">
        <v>49.2</v>
      </c>
      <c r="G79" s="554">
        <v>1376</v>
      </c>
      <c r="H79" s="790">
        <f>G79+G80</f>
        <v>4379</v>
      </c>
      <c r="I79" s="490">
        <f t="shared" si="0"/>
        <v>1376</v>
      </c>
      <c r="J79" s="775">
        <f>I79+I80</f>
        <v>4379</v>
      </c>
      <c r="K79" s="480"/>
      <c r="L79" s="788">
        <v>343600</v>
      </c>
      <c r="M79" s="431"/>
    </row>
    <row r="80" spans="1:16" s="568" customFormat="1" ht="13.8" thickBot="1">
      <c r="A80" s="607" t="s">
        <v>1458</v>
      </c>
      <c r="B80" s="714"/>
      <c r="C80" s="715"/>
      <c r="D80" s="715"/>
      <c r="E80" s="482">
        <v>0.80219700000000005</v>
      </c>
      <c r="F80" s="483">
        <v>121.2</v>
      </c>
      <c r="G80" s="554">
        <v>3003</v>
      </c>
      <c r="H80" s="790"/>
      <c r="I80" s="490">
        <f t="shared" si="0"/>
        <v>3003</v>
      </c>
      <c r="J80" s="775"/>
      <c r="K80" s="484"/>
      <c r="L80" s="789"/>
      <c r="M80" s="431"/>
    </row>
    <row r="81" spans="1:12" s="450" customFormat="1" ht="21" thickBot="1">
      <c r="A81" s="462" t="s">
        <v>1806</v>
      </c>
      <c r="B81" s="463"/>
      <c r="C81" s="463"/>
      <c r="D81" s="463"/>
      <c r="E81" s="463"/>
      <c r="F81" s="463"/>
      <c r="G81" s="463"/>
      <c r="H81" s="463"/>
      <c r="I81" s="463"/>
      <c r="J81" s="463"/>
      <c r="K81" s="463"/>
      <c r="L81" s="464"/>
    </row>
    <row r="82" spans="1:12" s="450" customFormat="1" ht="21" thickBot="1">
      <c r="A82" s="465" t="s">
        <v>744</v>
      </c>
      <c r="B82" s="466"/>
      <c r="C82" s="466"/>
      <c r="D82" s="466"/>
      <c r="E82" s="466"/>
      <c r="F82" s="466"/>
      <c r="G82" s="466"/>
      <c r="H82" s="466"/>
      <c r="I82" s="466"/>
      <c r="J82" s="466"/>
      <c r="K82" s="466"/>
      <c r="L82" s="467"/>
    </row>
    <row r="83" spans="1:12" s="431" customFormat="1" ht="39.75" customHeight="1">
      <c r="A83" s="725" t="s">
        <v>1465</v>
      </c>
      <c r="B83" s="726"/>
      <c r="C83" s="786" t="s">
        <v>2022</v>
      </c>
      <c r="D83" s="786"/>
      <c r="E83" s="786"/>
      <c r="F83" s="786"/>
      <c r="G83" s="554">
        <v>90</v>
      </c>
      <c r="H83" s="609" t="s">
        <v>78</v>
      </c>
      <c r="I83" s="490">
        <f>G83*(1-$B$2)</f>
        <v>90</v>
      </c>
      <c r="J83" s="522">
        <f>I83</f>
        <v>90</v>
      </c>
      <c r="K83" s="504"/>
      <c r="L83" s="547">
        <v>5900</v>
      </c>
    </row>
    <row r="84" spans="1:12" s="431" customFormat="1" ht="28.5" customHeight="1" thickBot="1">
      <c r="A84" s="725" t="s">
        <v>760</v>
      </c>
      <c r="B84" s="726"/>
      <c r="C84" s="786" t="s">
        <v>2023</v>
      </c>
      <c r="D84" s="786"/>
      <c r="E84" s="786"/>
      <c r="F84" s="786"/>
      <c r="G84" s="554">
        <v>51</v>
      </c>
      <c r="H84" s="609" t="s">
        <v>78</v>
      </c>
      <c r="I84" s="490">
        <f>G84*(1-$B$2)</f>
        <v>51</v>
      </c>
      <c r="J84" s="522">
        <f>I84</f>
        <v>51</v>
      </c>
      <c r="K84" s="504"/>
      <c r="L84" s="547">
        <v>3700</v>
      </c>
    </row>
    <row r="85" spans="1:12" s="450" customFormat="1" ht="21" thickBot="1">
      <c r="A85" s="465" t="s">
        <v>746</v>
      </c>
      <c r="B85" s="466"/>
      <c r="C85" s="466"/>
      <c r="D85" s="466"/>
      <c r="E85" s="466"/>
      <c r="F85" s="466"/>
      <c r="G85" s="466"/>
      <c r="H85" s="466"/>
      <c r="I85" s="466"/>
      <c r="J85" s="466"/>
      <c r="K85" s="466"/>
      <c r="L85" s="467"/>
    </row>
    <row r="86" spans="1:12" s="450" customFormat="1" ht="14.25" customHeight="1">
      <c r="A86" s="725" t="s">
        <v>2121</v>
      </c>
      <c r="B86" s="726"/>
      <c r="C86" s="786" t="s">
        <v>134</v>
      </c>
      <c r="D86" s="786"/>
      <c r="E86" s="786"/>
      <c r="F86" s="786"/>
      <c r="G86" s="554">
        <v>90</v>
      </c>
      <c r="H86" s="577" t="s">
        <v>78</v>
      </c>
      <c r="I86" s="490">
        <f>G86*(1-$B$2)</f>
        <v>90</v>
      </c>
      <c r="J86" s="522">
        <f>I86</f>
        <v>90</v>
      </c>
      <c r="K86" s="578"/>
      <c r="L86" s="547">
        <v>6200</v>
      </c>
    </row>
    <row r="87" spans="1:12" s="431" customFormat="1" ht="13.2">
      <c r="A87" s="725" t="s">
        <v>1613</v>
      </c>
      <c r="B87" s="726"/>
      <c r="C87" s="786" t="s">
        <v>1615</v>
      </c>
      <c r="D87" s="786"/>
      <c r="E87" s="786"/>
      <c r="F87" s="786"/>
      <c r="G87" s="554">
        <v>120</v>
      </c>
      <c r="H87" s="609" t="s">
        <v>78</v>
      </c>
      <c r="I87" s="490">
        <f t="shared" si="0"/>
        <v>120</v>
      </c>
      <c r="J87" s="522">
        <f>I87</f>
        <v>120</v>
      </c>
      <c r="K87" s="504"/>
      <c r="L87" s="507">
        <v>9000</v>
      </c>
    </row>
    <row r="88" spans="1:12" s="431" customFormat="1" ht="13.8" thickBot="1">
      <c r="A88" s="743" t="s">
        <v>1614</v>
      </c>
      <c r="B88" s="744"/>
      <c r="C88" s="799" t="s">
        <v>1616</v>
      </c>
      <c r="D88" s="799"/>
      <c r="E88" s="799"/>
      <c r="F88" s="799"/>
      <c r="G88" s="561">
        <v>280</v>
      </c>
      <c r="H88" s="610" t="s">
        <v>78</v>
      </c>
      <c r="I88" s="611">
        <f t="shared" si="0"/>
        <v>280</v>
      </c>
      <c r="J88" s="583">
        <f>I88</f>
        <v>280</v>
      </c>
      <c r="K88" s="511"/>
      <c r="L88" s="512">
        <v>20900</v>
      </c>
    </row>
    <row r="89" spans="1:12">
      <c r="A89" s="513"/>
      <c r="B89" s="612"/>
    </row>
  </sheetData>
  <mergeCells count="176">
    <mergeCell ref="C86:F86"/>
    <mergeCell ref="A86:B86"/>
    <mergeCell ref="C84:F84"/>
    <mergeCell ref="B21:B23"/>
    <mergeCell ref="C21:C23"/>
    <mergeCell ref="D21:D23"/>
    <mergeCell ref="H21:H23"/>
    <mergeCell ref="J21:J23"/>
    <mergeCell ref="B24:B26"/>
    <mergeCell ref="C24:C26"/>
    <mergeCell ref="D24:D26"/>
    <mergeCell ref="H24:H26"/>
    <mergeCell ref="J24:J26"/>
    <mergeCell ref="B63:B64"/>
    <mergeCell ref="H67:H68"/>
    <mergeCell ref="J67:J68"/>
    <mergeCell ref="C63:C64"/>
    <mergeCell ref="D63:D64"/>
    <mergeCell ref="H63:H64"/>
    <mergeCell ref="J63:J64"/>
    <mergeCell ref="B65:B66"/>
    <mergeCell ref="C65:C66"/>
    <mergeCell ref="D65:D66"/>
    <mergeCell ref="H65:H66"/>
    <mergeCell ref="L79:L80"/>
    <mergeCell ref="L71:L72"/>
    <mergeCell ref="H73:H74"/>
    <mergeCell ref="J73:J74"/>
    <mergeCell ref="L73:L74"/>
    <mergeCell ref="H79:H80"/>
    <mergeCell ref="J79:J80"/>
    <mergeCell ref="C75:C76"/>
    <mergeCell ref="D75:D76"/>
    <mergeCell ref="C77:C78"/>
    <mergeCell ref="D77:D78"/>
    <mergeCell ref="L75:L76"/>
    <mergeCell ref="L77:L78"/>
    <mergeCell ref="H71:H72"/>
    <mergeCell ref="J71:J72"/>
    <mergeCell ref="H77:H78"/>
    <mergeCell ref="J77:J78"/>
    <mergeCell ref="C73:C74"/>
    <mergeCell ref="D73:D74"/>
    <mergeCell ref="H75:H76"/>
    <mergeCell ref="J75:J76"/>
    <mergeCell ref="C71:C72"/>
    <mergeCell ref="D71:D72"/>
    <mergeCell ref="J1:K1"/>
    <mergeCell ref="A6:B6"/>
    <mergeCell ref="C6:D6"/>
    <mergeCell ref="E6:E7"/>
    <mergeCell ref="F6:F7"/>
    <mergeCell ref="G6:H6"/>
    <mergeCell ref="I6:J6"/>
    <mergeCell ref="K6:K7"/>
    <mergeCell ref="L6:L7"/>
    <mergeCell ref="B67:B68"/>
    <mergeCell ref="D67:D68"/>
    <mergeCell ref="L67:L68"/>
    <mergeCell ref="J49:J50"/>
    <mergeCell ref="H38:H40"/>
    <mergeCell ref="J38:J40"/>
    <mergeCell ref="L38:L40"/>
    <mergeCell ref="D29:D30"/>
    <mergeCell ref="C35:C37"/>
    <mergeCell ref="C59:C60"/>
    <mergeCell ref="B49:B50"/>
    <mergeCell ref="B51:B52"/>
    <mergeCell ref="B53:B54"/>
    <mergeCell ref="C53:C54"/>
    <mergeCell ref="C55:C56"/>
    <mergeCell ref="D44:D46"/>
    <mergeCell ref="C44:C46"/>
    <mergeCell ref="J65:J66"/>
    <mergeCell ref="C67:C68"/>
    <mergeCell ref="L57:L58"/>
    <mergeCell ref="H51:H52"/>
    <mergeCell ref="H59:H60"/>
    <mergeCell ref="J59:J60"/>
    <mergeCell ref="L59:L60"/>
    <mergeCell ref="J51:J52"/>
    <mergeCell ref="L51:L52"/>
    <mergeCell ref="L53:L54"/>
    <mergeCell ref="J55:J56"/>
    <mergeCell ref="L55:L56"/>
    <mergeCell ref="H53:H54"/>
    <mergeCell ref="J53:J54"/>
    <mergeCell ref="H57:H58"/>
    <mergeCell ref="J57:J58"/>
    <mergeCell ref="D59:D60"/>
    <mergeCell ref="D53:D54"/>
    <mergeCell ref="D55:D56"/>
    <mergeCell ref="L63:L64"/>
    <mergeCell ref="L65:L66"/>
    <mergeCell ref="H13:H15"/>
    <mergeCell ref="J13:J15"/>
    <mergeCell ref="L13:L15"/>
    <mergeCell ref="H44:H46"/>
    <mergeCell ref="J44:J46"/>
    <mergeCell ref="L44:L46"/>
    <mergeCell ref="L21:L23"/>
    <mergeCell ref="L24:L26"/>
    <mergeCell ref="L18:L20"/>
    <mergeCell ref="H35:H37"/>
    <mergeCell ref="J35:J37"/>
    <mergeCell ref="L35:L37"/>
    <mergeCell ref="H41:H43"/>
    <mergeCell ref="J41:J43"/>
    <mergeCell ref="H18:H20"/>
    <mergeCell ref="J18:J20"/>
    <mergeCell ref="D41:D43"/>
    <mergeCell ref="L29:L30"/>
    <mergeCell ref="H55:H56"/>
    <mergeCell ref="C83:F83"/>
    <mergeCell ref="C70:F70"/>
    <mergeCell ref="C79:C80"/>
    <mergeCell ref="D79:D80"/>
    <mergeCell ref="L49:L50"/>
    <mergeCell ref="L10:L12"/>
    <mergeCell ref="L41:L43"/>
    <mergeCell ref="H10:H12"/>
    <mergeCell ref="J10:J12"/>
    <mergeCell ref="C10:C12"/>
    <mergeCell ref="C13:C15"/>
    <mergeCell ref="D10:D12"/>
    <mergeCell ref="D13:D15"/>
    <mergeCell ref="D49:D50"/>
    <mergeCell ref="C49:C50"/>
    <mergeCell ref="C31:C32"/>
    <mergeCell ref="D31:D32"/>
    <mergeCell ref="H29:H30"/>
    <mergeCell ref="H31:H32"/>
    <mergeCell ref="J29:J30"/>
    <mergeCell ref="J31:J32"/>
    <mergeCell ref="H49:H50"/>
    <mergeCell ref="C51:C52"/>
    <mergeCell ref="D51:D52"/>
    <mergeCell ref="D38:D40"/>
    <mergeCell ref="C41:C43"/>
    <mergeCell ref="C29:C30"/>
    <mergeCell ref="B29:B30"/>
    <mergeCell ref="B31:B32"/>
    <mergeCell ref="C34:F34"/>
    <mergeCell ref="B10:B12"/>
    <mergeCell ref="B13:B15"/>
    <mergeCell ref="B35:B37"/>
    <mergeCell ref="B38:B40"/>
    <mergeCell ref="B41:B43"/>
    <mergeCell ref="C38:C40"/>
    <mergeCell ref="B18:B20"/>
    <mergeCell ref="C18:C20"/>
    <mergeCell ref="D18:D20"/>
    <mergeCell ref="L31:L32"/>
    <mergeCell ref="B44:B46"/>
    <mergeCell ref="C28:F28"/>
    <mergeCell ref="C17:F17"/>
    <mergeCell ref="C9:F9"/>
    <mergeCell ref="C48:F48"/>
    <mergeCell ref="C62:F62"/>
    <mergeCell ref="A88:B88"/>
    <mergeCell ref="C88:F88"/>
    <mergeCell ref="A87:B87"/>
    <mergeCell ref="C87:F87"/>
    <mergeCell ref="A84:B84"/>
    <mergeCell ref="B55:B56"/>
    <mergeCell ref="B57:B58"/>
    <mergeCell ref="B59:B60"/>
    <mergeCell ref="B71:B72"/>
    <mergeCell ref="B73:B74"/>
    <mergeCell ref="B75:B76"/>
    <mergeCell ref="B77:B78"/>
    <mergeCell ref="B79:B80"/>
    <mergeCell ref="C57:C58"/>
    <mergeCell ref="D57:D58"/>
    <mergeCell ref="A83:B83"/>
    <mergeCell ref="D35:D37"/>
  </mergeCells>
  <hyperlinks>
    <hyperlink ref="A81:J81" r:id="rId1" display="Системы управления " xr:uid="{C9F48793-8638-4387-B959-C16AF6E9A38B}"/>
    <hyperlink ref="A5" r:id="rId2" display="Полупромышленные сплит-системы on/off" xr:uid="{FB0277AF-D491-43EA-A18D-B4F7E7A4CBB0}"/>
    <hyperlink ref="A8" r:id="rId3" xr:uid="{548FD466-E977-4368-AC5E-DA2B204DB8F0}"/>
    <hyperlink ref="A16" r:id="rId4" display="Комбинаторыне компактные кассетные сплит-системы ERP Full DC INVERTER, R32" xr:uid="{E42AD887-3469-423A-BA8A-DF8AD820D038}"/>
    <hyperlink ref="A33" r:id="rId5" xr:uid="{C123CEC9-E89C-4986-B429-A266BB7A7E98}"/>
    <hyperlink ref="A47" r:id="rId6" xr:uid="{A3A81009-A992-4267-BAF2-3060A5B89522}"/>
    <hyperlink ref="A61" r:id="rId7" xr:uid="{98180C3E-B4D3-4DAC-A2B4-DE16ED9C57D2}"/>
    <hyperlink ref="A69" r:id="rId8" xr:uid="{F592EBD7-FBC0-4E2B-979E-44340AF9A945}"/>
  </hyperlinks>
  <printOptions horizontalCentered="1"/>
  <pageMargins left="0.39370078740157483" right="0.39370078740157483" top="0.59055118110236227" bottom="0.59055118110236227" header="0.31496062992125984" footer="0.31496062992125984"/>
  <pageSetup paperSize="9" scale="58" fitToHeight="0" orientation="portrait" r:id="rId9"/>
  <drawing r:id="rId1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B6F3A2-314F-45C5-B64A-01C70DAC2B70}">
  <sheetPr>
    <tabColor theme="3" tint="0.59999389629810485"/>
  </sheetPr>
  <dimension ref="A1:N66"/>
  <sheetViews>
    <sheetView showGridLines="0" workbookViewId="0">
      <pane xSplit="1" ySplit="7" topLeftCell="B8" activePane="bottomRight" state="frozen"/>
      <selection pane="topRight" activeCell="B1" sqref="B1"/>
      <selection pane="bottomLeft" activeCell="A8" sqref="A8"/>
      <selection pane="bottomRight" activeCell="A3" sqref="A3"/>
    </sheetView>
  </sheetViews>
  <sheetFormatPr defaultColWidth="9.109375" defaultRowHeight="20.399999999999999"/>
  <cols>
    <col min="1" max="1" width="28.109375" style="448" customWidth="1"/>
    <col min="2" max="2" width="37.33203125" style="456" customWidth="1"/>
    <col min="3" max="3" width="28.6640625" style="456" customWidth="1"/>
    <col min="4" max="4" width="15.5546875" style="445" customWidth="1"/>
    <col min="5" max="5" width="16" style="445" customWidth="1"/>
    <col min="6" max="6" width="11.88671875" style="445" customWidth="1"/>
    <col min="7" max="7" width="8.6640625" style="445" customWidth="1"/>
    <col min="8" max="8" width="16.44140625" style="446" customWidth="1"/>
    <col min="9" max="9" width="14.33203125" style="448" customWidth="1"/>
    <col min="10" max="10" width="15.33203125" style="515" customWidth="1"/>
    <col min="11" max="11" width="14.6640625" style="516" customWidth="1"/>
    <col min="12" max="12" width="19.109375" style="450" customWidth="1"/>
    <col min="13" max="13" width="14.44140625" style="450" bestFit="1" customWidth="1"/>
    <col min="14" max="14" width="15.44140625" style="450" bestFit="1" customWidth="1"/>
    <col min="15" max="16384" width="9.109375" style="450"/>
  </cols>
  <sheetData>
    <row r="1" spans="1:12" ht="21" thickBot="1">
      <c r="A1" s="443" t="s">
        <v>1344</v>
      </c>
      <c r="B1" s="444">
        <f>'Курсы валют'!D16</f>
        <v>92.591899999999995</v>
      </c>
      <c r="C1" s="615"/>
      <c r="I1" s="616"/>
      <c r="J1" s="616" t="s">
        <v>1813</v>
      </c>
      <c r="K1" s="449">
        <f>SUMPRODUCT(I30:I65,J30:J65)*B1+SUMPRODUCT(I11:I26,J11:J26)</f>
        <v>0</v>
      </c>
    </row>
    <row r="2" spans="1:12" ht="21" thickBot="1">
      <c r="A2" s="443" t="s">
        <v>1812</v>
      </c>
      <c r="B2" s="451">
        <f>ОБЛОЖКА!B18</f>
        <v>0</v>
      </c>
      <c r="C2" s="617"/>
      <c r="I2" s="616"/>
      <c r="J2" s="616" t="s">
        <v>56</v>
      </c>
      <c r="K2" s="449">
        <f>SUMPRODUCT(F11:F65,J11:J65)</f>
        <v>0</v>
      </c>
    </row>
    <row r="3" spans="1:12" ht="21" thickBot="1">
      <c r="A3" s="454"/>
      <c r="B3" s="454"/>
      <c r="C3" s="454"/>
      <c r="D3" s="454"/>
      <c r="E3" s="454"/>
      <c r="F3" s="454"/>
      <c r="G3" s="454"/>
      <c r="H3" s="454"/>
      <c r="I3" s="616"/>
      <c r="J3" s="616" t="s">
        <v>57</v>
      </c>
      <c r="K3" s="449">
        <f>SUMPRODUCT(G11:G65,J11:J65)</f>
        <v>0</v>
      </c>
    </row>
    <row r="4" spans="1:12" ht="0.75" customHeight="1">
      <c r="A4" s="454"/>
      <c r="B4" s="454"/>
      <c r="C4" s="454"/>
      <c r="D4" s="454"/>
      <c r="E4" s="454"/>
      <c r="F4" s="454"/>
      <c r="G4" s="454"/>
      <c r="H4" s="454"/>
      <c r="I4" s="450"/>
      <c r="J4" s="450"/>
      <c r="K4" s="450"/>
    </row>
    <row r="5" spans="1:12" ht="37.200000000000003" thickBot="1">
      <c r="A5" s="618" t="s">
        <v>2124</v>
      </c>
      <c r="C5" s="454"/>
      <c r="D5" s="454"/>
      <c r="E5" s="454"/>
      <c r="F5" s="454"/>
      <c r="G5" s="454"/>
      <c r="H5" s="454"/>
      <c r="I5" s="454"/>
      <c r="J5" s="454"/>
      <c r="K5" s="454"/>
      <c r="L5" s="454"/>
    </row>
    <row r="6" spans="1:12" ht="22.8">
      <c r="A6" s="839" t="s">
        <v>1803</v>
      </c>
      <c r="B6" s="840"/>
      <c r="C6" s="619"/>
      <c r="D6" s="841" t="s">
        <v>262</v>
      </c>
      <c r="E6" s="842"/>
      <c r="F6" s="843" t="s">
        <v>2276</v>
      </c>
      <c r="G6" s="843" t="s">
        <v>1804</v>
      </c>
      <c r="H6" s="620" t="s">
        <v>1345</v>
      </c>
      <c r="I6" s="620" t="s">
        <v>1346</v>
      </c>
      <c r="J6" s="844" t="s">
        <v>58</v>
      </c>
      <c r="K6" s="837" t="s">
        <v>261</v>
      </c>
    </row>
    <row r="7" spans="1:12" ht="21" thickBot="1">
      <c r="A7" s="621" t="s">
        <v>64</v>
      </c>
      <c r="B7" s="458" t="s">
        <v>2048</v>
      </c>
      <c r="C7" s="458" t="s">
        <v>2085</v>
      </c>
      <c r="D7" s="459" t="s">
        <v>67</v>
      </c>
      <c r="E7" s="459" t="s">
        <v>68</v>
      </c>
      <c r="F7" s="762"/>
      <c r="G7" s="762"/>
      <c r="H7" s="458" t="s">
        <v>59</v>
      </c>
      <c r="I7" s="460" t="s">
        <v>59</v>
      </c>
      <c r="J7" s="779"/>
      <c r="K7" s="838"/>
    </row>
    <row r="8" spans="1:12" s="213" customFormat="1" ht="21" thickBot="1">
      <c r="A8" s="622" t="s">
        <v>1805</v>
      </c>
      <c r="B8" s="463"/>
      <c r="C8" s="463"/>
      <c r="D8" s="463"/>
      <c r="E8" s="463"/>
      <c r="F8" s="463"/>
      <c r="G8" s="463"/>
      <c r="H8" s="463"/>
      <c r="I8" s="463"/>
      <c r="J8" s="463"/>
      <c r="K8" s="623"/>
    </row>
    <row r="9" spans="1:12" ht="21" thickBot="1">
      <c r="A9" s="624" t="s">
        <v>1811</v>
      </c>
      <c r="B9" s="466"/>
      <c r="C9" s="466"/>
      <c r="D9" s="466"/>
      <c r="E9" s="466"/>
      <c r="F9" s="466"/>
      <c r="G9" s="466"/>
      <c r="H9" s="466"/>
      <c r="I9" s="466"/>
      <c r="J9" s="466"/>
      <c r="K9" s="625"/>
    </row>
    <row r="10" spans="1:12" s="431" customFormat="1" ht="18" customHeight="1">
      <c r="A10" s="807" t="s">
        <v>2049</v>
      </c>
      <c r="B10" s="722"/>
      <c r="C10" s="722"/>
      <c r="D10" s="722"/>
      <c r="E10" s="722"/>
      <c r="F10" s="720"/>
      <c r="G10" s="721"/>
      <c r="H10" s="470"/>
      <c r="I10" s="471"/>
      <c r="J10" s="473" t="s">
        <v>1810</v>
      </c>
      <c r="K10" s="626"/>
    </row>
    <row r="11" spans="1:12" s="431" customFormat="1" ht="13.2">
      <c r="A11" s="632" t="s">
        <v>2052</v>
      </c>
      <c r="B11" s="825" t="s">
        <v>2051</v>
      </c>
      <c r="C11" s="827" t="s">
        <v>2087</v>
      </c>
      <c r="D11" s="628">
        <v>2.0499999999999998</v>
      </c>
      <c r="E11" s="631">
        <v>2.34</v>
      </c>
      <c r="F11" s="482">
        <v>0.13324175999999999</v>
      </c>
      <c r="G11" s="483">
        <v>25.6</v>
      </c>
      <c r="H11" s="629">
        <v>30560</v>
      </c>
      <c r="I11" s="479">
        <f>H11*(1-$B$2)</f>
        <v>30560</v>
      </c>
      <c r="J11" s="484"/>
      <c r="K11" s="630">
        <v>22000</v>
      </c>
    </row>
    <row r="12" spans="1:12" s="431" customFormat="1" ht="13.2">
      <c r="A12" s="632" t="s">
        <v>2053</v>
      </c>
      <c r="B12" s="829"/>
      <c r="C12" s="830"/>
      <c r="D12" s="628">
        <v>2.64</v>
      </c>
      <c r="E12" s="631">
        <v>2.64</v>
      </c>
      <c r="F12" s="482">
        <v>0.13324175999999999</v>
      </c>
      <c r="G12" s="483">
        <v>26</v>
      </c>
      <c r="H12" s="629">
        <v>31960</v>
      </c>
      <c r="I12" s="479">
        <f>H12*(1-$B$2)</f>
        <v>31960</v>
      </c>
      <c r="J12" s="484"/>
      <c r="K12" s="630">
        <v>23300</v>
      </c>
    </row>
    <row r="13" spans="1:12" s="431" customFormat="1" ht="13.2">
      <c r="A13" s="632" t="s">
        <v>2054</v>
      </c>
      <c r="B13" s="829"/>
      <c r="C13" s="830"/>
      <c r="D13" s="628">
        <v>3.52</v>
      </c>
      <c r="E13" s="631">
        <v>3.52</v>
      </c>
      <c r="F13" s="482">
        <v>0.13324175999999999</v>
      </c>
      <c r="G13" s="483">
        <v>27.7</v>
      </c>
      <c r="H13" s="629">
        <v>36700</v>
      </c>
      <c r="I13" s="479">
        <f>H13*(1-$B$2)</f>
        <v>36700</v>
      </c>
      <c r="J13" s="484"/>
      <c r="K13" s="630">
        <v>26500</v>
      </c>
    </row>
    <row r="14" spans="1:12" s="431" customFormat="1" ht="13.2">
      <c r="A14" s="632" t="s">
        <v>2055</v>
      </c>
      <c r="B14" s="829"/>
      <c r="C14" s="830"/>
      <c r="D14" s="628">
        <v>5.28</v>
      </c>
      <c r="E14" s="631">
        <v>5.57</v>
      </c>
      <c r="F14" s="482">
        <v>0.18234059</v>
      </c>
      <c r="G14" s="483">
        <v>37</v>
      </c>
      <c r="H14" s="629">
        <v>57070</v>
      </c>
      <c r="I14" s="479">
        <f>H14*(1-$B$2)</f>
        <v>57070</v>
      </c>
      <c r="J14" s="484"/>
      <c r="K14" s="630">
        <v>41400</v>
      </c>
    </row>
    <row r="15" spans="1:12" s="431" customFormat="1" ht="13.8" thickBot="1">
      <c r="A15" s="632" t="s">
        <v>2056</v>
      </c>
      <c r="B15" s="826"/>
      <c r="C15" s="828"/>
      <c r="D15" s="628">
        <v>7.03</v>
      </c>
      <c r="E15" s="631">
        <v>7.33</v>
      </c>
      <c r="F15" s="482">
        <v>0.29304740000000001</v>
      </c>
      <c r="G15" s="483">
        <v>50.9</v>
      </c>
      <c r="H15" s="629">
        <v>75030</v>
      </c>
      <c r="I15" s="479">
        <f>H15*(1-$B$2)</f>
        <v>75030</v>
      </c>
      <c r="J15" s="484"/>
      <c r="K15" s="630">
        <v>54500</v>
      </c>
    </row>
    <row r="16" spans="1:12" ht="21" thickBot="1">
      <c r="A16" s="624" t="s">
        <v>1814</v>
      </c>
      <c r="B16" s="466"/>
      <c r="C16" s="466"/>
      <c r="D16" s="466"/>
      <c r="E16" s="466"/>
      <c r="F16" s="466"/>
      <c r="G16" s="466"/>
      <c r="H16" s="466"/>
      <c r="I16" s="466"/>
      <c r="J16" s="466"/>
      <c r="K16" s="625"/>
    </row>
    <row r="17" spans="1:11" s="431" customFormat="1" ht="19.5" customHeight="1">
      <c r="A17" s="807" t="s">
        <v>2049</v>
      </c>
      <c r="B17" s="722"/>
      <c r="C17" s="722"/>
      <c r="D17" s="722"/>
      <c r="E17" s="722"/>
      <c r="F17" s="720"/>
      <c r="G17" s="721"/>
      <c r="H17" s="470"/>
      <c r="I17" s="471"/>
      <c r="J17" s="473" t="s">
        <v>1810</v>
      </c>
      <c r="K17" s="626"/>
    </row>
    <row r="18" spans="1:11" s="431" customFormat="1" ht="13.2">
      <c r="A18" s="632" t="s">
        <v>2062</v>
      </c>
      <c r="B18" s="825" t="s">
        <v>2064</v>
      </c>
      <c r="C18" s="827" t="s">
        <v>2087</v>
      </c>
      <c r="D18" s="518">
        <v>8.2100000000000009</v>
      </c>
      <c r="E18" s="633">
        <v>8.5</v>
      </c>
      <c r="F18" s="482">
        <v>0.48232500000000006</v>
      </c>
      <c r="G18" s="483">
        <v>68.5</v>
      </c>
      <c r="H18" s="629">
        <v>105260</v>
      </c>
      <c r="I18" s="479">
        <f>H18*(1-$B$2)</f>
        <v>105260</v>
      </c>
      <c r="J18" s="484"/>
      <c r="K18" s="630">
        <v>76500</v>
      </c>
    </row>
    <row r="19" spans="1:11" s="431" customFormat="1" ht="13.8" thickBot="1">
      <c r="A19" s="632" t="s">
        <v>2063</v>
      </c>
      <c r="B19" s="826"/>
      <c r="C19" s="828"/>
      <c r="D19" s="518">
        <v>9.9700000000000006</v>
      </c>
      <c r="E19" s="633">
        <v>10.84</v>
      </c>
      <c r="F19" s="482">
        <v>0.48232500000000006</v>
      </c>
      <c r="G19" s="483">
        <v>76.5</v>
      </c>
      <c r="H19" s="629">
        <v>137340</v>
      </c>
      <c r="I19" s="479">
        <f>H19*(1-$B$2)</f>
        <v>137340</v>
      </c>
      <c r="J19" s="484"/>
      <c r="K19" s="630">
        <v>99700</v>
      </c>
    </row>
    <row r="20" spans="1:11" ht="21" thickBot="1">
      <c r="A20" s="624" t="s">
        <v>1809</v>
      </c>
      <c r="B20" s="466"/>
      <c r="C20" s="466"/>
      <c r="D20" s="466"/>
      <c r="E20" s="466"/>
      <c r="F20" s="466"/>
      <c r="G20" s="466"/>
      <c r="H20" s="466"/>
      <c r="I20" s="466"/>
      <c r="J20" s="466"/>
      <c r="K20" s="625"/>
    </row>
    <row r="21" spans="1:11" s="431" customFormat="1" ht="21" customHeight="1">
      <c r="A21" s="807" t="s">
        <v>2049</v>
      </c>
      <c r="B21" s="722"/>
      <c r="C21" s="722"/>
      <c r="D21" s="722"/>
      <c r="E21" s="722"/>
      <c r="F21" s="720"/>
      <c r="G21" s="721"/>
      <c r="H21" s="470"/>
      <c r="I21" s="471"/>
      <c r="J21" s="473" t="s">
        <v>1810</v>
      </c>
      <c r="K21" s="626"/>
    </row>
    <row r="22" spans="1:11" s="431" customFormat="1" ht="13.2">
      <c r="A22" s="627" t="s">
        <v>2057</v>
      </c>
      <c r="B22" s="825" t="s">
        <v>2050</v>
      </c>
      <c r="C22" s="716" t="s">
        <v>2086</v>
      </c>
      <c r="D22" s="628">
        <v>2.29</v>
      </c>
      <c r="E22" s="628">
        <v>2.29</v>
      </c>
      <c r="F22" s="482">
        <v>0.13324175999999999</v>
      </c>
      <c r="G22" s="483">
        <v>26.5</v>
      </c>
      <c r="H22" s="629">
        <v>31830</v>
      </c>
      <c r="I22" s="479">
        <f>H22*(1-$B$2)</f>
        <v>31830</v>
      </c>
      <c r="J22" s="484"/>
      <c r="K22" s="630">
        <v>23000</v>
      </c>
    </row>
    <row r="23" spans="1:11" s="431" customFormat="1" ht="13.2">
      <c r="A23" s="627" t="s">
        <v>2058</v>
      </c>
      <c r="B23" s="829"/>
      <c r="C23" s="835"/>
      <c r="D23" s="628">
        <v>2.64</v>
      </c>
      <c r="E23" s="631">
        <v>2.78</v>
      </c>
      <c r="F23" s="482">
        <v>0.13324175999999999</v>
      </c>
      <c r="G23" s="483">
        <v>26.6</v>
      </c>
      <c r="H23" s="629">
        <v>33330</v>
      </c>
      <c r="I23" s="479">
        <f>H23*(1-$B$2)</f>
        <v>33330</v>
      </c>
      <c r="J23" s="484"/>
      <c r="K23" s="630">
        <v>24200</v>
      </c>
    </row>
    <row r="24" spans="1:11" s="431" customFormat="1" ht="13.2">
      <c r="A24" s="627" t="s">
        <v>2059</v>
      </c>
      <c r="B24" s="829"/>
      <c r="C24" s="835"/>
      <c r="D24" s="628">
        <v>3.52</v>
      </c>
      <c r="E24" s="628">
        <v>3.52</v>
      </c>
      <c r="F24" s="482">
        <v>0.13324175999999999</v>
      </c>
      <c r="G24" s="483">
        <v>28.9</v>
      </c>
      <c r="H24" s="629">
        <v>39830</v>
      </c>
      <c r="I24" s="479">
        <f>H24*(1-$B$2)</f>
        <v>39830</v>
      </c>
      <c r="J24" s="484"/>
      <c r="K24" s="630">
        <v>29000</v>
      </c>
    </row>
    <row r="25" spans="1:11" s="431" customFormat="1" ht="13.2">
      <c r="A25" s="627" t="s">
        <v>2060</v>
      </c>
      <c r="B25" s="829"/>
      <c r="C25" s="835"/>
      <c r="D25" s="628">
        <v>5.28</v>
      </c>
      <c r="E25" s="628">
        <v>5.28</v>
      </c>
      <c r="F25" s="482">
        <v>0.18234059</v>
      </c>
      <c r="G25" s="483">
        <v>37.299999999999997</v>
      </c>
      <c r="H25" s="629">
        <v>59730</v>
      </c>
      <c r="I25" s="479">
        <f>H25*(1-$B$2)</f>
        <v>59730</v>
      </c>
      <c r="J25" s="484"/>
      <c r="K25" s="630">
        <v>43400</v>
      </c>
    </row>
    <row r="26" spans="1:11" s="431" customFormat="1" ht="13.8" thickBot="1">
      <c r="A26" s="627" t="s">
        <v>2061</v>
      </c>
      <c r="B26" s="826"/>
      <c r="C26" s="836"/>
      <c r="D26" s="628">
        <v>7.03</v>
      </c>
      <c r="E26" s="628">
        <v>7.33</v>
      </c>
      <c r="F26" s="482">
        <v>0.29304740000000001</v>
      </c>
      <c r="G26" s="483">
        <v>55.5</v>
      </c>
      <c r="H26" s="629">
        <v>78630</v>
      </c>
      <c r="I26" s="479">
        <f>H26*(1-$B$2)</f>
        <v>78630</v>
      </c>
      <c r="J26" s="484"/>
      <c r="K26" s="630">
        <v>57100</v>
      </c>
    </row>
    <row r="27" spans="1:11" s="213" customFormat="1" ht="21" thickBot="1">
      <c r="A27" s="622" t="s">
        <v>2066</v>
      </c>
      <c r="B27" s="463"/>
      <c r="C27" s="463"/>
      <c r="D27" s="463"/>
      <c r="E27" s="463"/>
      <c r="F27" s="463"/>
      <c r="G27" s="463"/>
      <c r="H27" s="463"/>
      <c r="I27" s="463"/>
      <c r="J27" s="463"/>
      <c r="K27" s="623"/>
    </row>
    <row r="28" spans="1:11" ht="21" thickBot="1">
      <c r="A28" s="624" t="s">
        <v>1817</v>
      </c>
      <c r="B28" s="466"/>
      <c r="C28" s="466"/>
      <c r="D28" s="466"/>
      <c r="E28" s="466"/>
      <c r="F28" s="466"/>
      <c r="G28" s="466"/>
      <c r="H28" s="466"/>
      <c r="I28" s="466"/>
      <c r="J28" s="466"/>
      <c r="K28" s="625"/>
    </row>
    <row r="29" spans="1:11" s="431" customFormat="1" ht="21" customHeight="1">
      <c r="A29" s="807" t="s">
        <v>2065</v>
      </c>
      <c r="B29" s="722"/>
      <c r="C29" s="722"/>
      <c r="D29" s="722"/>
      <c r="E29" s="722"/>
      <c r="F29" s="720"/>
      <c r="G29" s="721"/>
      <c r="H29" s="470"/>
      <c r="I29" s="471"/>
      <c r="J29" s="473" t="s">
        <v>1810</v>
      </c>
      <c r="K29" s="626"/>
    </row>
    <row r="30" spans="1:11" s="431" customFormat="1" ht="13.2">
      <c r="A30" s="632" t="s">
        <v>2070</v>
      </c>
      <c r="B30" s="825" t="s">
        <v>2069</v>
      </c>
      <c r="C30" s="827" t="s">
        <v>2088</v>
      </c>
      <c r="D30" s="634" t="s">
        <v>1565</v>
      </c>
      <c r="E30" s="634" t="s">
        <v>1566</v>
      </c>
      <c r="F30" s="482">
        <v>0.10637325</v>
      </c>
      <c r="G30" s="483">
        <v>19.600000000000001</v>
      </c>
      <c r="H30" s="520">
        <v>339</v>
      </c>
      <c r="I30" s="490">
        <f>H30*(1-$B$2)</f>
        <v>339</v>
      </c>
      <c r="J30" s="484"/>
      <c r="K30" s="630">
        <v>23000</v>
      </c>
    </row>
    <row r="31" spans="1:11" s="431" customFormat="1" ht="13.2">
      <c r="A31" s="632" t="s">
        <v>2071</v>
      </c>
      <c r="B31" s="829"/>
      <c r="C31" s="830"/>
      <c r="D31" s="634" t="s">
        <v>1569</v>
      </c>
      <c r="E31" s="634" t="s">
        <v>1570</v>
      </c>
      <c r="F31" s="482">
        <v>0.10637325</v>
      </c>
      <c r="G31" s="483">
        <v>19.600000000000001</v>
      </c>
      <c r="H31" s="520">
        <v>357</v>
      </c>
      <c r="I31" s="490">
        <f>H31*(1-$B$2)</f>
        <v>357</v>
      </c>
      <c r="J31" s="484"/>
      <c r="K31" s="630">
        <v>24300</v>
      </c>
    </row>
    <row r="32" spans="1:11" s="431" customFormat="1" ht="13.8" thickBot="1">
      <c r="A32" s="632" t="s">
        <v>2072</v>
      </c>
      <c r="B32" s="826"/>
      <c r="C32" s="828"/>
      <c r="D32" s="634" t="s">
        <v>1573</v>
      </c>
      <c r="E32" s="634" t="s">
        <v>1574</v>
      </c>
      <c r="F32" s="482">
        <v>0.13527</v>
      </c>
      <c r="G32" s="483">
        <v>23.2</v>
      </c>
      <c r="H32" s="520">
        <v>424</v>
      </c>
      <c r="I32" s="490">
        <f>H32*(1-$B$2)</f>
        <v>424</v>
      </c>
      <c r="J32" s="484"/>
      <c r="K32" s="630">
        <v>28800</v>
      </c>
    </row>
    <row r="33" spans="1:11" ht="21" thickBot="1">
      <c r="A33" s="624" t="s">
        <v>1819</v>
      </c>
      <c r="B33" s="466"/>
      <c r="C33" s="466"/>
      <c r="D33" s="466"/>
      <c r="E33" s="466"/>
      <c r="F33" s="466"/>
      <c r="G33" s="466"/>
      <c r="H33" s="466"/>
      <c r="I33" s="466"/>
      <c r="J33" s="466"/>
      <c r="K33" s="625"/>
    </row>
    <row r="34" spans="1:11" s="431" customFormat="1" ht="21" customHeight="1">
      <c r="A34" s="807" t="s">
        <v>2065</v>
      </c>
      <c r="B34" s="722"/>
      <c r="C34" s="722"/>
      <c r="D34" s="722"/>
      <c r="E34" s="722"/>
      <c r="F34" s="720"/>
      <c r="G34" s="721"/>
      <c r="H34" s="470"/>
      <c r="I34" s="471"/>
      <c r="J34" s="473" t="s">
        <v>1820</v>
      </c>
      <c r="K34" s="626"/>
    </row>
    <row r="35" spans="1:11" s="431" customFormat="1" ht="12.75" customHeight="1">
      <c r="A35" s="635" t="s">
        <v>2075</v>
      </c>
      <c r="B35" s="636" t="s">
        <v>2096</v>
      </c>
      <c r="C35" s="637" t="s">
        <v>2089</v>
      </c>
      <c r="D35" s="518" t="s">
        <v>1142</v>
      </c>
      <c r="E35" s="633" t="s">
        <v>1143</v>
      </c>
      <c r="F35" s="482">
        <v>0.13324175999999999</v>
      </c>
      <c r="G35" s="483">
        <v>21.2</v>
      </c>
      <c r="H35" s="520">
        <v>415</v>
      </c>
      <c r="I35" s="490">
        <f>H35*(1-$B$2)</f>
        <v>415</v>
      </c>
      <c r="J35" s="484"/>
      <c r="K35" s="630">
        <v>28200</v>
      </c>
    </row>
    <row r="36" spans="1:11" s="431" customFormat="1" ht="12.75" customHeight="1">
      <c r="A36" s="635" t="s">
        <v>2073</v>
      </c>
      <c r="B36" s="638" t="s">
        <v>2068</v>
      </c>
      <c r="C36" s="639" t="s">
        <v>2090</v>
      </c>
      <c r="D36" s="518" t="s">
        <v>1144</v>
      </c>
      <c r="E36" s="633" t="s">
        <v>1145</v>
      </c>
      <c r="F36" s="482">
        <v>0.13324175999999999</v>
      </c>
      <c r="G36" s="483">
        <v>21.2</v>
      </c>
      <c r="H36" s="520">
        <v>425</v>
      </c>
      <c r="I36" s="490">
        <f>H36*(1-$B$2)</f>
        <v>425</v>
      </c>
      <c r="J36" s="484"/>
      <c r="K36" s="630">
        <v>29100</v>
      </c>
    </row>
    <row r="37" spans="1:11" s="431" customFormat="1" ht="12.75" customHeight="1" thickBot="1">
      <c r="A37" s="635" t="s">
        <v>2074</v>
      </c>
      <c r="B37" s="640" t="s">
        <v>2067</v>
      </c>
      <c r="C37" s="639" t="s">
        <v>2091</v>
      </c>
      <c r="D37" s="518" t="s">
        <v>1146</v>
      </c>
      <c r="E37" s="633" t="s">
        <v>1147</v>
      </c>
      <c r="F37" s="482">
        <v>0.13324175999999999</v>
      </c>
      <c r="G37" s="483">
        <v>23.2</v>
      </c>
      <c r="H37" s="520">
        <v>510</v>
      </c>
      <c r="I37" s="490">
        <f>H37*(1-$B$2)</f>
        <v>510</v>
      </c>
      <c r="J37" s="484"/>
      <c r="K37" s="630">
        <v>29900</v>
      </c>
    </row>
    <row r="38" spans="1:11" ht="21" thickBot="1">
      <c r="A38" s="624" t="s">
        <v>2094</v>
      </c>
      <c r="B38" s="466"/>
      <c r="C38" s="466"/>
      <c r="D38" s="466"/>
      <c r="E38" s="466"/>
      <c r="F38" s="466"/>
      <c r="G38" s="466"/>
      <c r="H38" s="466"/>
      <c r="I38" s="466"/>
      <c r="J38" s="466"/>
      <c r="K38" s="625"/>
    </row>
    <row r="39" spans="1:11" s="431" customFormat="1" ht="21" customHeight="1">
      <c r="A39" s="807" t="s">
        <v>2065</v>
      </c>
      <c r="B39" s="722"/>
      <c r="C39" s="722"/>
      <c r="D39" s="722"/>
      <c r="E39" s="722"/>
      <c r="F39" s="720"/>
      <c r="G39" s="721"/>
      <c r="H39" s="470"/>
      <c r="I39" s="471"/>
      <c r="J39" s="473" t="s">
        <v>1820</v>
      </c>
      <c r="K39" s="626"/>
    </row>
    <row r="40" spans="1:11" s="431" customFormat="1" ht="26.25" customHeight="1">
      <c r="A40" s="641" t="s">
        <v>2076</v>
      </c>
      <c r="B40" s="642" t="s">
        <v>2080</v>
      </c>
      <c r="C40" s="643" t="s">
        <v>2092</v>
      </c>
      <c r="D40" s="644" t="s">
        <v>814</v>
      </c>
      <c r="E40" s="645" t="s">
        <v>765</v>
      </c>
      <c r="F40" s="482">
        <v>0.13324175999999999</v>
      </c>
      <c r="G40" s="483">
        <v>25.4</v>
      </c>
      <c r="H40" s="520">
        <v>453</v>
      </c>
      <c r="I40" s="490">
        <f>H40*(1-$B$2)</f>
        <v>453</v>
      </c>
      <c r="J40" s="484"/>
      <c r="K40" s="630">
        <v>30800</v>
      </c>
    </row>
    <row r="41" spans="1:11" s="431" customFormat="1" ht="24.75" customHeight="1">
      <c r="A41" s="641" t="s">
        <v>2077</v>
      </c>
      <c r="B41" s="638" t="s">
        <v>2081</v>
      </c>
      <c r="C41" s="639" t="s">
        <v>2089</v>
      </c>
      <c r="D41" s="644" t="s">
        <v>762</v>
      </c>
      <c r="E41" s="645" t="s">
        <v>766</v>
      </c>
      <c r="F41" s="482">
        <v>0.13324175999999999</v>
      </c>
      <c r="G41" s="483">
        <v>25.5</v>
      </c>
      <c r="H41" s="520">
        <v>497</v>
      </c>
      <c r="I41" s="490">
        <f>H41*(1-$B$2)</f>
        <v>497</v>
      </c>
      <c r="J41" s="484"/>
      <c r="K41" s="630">
        <v>33700</v>
      </c>
    </row>
    <row r="42" spans="1:11" s="431" customFormat="1" ht="24.75" customHeight="1">
      <c r="A42" s="641" t="s">
        <v>2078</v>
      </c>
      <c r="B42" s="638" t="s">
        <v>2082</v>
      </c>
      <c r="C42" s="639" t="s">
        <v>2090</v>
      </c>
      <c r="D42" s="644" t="s">
        <v>763</v>
      </c>
      <c r="E42" s="645" t="s">
        <v>767</v>
      </c>
      <c r="F42" s="482">
        <v>0.20820825000000001</v>
      </c>
      <c r="G42" s="483">
        <v>36.1</v>
      </c>
      <c r="H42" s="520">
        <v>789</v>
      </c>
      <c r="I42" s="646">
        <f>H42*(1-$B$2)</f>
        <v>789</v>
      </c>
      <c r="J42" s="647"/>
      <c r="K42" s="630">
        <v>51400</v>
      </c>
    </row>
    <row r="43" spans="1:11" s="431" customFormat="1" ht="16.5" customHeight="1">
      <c r="A43" s="816" t="s">
        <v>2079</v>
      </c>
      <c r="B43" s="638" t="s">
        <v>2083</v>
      </c>
      <c r="C43" s="639" t="s">
        <v>2091</v>
      </c>
      <c r="D43" s="741" t="s">
        <v>764</v>
      </c>
      <c r="E43" s="742" t="s">
        <v>768</v>
      </c>
      <c r="F43" s="812">
        <v>0.29304740000000001</v>
      </c>
      <c r="G43" s="814">
        <v>47</v>
      </c>
      <c r="H43" s="831">
        <v>1005</v>
      </c>
      <c r="I43" s="821">
        <f>H43*(1-$B$2)</f>
        <v>1005</v>
      </c>
      <c r="J43" s="823"/>
      <c r="K43" s="819">
        <v>23000</v>
      </c>
    </row>
    <row r="44" spans="1:11" s="431" customFormat="1" ht="16.5" customHeight="1" thickBot="1">
      <c r="A44" s="817"/>
      <c r="B44" s="648" t="s">
        <v>2084</v>
      </c>
      <c r="C44" s="649" t="s">
        <v>2093</v>
      </c>
      <c r="D44" s="818"/>
      <c r="E44" s="833"/>
      <c r="F44" s="813"/>
      <c r="G44" s="815"/>
      <c r="H44" s="832"/>
      <c r="I44" s="822"/>
      <c r="J44" s="824"/>
      <c r="K44" s="820"/>
    </row>
    <row r="45" spans="1:11" s="213" customFormat="1" ht="21" thickBot="1">
      <c r="A45" s="622" t="s">
        <v>2095</v>
      </c>
      <c r="B45" s="463"/>
      <c r="C45" s="463"/>
      <c r="D45" s="463"/>
      <c r="E45" s="463"/>
      <c r="F45" s="463"/>
      <c r="G45" s="463"/>
      <c r="H45" s="463"/>
      <c r="I45" s="463"/>
      <c r="J45" s="463"/>
      <c r="K45" s="623"/>
    </row>
    <row r="46" spans="1:11" ht="21" thickBot="1">
      <c r="A46" s="624" t="s">
        <v>1996</v>
      </c>
      <c r="B46" s="466"/>
      <c r="C46" s="466"/>
      <c r="D46" s="466"/>
      <c r="E46" s="466"/>
      <c r="F46" s="466"/>
      <c r="G46" s="466"/>
      <c r="H46" s="466"/>
      <c r="I46" s="466"/>
      <c r="J46" s="466"/>
      <c r="K46" s="625"/>
    </row>
    <row r="47" spans="1:11" s="431" customFormat="1" ht="21" customHeight="1">
      <c r="A47" s="807" t="s">
        <v>2049</v>
      </c>
      <c r="B47" s="722"/>
      <c r="C47" s="722"/>
      <c r="D47" s="722"/>
      <c r="E47" s="722"/>
      <c r="F47" s="720"/>
      <c r="G47" s="721"/>
      <c r="H47" s="650"/>
      <c r="I47" s="471"/>
      <c r="J47" s="473" t="s">
        <v>1810</v>
      </c>
      <c r="K47" s="626"/>
    </row>
    <row r="48" spans="1:11" s="431" customFormat="1" ht="12.75" customHeight="1">
      <c r="A48" s="710" t="s">
        <v>2097</v>
      </c>
      <c r="B48" s="651"/>
      <c r="C48" s="809" t="s">
        <v>2132</v>
      </c>
      <c r="D48" s="652">
        <v>3.52</v>
      </c>
      <c r="E48" s="653">
        <v>3.81</v>
      </c>
      <c r="F48" s="654">
        <v>0.20820825000000001</v>
      </c>
      <c r="G48" s="655">
        <v>34.9</v>
      </c>
      <c r="H48" s="656">
        <v>675</v>
      </c>
      <c r="I48" s="657">
        <f>H48*(1-$B$2)</f>
        <v>675</v>
      </c>
      <c r="J48" s="658"/>
      <c r="K48" s="659">
        <v>51400</v>
      </c>
    </row>
    <row r="49" spans="1:14" s="431" customFormat="1" ht="12.75" customHeight="1">
      <c r="A49" s="710" t="s">
        <v>2098</v>
      </c>
      <c r="B49" s="660"/>
      <c r="C49" s="810"/>
      <c r="D49" s="652">
        <v>5.28</v>
      </c>
      <c r="E49" s="653">
        <v>5.57</v>
      </c>
      <c r="F49" s="654">
        <v>0.20820825000000001</v>
      </c>
      <c r="G49" s="655">
        <v>40.4</v>
      </c>
      <c r="H49" s="656">
        <v>716</v>
      </c>
      <c r="I49" s="657">
        <f>H49*(1-$B$2)</f>
        <v>716</v>
      </c>
      <c r="J49" s="658"/>
      <c r="K49" s="659">
        <v>54600</v>
      </c>
    </row>
    <row r="50" spans="1:14" s="431" customFormat="1" ht="12.75" customHeight="1">
      <c r="A50" s="710" t="s">
        <v>2099</v>
      </c>
      <c r="B50" s="660" t="s">
        <v>2111</v>
      </c>
      <c r="C50" s="810"/>
      <c r="D50" s="652">
        <v>7.03</v>
      </c>
      <c r="E50" s="653">
        <v>7.62</v>
      </c>
      <c r="F50" s="654">
        <v>0.29304740000000001</v>
      </c>
      <c r="G50" s="661">
        <v>55.9</v>
      </c>
      <c r="H50" s="656">
        <v>911</v>
      </c>
      <c r="I50" s="662">
        <f>H50*(1-$B$2)</f>
        <v>911</v>
      </c>
      <c r="J50" s="658"/>
      <c r="K50" s="659">
        <v>69300</v>
      </c>
    </row>
    <row r="51" spans="1:14" s="431" customFormat="1" ht="13.2">
      <c r="A51" s="711" t="s">
        <v>2285</v>
      </c>
      <c r="B51" s="660" t="s">
        <v>2112</v>
      </c>
      <c r="C51" s="810"/>
      <c r="D51" s="663">
        <v>3.52</v>
      </c>
      <c r="E51" s="663">
        <v>3.81</v>
      </c>
      <c r="F51" s="664">
        <v>0.20820825000000001</v>
      </c>
      <c r="G51" s="663">
        <v>34.9</v>
      </c>
      <c r="H51" s="665">
        <v>695</v>
      </c>
      <c r="I51" s="666">
        <f>H51*(1-$B$2)</f>
        <v>695</v>
      </c>
      <c r="J51" s="667"/>
      <c r="K51" s="668">
        <v>52900</v>
      </c>
      <c r="L51" s="834" t="s">
        <v>2173</v>
      </c>
    </row>
    <row r="52" spans="1:14" s="431" customFormat="1" ht="13.2">
      <c r="A52" s="712" t="s">
        <v>2286</v>
      </c>
      <c r="B52" s="660" t="s">
        <v>2131</v>
      </c>
      <c r="C52" s="810"/>
      <c r="D52" s="528">
        <v>5.28</v>
      </c>
      <c r="E52" s="528">
        <v>5.57</v>
      </c>
      <c r="F52" s="482">
        <v>0.20820825000000001</v>
      </c>
      <c r="G52" s="528">
        <v>40.4</v>
      </c>
      <c r="H52" s="520">
        <v>736</v>
      </c>
      <c r="I52" s="490">
        <f t="shared" ref="I52:I57" si="0">H52*(1-$B$2)</f>
        <v>736</v>
      </c>
      <c r="J52" s="647"/>
      <c r="K52" s="630">
        <v>56100</v>
      </c>
      <c r="L52" s="834"/>
    </row>
    <row r="53" spans="1:14" s="431" customFormat="1" ht="13.2">
      <c r="A53" s="712" t="s">
        <v>2287</v>
      </c>
      <c r="B53" s="669" t="s">
        <v>2130</v>
      </c>
      <c r="C53" s="810"/>
      <c r="D53" s="528">
        <v>7.03</v>
      </c>
      <c r="E53" s="528">
        <v>7.62</v>
      </c>
      <c r="F53" s="482">
        <v>0.29304740000000001</v>
      </c>
      <c r="G53" s="528">
        <v>55.9</v>
      </c>
      <c r="H53" s="520">
        <v>931</v>
      </c>
      <c r="I53" s="490">
        <f t="shared" si="0"/>
        <v>931</v>
      </c>
      <c r="J53" s="647"/>
      <c r="K53" s="630">
        <v>70800</v>
      </c>
      <c r="L53" s="834"/>
    </row>
    <row r="54" spans="1:14" s="431" customFormat="1" ht="13.2">
      <c r="A54" s="712" t="s">
        <v>2100</v>
      </c>
      <c r="B54" s="669" t="s">
        <v>2113</v>
      </c>
      <c r="C54" s="810"/>
      <c r="D54" s="533">
        <v>10.55</v>
      </c>
      <c r="E54" s="533">
        <v>11.14</v>
      </c>
      <c r="F54" s="482">
        <v>0.47687500000000005</v>
      </c>
      <c r="G54" s="483">
        <v>78.900000000000006</v>
      </c>
      <c r="H54" s="520">
        <v>1512</v>
      </c>
      <c r="I54" s="490">
        <f t="shared" si="0"/>
        <v>1512</v>
      </c>
      <c r="J54" s="670"/>
      <c r="K54" s="630">
        <v>115000</v>
      </c>
    </row>
    <row r="55" spans="1:14" s="431" customFormat="1" ht="13.2">
      <c r="A55" s="712" t="s">
        <v>2101</v>
      </c>
      <c r="B55" s="660" t="s">
        <v>1429</v>
      </c>
      <c r="C55" s="810"/>
      <c r="D55" s="533">
        <v>14.07</v>
      </c>
      <c r="E55" s="533">
        <v>15.24</v>
      </c>
      <c r="F55" s="482">
        <v>0.59752903200000007</v>
      </c>
      <c r="G55" s="483">
        <v>109.3</v>
      </c>
      <c r="H55" s="520">
        <v>1725</v>
      </c>
      <c r="I55" s="490">
        <f t="shared" si="0"/>
        <v>1725</v>
      </c>
      <c r="J55" s="670"/>
      <c r="K55" s="630">
        <v>131300</v>
      </c>
    </row>
    <row r="56" spans="1:14" s="431" customFormat="1" ht="16.5" customHeight="1" thickBot="1">
      <c r="A56" s="710" t="s">
        <v>2102</v>
      </c>
      <c r="B56" s="671" t="s">
        <v>1430</v>
      </c>
      <c r="C56" s="811"/>
      <c r="D56" s="672">
        <v>16.12</v>
      </c>
      <c r="E56" s="672">
        <v>17.88</v>
      </c>
      <c r="F56" s="654">
        <v>0.59752903200000007</v>
      </c>
      <c r="G56" s="661">
        <v>111.2</v>
      </c>
      <c r="H56" s="656">
        <v>1989</v>
      </c>
      <c r="I56" s="673">
        <f t="shared" si="0"/>
        <v>1989</v>
      </c>
      <c r="J56" s="658"/>
      <c r="K56" s="659">
        <v>151400</v>
      </c>
      <c r="M56" s="450"/>
      <c r="N56" s="450"/>
    </row>
    <row r="57" spans="1:14" s="431" customFormat="1" ht="21" thickBot="1">
      <c r="A57" s="674" t="s">
        <v>2103</v>
      </c>
      <c r="B57" s="675" t="s">
        <v>1428</v>
      </c>
      <c r="C57" s="676" t="s">
        <v>2116</v>
      </c>
      <c r="D57" s="677">
        <v>7.03</v>
      </c>
      <c r="E57" s="678">
        <v>7.91</v>
      </c>
      <c r="F57" s="679">
        <v>0.29304740000000001</v>
      </c>
      <c r="G57" s="680">
        <v>58.7</v>
      </c>
      <c r="H57" s="681">
        <v>1331</v>
      </c>
      <c r="I57" s="682">
        <f t="shared" si="0"/>
        <v>1331</v>
      </c>
      <c r="J57" s="683"/>
      <c r="K57" s="684">
        <v>101200</v>
      </c>
      <c r="M57" s="450"/>
      <c r="N57" s="450"/>
    </row>
    <row r="58" spans="1:14" ht="21" thickBot="1">
      <c r="A58" s="685" t="s">
        <v>2104</v>
      </c>
      <c r="B58" s="686"/>
      <c r="C58" s="686"/>
      <c r="D58" s="686"/>
      <c r="E58" s="686"/>
      <c r="F58" s="686"/>
      <c r="G58" s="686"/>
      <c r="H58" s="686"/>
      <c r="I58" s="686"/>
      <c r="J58" s="686"/>
      <c r="K58" s="687"/>
    </row>
    <row r="59" spans="1:14" s="431" customFormat="1" ht="21" customHeight="1">
      <c r="A59" s="807" t="s">
        <v>2065</v>
      </c>
      <c r="B59" s="808"/>
      <c r="C59" s="722"/>
      <c r="D59" s="722"/>
      <c r="E59" s="722"/>
      <c r="F59" s="720"/>
      <c r="G59" s="721"/>
      <c r="H59" s="470"/>
      <c r="I59" s="471"/>
      <c r="J59" s="473" t="s">
        <v>1810</v>
      </c>
      <c r="K59" s="626"/>
      <c r="M59" s="450"/>
      <c r="N59" s="450"/>
    </row>
    <row r="60" spans="1:14" s="431" customFormat="1">
      <c r="A60" s="688" t="s">
        <v>2105</v>
      </c>
      <c r="B60" s="689"/>
      <c r="C60" s="690"/>
      <c r="D60" s="519" t="s">
        <v>849</v>
      </c>
      <c r="E60" s="519" t="s">
        <v>848</v>
      </c>
      <c r="F60" s="482">
        <v>0.18234059</v>
      </c>
      <c r="G60" s="483">
        <v>29</v>
      </c>
      <c r="H60" s="520">
        <v>902</v>
      </c>
      <c r="I60" s="490">
        <f t="shared" ref="I60:I65" si="1">H60*(1-$B$2)</f>
        <v>902</v>
      </c>
      <c r="J60" s="647"/>
      <c r="K60" s="630">
        <v>68600</v>
      </c>
      <c r="M60" s="450"/>
      <c r="N60" s="450"/>
    </row>
    <row r="61" spans="1:14" s="431" customFormat="1">
      <c r="A61" s="688" t="s">
        <v>2106</v>
      </c>
      <c r="B61" s="669"/>
      <c r="C61" s="691"/>
      <c r="D61" s="519" t="s">
        <v>847</v>
      </c>
      <c r="E61" s="519" t="s">
        <v>846</v>
      </c>
      <c r="F61" s="482">
        <v>0.20820825000000001</v>
      </c>
      <c r="G61" s="483">
        <v>35.200000000000003</v>
      </c>
      <c r="H61" s="520">
        <v>1077</v>
      </c>
      <c r="I61" s="490">
        <f t="shared" si="1"/>
        <v>1077</v>
      </c>
      <c r="J61" s="647"/>
      <c r="K61" s="630">
        <v>82000</v>
      </c>
      <c r="M61" s="450"/>
      <c r="N61" s="450"/>
    </row>
    <row r="62" spans="1:14" s="431" customFormat="1">
      <c r="A62" s="688" t="s">
        <v>2107</v>
      </c>
      <c r="B62" s="669" t="s">
        <v>2117</v>
      </c>
      <c r="C62" s="691" t="s">
        <v>2090</v>
      </c>
      <c r="D62" s="519" t="s">
        <v>845</v>
      </c>
      <c r="E62" s="519" t="s">
        <v>844</v>
      </c>
      <c r="F62" s="482">
        <v>0.29304740000000001</v>
      </c>
      <c r="G62" s="483">
        <v>46.9</v>
      </c>
      <c r="H62" s="520">
        <v>1378</v>
      </c>
      <c r="I62" s="490">
        <f t="shared" si="1"/>
        <v>1378</v>
      </c>
      <c r="J62" s="647"/>
      <c r="K62" s="630">
        <v>104800</v>
      </c>
      <c r="M62" s="450"/>
      <c r="N62" s="450"/>
    </row>
    <row r="63" spans="1:14">
      <c r="A63" s="688" t="s">
        <v>2108</v>
      </c>
      <c r="B63" s="692" t="s">
        <v>2118</v>
      </c>
      <c r="C63" s="639" t="s">
        <v>2114</v>
      </c>
      <c r="D63" s="519" t="s">
        <v>843</v>
      </c>
      <c r="E63" s="519" t="s">
        <v>842</v>
      </c>
      <c r="F63" s="482">
        <v>0.48232500000000006</v>
      </c>
      <c r="G63" s="483">
        <v>85</v>
      </c>
      <c r="H63" s="520">
        <v>2190</v>
      </c>
      <c r="I63" s="490">
        <f t="shared" si="1"/>
        <v>2190</v>
      </c>
      <c r="J63" s="693"/>
      <c r="K63" s="630">
        <v>166600</v>
      </c>
    </row>
    <row r="64" spans="1:14">
      <c r="A64" s="688" t="s">
        <v>2109</v>
      </c>
      <c r="B64" s="694" t="s">
        <v>2119</v>
      </c>
      <c r="C64" s="695" t="s">
        <v>2091</v>
      </c>
      <c r="D64" s="519" t="s">
        <v>841</v>
      </c>
      <c r="E64" s="519" t="s">
        <v>840</v>
      </c>
      <c r="F64" s="482">
        <v>0.80219700000000005</v>
      </c>
      <c r="G64" s="483">
        <v>118.3</v>
      </c>
      <c r="H64" s="520">
        <v>2361</v>
      </c>
      <c r="I64" s="490">
        <f t="shared" si="1"/>
        <v>2361</v>
      </c>
      <c r="J64" s="693"/>
      <c r="K64" s="630">
        <v>179600</v>
      </c>
    </row>
    <row r="65" spans="1:11" ht="21" thickBot="1">
      <c r="A65" s="696" t="s">
        <v>2110</v>
      </c>
      <c r="B65" s="697" t="s">
        <v>2120</v>
      </c>
      <c r="C65" s="698" t="s">
        <v>2115</v>
      </c>
      <c r="D65" s="699" t="s">
        <v>839</v>
      </c>
      <c r="E65" s="699" t="s">
        <v>838</v>
      </c>
      <c r="F65" s="700">
        <v>0.80219700000000005</v>
      </c>
      <c r="G65" s="701">
        <v>121.2</v>
      </c>
      <c r="H65" s="702">
        <v>3047</v>
      </c>
      <c r="I65" s="703">
        <f t="shared" si="1"/>
        <v>3047</v>
      </c>
      <c r="J65" s="704"/>
      <c r="K65" s="705">
        <v>231900</v>
      </c>
    </row>
    <row r="66" spans="1:11">
      <c r="A66" s="513" t="s">
        <v>2277</v>
      </c>
    </row>
  </sheetData>
  <mergeCells count="41">
    <mergeCell ref="L51:L53"/>
    <mergeCell ref="C22:C26"/>
    <mergeCell ref="K6:K7"/>
    <mergeCell ref="F21:G21"/>
    <mergeCell ref="A6:B6"/>
    <mergeCell ref="D6:E6"/>
    <mergeCell ref="F6:F7"/>
    <mergeCell ref="G6:G7"/>
    <mergeCell ref="J6:J7"/>
    <mergeCell ref="A21:E21"/>
    <mergeCell ref="B22:B26"/>
    <mergeCell ref="A10:E10"/>
    <mergeCell ref="F10:G10"/>
    <mergeCell ref="B11:B15"/>
    <mergeCell ref="C11:C15"/>
    <mergeCell ref="F34:G34"/>
    <mergeCell ref="K43:K44"/>
    <mergeCell ref="I43:I44"/>
    <mergeCell ref="J43:J44"/>
    <mergeCell ref="A39:E39"/>
    <mergeCell ref="A17:E17"/>
    <mergeCell ref="F17:G17"/>
    <mergeCell ref="B18:B19"/>
    <mergeCell ref="C18:C19"/>
    <mergeCell ref="A29:E29"/>
    <mergeCell ref="A34:E34"/>
    <mergeCell ref="B30:B32"/>
    <mergeCell ref="C30:C32"/>
    <mergeCell ref="F29:G29"/>
    <mergeCell ref="H43:H44"/>
    <mergeCell ref="E43:E44"/>
    <mergeCell ref="A59:E59"/>
    <mergeCell ref="F59:G59"/>
    <mergeCell ref="C48:C56"/>
    <mergeCell ref="F39:G39"/>
    <mergeCell ref="F43:F44"/>
    <mergeCell ref="G43:G44"/>
    <mergeCell ref="A47:E47"/>
    <mergeCell ref="F47:G47"/>
    <mergeCell ref="A43:A44"/>
    <mergeCell ref="D43:D44"/>
  </mergeCells>
  <hyperlinks>
    <hyperlink ref="A20" r:id="rId1" xr:uid="{D97BF6CE-E3E4-49E5-8C1B-8E774907AAC8}"/>
    <hyperlink ref="A28" r:id="rId2" xr:uid="{F1F0B0C9-C73F-47A2-9391-BDBB30BFAE99}"/>
    <hyperlink ref="A33" r:id="rId3" xr:uid="{59747ED3-1076-46DF-BA67-C241E618A654}"/>
    <hyperlink ref="A27:K27" r:id="rId4" display="Настенные сплит-системы инверторные" xr:uid="{15B7C9F2-D68C-48EE-AE57-E92CF3A67803}"/>
    <hyperlink ref="A8:K8" r:id="rId5" display="Настенные сплит-системы ON/OFF " xr:uid="{6C103AD8-9E7A-4067-9904-500524884705}"/>
    <hyperlink ref="B22:B26" location="RAC!A8" display="MDSAG-07...09HN1" xr:uid="{9D61C620-A6C2-44CB-9228-76D34DB9A9D1}"/>
    <hyperlink ref="B35" location="RAC!A55" display="RAC!A55" xr:uid="{59FD683A-FB31-4A2A-909F-1009685A480E}"/>
    <hyperlink ref="B36" location="RAC!A124" display="MDCA4I-09…12HRFN8" xr:uid="{A6378AC1-6FB4-4C23-BCED-1C8FF26B41CC}"/>
    <hyperlink ref="B37" location="RAC!A118" display="MDTII-09…12HWFN8" xr:uid="{A5C33686-CBA2-4F17-A72B-328417203FFE}"/>
    <hyperlink ref="B30:B32" location="RAC!A48" display="MDSC-07…12HRDN8" xr:uid="{5E31D8F9-FE01-42B6-9D76-2719A84E9406}"/>
    <hyperlink ref="B40" location="RAC!A73" display="MDSAL-09…24HRFN8" xr:uid="{8FD21138-57BF-4C36-B8AE-2C37BD170B36}"/>
    <hyperlink ref="B41" location="RAC!A63" display="MDSAG-09…24HRFN8***" xr:uid="{0B2DD856-4552-4A47-A29E-F09C2201F8D1}"/>
    <hyperlink ref="B42" location="'PAC ERP inverter'!A16" display="MDCA4I-09…12HRFN8" xr:uid="{B57D9385-B28E-4CC8-AABA-BFD29104CE32}"/>
    <hyperlink ref="B43" location="'PAC ERP inverter'!A61" display="MDTII-09…18HWFN8" xr:uid="{A905404E-F25D-4491-B6EC-08180A9575B6}"/>
    <hyperlink ref="B44" location="'PAC ERP inverter'!A27" display="MDCA1I-12…18HRFN8" xr:uid="{71776699-B822-4E90-9F46-F176DE0435BE}"/>
    <hyperlink ref="A45" r:id="rId6" xr:uid="{98952464-D410-4EC1-B026-D16813D57111}"/>
    <hyperlink ref="B55" location="'PAC on-off'!A54" display="MDFPA4-24ARN1, MDFJ2-48ARN1" xr:uid="{9317EBA0-37EE-413B-A865-0CA18055D1CC}"/>
    <hyperlink ref="B63" location="'PAC ERP inverter'!A33" display="MDCD-24…60HRFN8" xr:uid="{AE981CE1-0673-4649-8842-088BF603791F}"/>
    <hyperlink ref="B64" location="'PAC ERP inverter'!A47" display="MDTI-12…60HWFN8" xr:uid="{44B41FDA-43B1-41B7-B7D4-C01EBF67D744}"/>
    <hyperlink ref="B65" location="'PAC ERP inverter'!A70" display="MDUE-18…60HRFN8" xr:uid="{AB4EAC4E-FC29-458A-9B41-118017980123}"/>
    <hyperlink ref="B57" location="'PAC on-off'!A54" display="MDFPA4-24ARN1, MDFJ2-48ARN1" xr:uid="{A609EE68-940D-4EEB-BA96-B6C1978ECFDA}"/>
    <hyperlink ref="B56" location="'PAC on-off'!A54" display="MDFM-60ARN1" xr:uid="{7CFF14FA-C30C-4B76-8DB3-DFEE5A2AA6ED}"/>
    <hyperlink ref="B54" location="'PAC on-off'!A42" display="MDUE-18…60HRN1" xr:uid="{F444DA52-93C5-4BC3-B1F7-F0E98CF13F97}"/>
    <hyperlink ref="B53" location="'PAC on-off'!A30" display="MDTI-36…60HWN1" xr:uid="{2F240216-E733-41FB-8DED-4031F5EC2D8A}"/>
    <hyperlink ref="B52" location="'PAC on-off'!A30" display="MDTJ-18…24HWN1" xr:uid="{ED876384-9FAA-4008-B828-E545128B4F74}"/>
    <hyperlink ref="B51" location="'PAC on-off'!A16" display="MDCF-24…60HRN1" xr:uid="{3E70B0F5-062E-4491-B617-9D3BDD74B1E8}"/>
    <hyperlink ref="B50" location="'PAC on-off'!A8" display="MDCA5-12…18HRN1" xr:uid="{A17E6AB2-9B8E-4DB1-8A99-2C65CDDF5403}"/>
    <hyperlink ref="B62" location="'PAC ERP inverter'!A8" display="MDCA4-12…18HRFN8" xr:uid="{5E3F65D0-E683-41BE-91A1-AA5DE65A4A66}"/>
    <hyperlink ref="A16" r:id="rId7" xr:uid="{5F3B35BF-52E7-4673-BF1C-6F56FF4A7247}"/>
    <hyperlink ref="A9" r:id="rId8" xr:uid="{59FC2710-8E6B-49F1-8D81-38D640186D03}"/>
    <hyperlink ref="B11:B15" location="RAC!A20" display="MDSA-07…24HRN8" xr:uid="{45039D90-5647-4B9C-8564-081DA9791AF3}"/>
    <hyperlink ref="B18:B19" location="RAC!A32" display="MDSA-30…36HRN1" xr:uid="{304B0CC7-9399-4893-BE27-FB213E5947B1}"/>
  </hyperlinks>
  <pageMargins left="0.7" right="0.7" top="0.75" bottom="0.75" header="0.3" footer="0.3"/>
  <drawing r:id="rId9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22</vt:i4>
      </vt:variant>
      <vt:variant>
        <vt:lpstr>Именованные диапазоны</vt:lpstr>
      </vt:variant>
      <vt:variant>
        <vt:i4>39</vt:i4>
      </vt:variant>
    </vt:vector>
  </HeadingPairs>
  <TitlesOfParts>
    <vt:vector size="61" baseType="lpstr">
      <vt:lpstr>ОБЛОЖКА</vt:lpstr>
      <vt:lpstr>Калькулятор</vt:lpstr>
      <vt:lpstr>Рекламные материалы</vt:lpstr>
      <vt:lpstr>Регистрация КП</vt:lpstr>
      <vt:lpstr>RAC</vt:lpstr>
      <vt:lpstr>Multi</vt:lpstr>
      <vt:lpstr>PAC on-off</vt:lpstr>
      <vt:lpstr>PAC ERP inverter</vt:lpstr>
      <vt:lpstr>Зимние комплекты</vt:lpstr>
      <vt:lpstr>VRF_V8</vt:lpstr>
      <vt:lpstr>VRF_V6</vt:lpstr>
      <vt:lpstr>Мини VRF ATOM</vt:lpstr>
      <vt:lpstr>Чиллеры Фанкойлы СКЛАД</vt:lpstr>
      <vt:lpstr>Чиллеры</vt:lpstr>
      <vt:lpstr>Фанкойлы AC</vt:lpstr>
      <vt:lpstr>Фанкойлы DC</vt:lpstr>
      <vt:lpstr>ККБ</vt:lpstr>
      <vt:lpstr>PAC &gt; 22 кВт</vt:lpstr>
      <vt:lpstr>HRV_Приточные установки</vt:lpstr>
      <vt:lpstr>Руфтопы</vt:lpstr>
      <vt:lpstr>Тепловые насосы</vt:lpstr>
      <vt:lpstr>Курсы валют</vt:lpstr>
      <vt:lpstr>'Курсы валют'!_?id_10148_archive</vt:lpstr>
      <vt:lpstr>'PAC ERP inverter'!_FilterDatabase</vt:lpstr>
      <vt:lpstr>'PAC on-off'!_FilterDatabase</vt:lpstr>
      <vt:lpstr>VRF_V6!_FilterDatabase</vt:lpstr>
      <vt:lpstr>VRF_V8!_FilterDatabase</vt:lpstr>
      <vt:lpstr>'Мини VRF ATOM'!_FilterDatabase</vt:lpstr>
      <vt:lpstr>Руфтопы!_FilterDatabase</vt:lpstr>
      <vt:lpstr>'Фанкойлы AC'!_FilterDatabase</vt:lpstr>
      <vt:lpstr>'Фанкойлы DC'!_FilterDatabase</vt:lpstr>
      <vt:lpstr>Чиллеры!_FilterDatabase</vt:lpstr>
      <vt:lpstr>Multi!Print_Area</vt:lpstr>
      <vt:lpstr>'PAC &gt; 22 кВт'!Print_Area</vt:lpstr>
      <vt:lpstr>'PAC ERP inverter'!Print_Area</vt:lpstr>
      <vt:lpstr>'PAC on-off'!Print_Area</vt:lpstr>
      <vt:lpstr>RAC!Print_Area</vt:lpstr>
      <vt:lpstr>VRF_V6!Print_Area</vt:lpstr>
      <vt:lpstr>VRF_V8!Print_Area</vt:lpstr>
      <vt:lpstr>ККБ!Print_Area</vt:lpstr>
      <vt:lpstr>'Мини VRF ATOM'!Print_Area</vt:lpstr>
      <vt:lpstr>ОБЛОЖКА!Print_Area</vt:lpstr>
      <vt:lpstr>'Регистрация КП'!Print_Area</vt:lpstr>
      <vt:lpstr>Руфтопы!Print_Area</vt:lpstr>
      <vt:lpstr>'Тепловые насосы'!Print_Area</vt:lpstr>
      <vt:lpstr>'Фанкойлы AC'!Print_Area</vt:lpstr>
      <vt:lpstr>'Фанкойлы DC'!Print_Area</vt:lpstr>
      <vt:lpstr>Чиллеры!Print_Area</vt:lpstr>
      <vt:lpstr>'Чиллеры Фанкойлы СКЛАД'!Print_Area</vt:lpstr>
      <vt:lpstr>Multi!Print_Titles</vt:lpstr>
      <vt:lpstr>'PAC &gt; 22 кВт'!Print_Titles</vt:lpstr>
      <vt:lpstr>RAC!Print_Titles</vt:lpstr>
      <vt:lpstr>VRF_V6!Print_Titles</vt:lpstr>
      <vt:lpstr>VRF_V8!Print_Titles</vt:lpstr>
      <vt:lpstr>ККБ!Print_Titles</vt:lpstr>
      <vt:lpstr>'Мини VRF ATOM'!Print_Titles</vt:lpstr>
      <vt:lpstr>Руфтопы!Print_Titles</vt:lpstr>
      <vt:lpstr>'Фанкойлы AC'!Print_Titles</vt:lpstr>
      <vt:lpstr>'Фанкойлы DC'!Print_Titles</vt:lpstr>
      <vt:lpstr>Чиллеры!Print_Titles</vt:lpstr>
      <vt:lpstr>'Чиллеры Фанкойлы СКЛАД'!Print_Titles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Пользователь</cp:lastModifiedBy>
  <cp:lastPrinted>2023-06-29T12:34:30Z</cp:lastPrinted>
  <dcterms:created xsi:type="dcterms:W3CDTF">1996-10-08T23:32:33Z</dcterms:created>
  <dcterms:modified xsi:type="dcterms:W3CDTF">2024-03-28T06:25:15Z</dcterms:modified>
</cp:coreProperties>
</file>